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yuck\Downloads\DATA ANALYSIS\"/>
    </mc:Choice>
  </mc:AlternateContent>
  <xr:revisionPtr revIDLastSave="0" documentId="13_ncr:1_{0AE73213-BE8F-4F4E-B1BE-C985DFD05F52}" xr6:coauthVersionLast="47" xr6:coauthVersionMax="47" xr10:uidLastSave="{00000000-0000-0000-0000-000000000000}"/>
  <bookViews>
    <workbookView xWindow="-110" yWindow="-110" windowWidth="22620" windowHeight="13500" xr2:uid="{38735238-0B5C-964C-A829-70AFED0819BF}"/>
  </bookViews>
  <sheets>
    <sheet name="Account Sales History" sheetId="11" r:id="rId1"/>
    <sheet name="PivotTable" sheetId="12" r:id="rId2"/>
    <sheet name="Sales Trends" sheetId="13" r:id="rId3"/>
    <sheet name="Scenario Analysis" sheetId="14" r:id="rId4"/>
    <sheet name="Scenario Summary" sheetId="15" r:id="rId5"/>
    <sheet name="Forecasting" sheetId="16" r:id="rId6"/>
    <sheet name="Forecast Sheet" sheetId="17" r:id="rId7"/>
  </sheets>
  <definedNames>
    <definedName name="_xlnm._FilterDatabase" localSheetId="0" hidden="1">'Account Sales History'!$A$1:$R$2221</definedName>
    <definedName name="NativeTimeline_Sales_Month">#N/A</definedName>
    <definedName name="Slicer_Subscription_Type">#N/A</definedName>
  </definedNames>
  <calcPr calcId="191029"/>
  <pivotCaches>
    <pivotCache cacheId="7"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7" i="17" l="1"/>
  <c r="F30" i="17"/>
  <c r="F31" i="17"/>
  <c r="F33" i="17"/>
  <c r="F34" i="17"/>
  <c r="F35" i="17"/>
  <c r="F28" i="17"/>
  <c r="F29" i="17"/>
  <c r="F32" i="17"/>
  <c r="F36" i="17"/>
  <c r="F37" i="17"/>
  <c r="F26" i="17"/>
  <c r="G25" i="17" l="1"/>
  <c r="H25" i="17"/>
  <c r="F25" i="17"/>
  <c r="D15" i="16"/>
  <c r="D16" i="16"/>
  <c r="D17" i="16"/>
  <c r="D18" i="16"/>
  <c r="D19" i="16"/>
  <c r="D20" i="16"/>
  <c r="D21" i="16"/>
  <c r="D22" i="16"/>
  <c r="D23" i="16"/>
  <c r="D24" i="16"/>
  <c r="D25" i="16"/>
  <c r="D26" i="16"/>
  <c r="C15" i="16"/>
  <c r="C16" i="16"/>
  <c r="C17" i="16"/>
  <c r="C18" i="16"/>
  <c r="C19" i="16"/>
  <c r="C20" i="16"/>
  <c r="C21" i="16"/>
  <c r="C22" i="16"/>
  <c r="C23" i="16"/>
  <c r="C24" i="16"/>
  <c r="C25" i="16"/>
  <c r="C26" i="16"/>
  <c r="B15" i="16"/>
  <c r="B16" i="16"/>
  <c r="B17" i="16"/>
  <c r="B18" i="16"/>
  <c r="B19" i="16"/>
  <c r="B20" i="16"/>
  <c r="B21" i="16"/>
  <c r="B22" i="16"/>
  <c r="B23" i="16"/>
  <c r="B24" i="16"/>
  <c r="B25" i="16"/>
  <c r="B26" i="16"/>
  <c r="B2" i="16"/>
  <c r="B3" i="16"/>
  <c r="C6" i="16" s="1"/>
  <c r="B4" i="16"/>
  <c r="D7" i="16" s="1"/>
  <c r="B5" i="16"/>
  <c r="D8" i="16" s="1"/>
  <c r="B6" i="16"/>
  <c r="C9" i="16" s="1"/>
  <c r="B7" i="16"/>
  <c r="C10" i="16" s="1"/>
  <c r="B8" i="16"/>
  <c r="D11" i="16" s="1"/>
  <c r="B9" i="16"/>
  <c r="D12" i="16" s="1"/>
  <c r="B10" i="16"/>
  <c r="C13" i="16" s="1"/>
  <c r="B11" i="16"/>
  <c r="D14" i="16" s="1"/>
  <c r="B12" i="16"/>
  <c r="B13" i="16"/>
  <c r="B14" i="16"/>
  <c r="B15" i="15"/>
  <c r="C14" i="14"/>
  <c r="E14" i="14" s="1"/>
  <c r="A20" i="14" s="1"/>
  <c r="C15" i="14"/>
  <c r="E15" i="14" s="1"/>
  <c r="C16" i="14"/>
  <c r="E16" i="14" s="1"/>
  <c r="A10" i="14"/>
  <c r="C10" i="14" s="1"/>
  <c r="B2" i="14"/>
  <c r="D2" i="14" s="1"/>
  <c r="B3" i="14"/>
  <c r="D3" i="14" s="1"/>
  <c r="B4" i="14"/>
  <c r="D4" i="14" s="1"/>
  <c r="B5" i="14"/>
  <c r="D5" i="14" s="1"/>
  <c r="K2" i="13"/>
  <c r="K3" i="13"/>
  <c r="K4" i="13"/>
  <c r="K5" i="13"/>
  <c r="K6" i="13"/>
  <c r="K7" i="13"/>
  <c r="K8" i="13"/>
  <c r="K9" i="13"/>
  <c r="K10" i="13"/>
  <c r="K11" i="13"/>
  <c r="K12" i="13"/>
  <c r="K13" i="13"/>
  <c r="I6" i="13"/>
  <c r="H2" i="13"/>
  <c r="J2" i="13"/>
  <c r="J7" i="13"/>
  <c r="J8" i="13"/>
  <c r="J3" i="13"/>
  <c r="J4" i="13"/>
  <c r="J5" i="13"/>
  <c r="J6" i="13"/>
  <c r="J9" i="13"/>
  <c r="J10" i="13"/>
  <c r="J11" i="13"/>
  <c r="J12" i="13"/>
  <c r="J13" i="13"/>
  <c r="I2" i="13"/>
  <c r="I3" i="13"/>
  <c r="I4" i="13"/>
  <c r="I5" i="13"/>
  <c r="I7" i="13"/>
  <c r="I8" i="13"/>
  <c r="I9" i="13"/>
  <c r="I10" i="13"/>
  <c r="I11" i="13"/>
  <c r="I12" i="13"/>
  <c r="I13" i="13"/>
  <c r="H3" i="13"/>
  <c r="H4" i="13"/>
  <c r="H5" i="13"/>
  <c r="H6" i="13"/>
  <c r="H7" i="13"/>
  <c r="H8" i="13"/>
  <c r="H9" i="13"/>
  <c r="H10" i="13"/>
  <c r="H11" i="13"/>
  <c r="H12" i="13"/>
  <c r="H13" i="13"/>
  <c r="F2" i="13"/>
  <c r="F3" i="13"/>
  <c r="F4" i="13"/>
  <c r="F5" i="13"/>
  <c r="F6" i="13"/>
  <c r="F7" i="13"/>
  <c r="F8" i="13"/>
  <c r="F9" i="13"/>
  <c r="F10" i="13"/>
  <c r="F11" i="13"/>
  <c r="F12" i="13"/>
  <c r="F13" i="13"/>
  <c r="E2" i="13"/>
  <c r="G2" i="13" s="1"/>
  <c r="E3" i="13"/>
  <c r="G3" i="13" s="1"/>
  <c r="E4" i="13"/>
  <c r="G4" i="13" s="1"/>
  <c r="E5" i="13"/>
  <c r="G5" i="13" s="1"/>
  <c r="E6" i="13"/>
  <c r="G6" i="13" s="1"/>
  <c r="E7" i="13"/>
  <c r="G7" i="13" s="1"/>
  <c r="E8" i="13"/>
  <c r="G8" i="13" s="1"/>
  <c r="E9" i="13"/>
  <c r="G9" i="13" s="1"/>
  <c r="E10" i="13"/>
  <c r="G10" i="13" s="1"/>
  <c r="E11" i="13"/>
  <c r="G11" i="13" s="1"/>
  <c r="E12" i="13"/>
  <c r="G12" i="13" s="1"/>
  <c r="E13" i="13"/>
  <c r="C2" i="13"/>
  <c r="C3" i="13"/>
  <c r="C4" i="13"/>
  <c r="C5" i="13"/>
  <c r="C6" i="13"/>
  <c r="C7" i="13"/>
  <c r="C8" i="13"/>
  <c r="C9" i="13"/>
  <c r="C10" i="13"/>
  <c r="C11" i="13"/>
  <c r="C12" i="13"/>
  <c r="C13" i="13"/>
  <c r="B2" i="13"/>
  <c r="B3" i="13"/>
  <c r="B4" i="13"/>
  <c r="B5" i="13"/>
  <c r="B6" i="13"/>
  <c r="B7" i="13"/>
  <c r="B8" i="13"/>
  <c r="B9" i="13"/>
  <c r="B10" i="13"/>
  <c r="B11" i="13"/>
  <c r="B12" i="13"/>
  <c r="B13" i="13"/>
  <c r="J2" i="11"/>
  <c r="J3" i="11"/>
  <c r="J4"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33" i="11"/>
  <c r="J34" i="11"/>
  <c r="J35" i="11"/>
  <c r="J36" i="11"/>
  <c r="J37" i="11"/>
  <c r="J38" i="11"/>
  <c r="J39" i="11"/>
  <c r="J40" i="11"/>
  <c r="J41" i="11"/>
  <c r="J42" i="11"/>
  <c r="J43" i="11"/>
  <c r="J44" i="11"/>
  <c r="J45" i="11"/>
  <c r="J46" i="11"/>
  <c r="J47" i="11"/>
  <c r="J48" i="11"/>
  <c r="J49" i="11"/>
  <c r="J50" i="11"/>
  <c r="J51" i="11"/>
  <c r="J52" i="11"/>
  <c r="J53" i="11"/>
  <c r="J54" i="11"/>
  <c r="J55" i="11"/>
  <c r="J56" i="11"/>
  <c r="J57" i="11"/>
  <c r="J58" i="11"/>
  <c r="J59" i="11"/>
  <c r="J60" i="11"/>
  <c r="J61" i="11"/>
  <c r="J62" i="11"/>
  <c r="J63" i="11"/>
  <c r="J64" i="11"/>
  <c r="J65" i="11"/>
  <c r="J66" i="11"/>
  <c r="J67" i="11"/>
  <c r="J68" i="11"/>
  <c r="J69" i="11"/>
  <c r="J71" i="11"/>
  <c r="J72" i="11"/>
  <c r="J73" i="11"/>
  <c r="K73" i="11" s="1"/>
  <c r="J74" i="11"/>
  <c r="J75" i="11"/>
  <c r="J76" i="11"/>
  <c r="J77" i="11"/>
  <c r="J78" i="11"/>
  <c r="J79" i="11"/>
  <c r="J80" i="11"/>
  <c r="J81" i="11"/>
  <c r="J82" i="11"/>
  <c r="J83" i="11"/>
  <c r="J84" i="11"/>
  <c r="J85" i="11"/>
  <c r="J86" i="11"/>
  <c r="J87" i="11"/>
  <c r="J88" i="11"/>
  <c r="J89" i="11"/>
  <c r="J90" i="11"/>
  <c r="J91" i="11"/>
  <c r="J92" i="11"/>
  <c r="J93" i="11"/>
  <c r="J94" i="11"/>
  <c r="J95" i="11"/>
  <c r="J96" i="11"/>
  <c r="J97" i="11"/>
  <c r="J98" i="11"/>
  <c r="J99" i="11"/>
  <c r="J100" i="11"/>
  <c r="J101" i="11"/>
  <c r="J102" i="11"/>
  <c r="J103" i="11"/>
  <c r="J104" i="11"/>
  <c r="J106" i="11"/>
  <c r="J107" i="11"/>
  <c r="J108" i="11"/>
  <c r="J109" i="11"/>
  <c r="J110" i="11"/>
  <c r="J111" i="11"/>
  <c r="J112" i="11"/>
  <c r="J113" i="11"/>
  <c r="J114" i="11"/>
  <c r="J115" i="11"/>
  <c r="J116" i="11"/>
  <c r="J117" i="11"/>
  <c r="J118" i="11"/>
  <c r="J119" i="11"/>
  <c r="J120" i="11"/>
  <c r="J121" i="11"/>
  <c r="J122" i="11"/>
  <c r="J124" i="11"/>
  <c r="J125" i="11"/>
  <c r="J126" i="11"/>
  <c r="J127" i="11"/>
  <c r="J128" i="11"/>
  <c r="J129" i="11"/>
  <c r="J130" i="11"/>
  <c r="J131" i="11"/>
  <c r="J132" i="11"/>
  <c r="J133" i="11"/>
  <c r="J134" i="11"/>
  <c r="J135" i="11"/>
  <c r="J136" i="11"/>
  <c r="J137" i="11"/>
  <c r="J138" i="11"/>
  <c r="J139" i="11"/>
  <c r="J141" i="11"/>
  <c r="J142" i="11"/>
  <c r="J143" i="11"/>
  <c r="J144" i="11"/>
  <c r="J145" i="11"/>
  <c r="K145" i="11" s="1"/>
  <c r="J146" i="11"/>
  <c r="J147" i="11"/>
  <c r="J148" i="11"/>
  <c r="J149" i="11"/>
  <c r="J150" i="11"/>
  <c r="J151" i="11"/>
  <c r="J152" i="11"/>
  <c r="J153" i="11"/>
  <c r="J154" i="11"/>
  <c r="J155" i="11"/>
  <c r="J156" i="11"/>
  <c r="J157" i="11"/>
  <c r="J158" i="11"/>
  <c r="J159" i="11"/>
  <c r="J160" i="11"/>
  <c r="J161" i="11"/>
  <c r="J162" i="11"/>
  <c r="J163" i="11"/>
  <c r="J165" i="11"/>
  <c r="J166" i="11"/>
  <c r="J167" i="11"/>
  <c r="J168" i="11"/>
  <c r="J169" i="11"/>
  <c r="J170" i="11"/>
  <c r="J171" i="11"/>
  <c r="J172" i="11"/>
  <c r="J173" i="11"/>
  <c r="J174" i="11"/>
  <c r="J175" i="11"/>
  <c r="J176" i="11"/>
  <c r="J177" i="11"/>
  <c r="J178" i="11"/>
  <c r="J179" i="11"/>
  <c r="J181" i="11"/>
  <c r="J182" i="11"/>
  <c r="J183" i="11"/>
  <c r="J184" i="11"/>
  <c r="J185" i="11"/>
  <c r="J186" i="11"/>
  <c r="J187" i="11"/>
  <c r="J188" i="11"/>
  <c r="J189" i="11"/>
  <c r="J190" i="11"/>
  <c r="J191" i="11"/>
  <c r="J192" i="11"/>
  <c r="J193" i="11"/>
  <c r="J194" i="11"/>
  <c r="J195" i="11"/>
  <c r="J196" i="11"/>
  <c r="J197" i="11"/>
  <c r="J198" i="11"/>
  <c r="J199" i="11"/>
  <c r="J200" i="11"/>
  <c r="J201" i="11"/>
  <c r="J202" i="11"/>
  <c r="J203" i="11"/>
  <c r="J204" i="11"/>
  <c r="J205" i="11"/>
  <c r="J206" i="11"/>
  <c r="J207" i="11"/>
  <c r="J208" i="11"/>
  <c r="J209" i="11"/>
  <c r="J210" i="11"/>
  <c r="J211" i="11"/>
  <c r="J212" i="11"/>
  <c r="J213" i="11"/>
  <c r="J214" i="11"/>
  <c r="J215" i="11"/>
  <c r="J216" i="11"/>
  <c r="J217" i="11"/>
  <c r="K217" i="11" s="1"/>
  <c r="J218" i="11"/>
  <c r="J219" i="11"/>
  <c r="J220" i="11"/>
  <c r="J221" i="11"/>
  <c r="J222" i="11"/>
  <c r="J223" i="11"/>
  <c r="J224" i="11"/>
  <c r="J225" i="11"/>
  <c r="J227" i="11"/>
  <c r="J228" i="11"/>
  <c r="J229" i="11"/>
  <c r="J230" i="11"/>
  <c r="J231" i="11"/>
  <c r="J232" i="11"/>
  <c r="J233" i="11"/>
  <c r="J234" i="11"/>
  <c r="J235" i="11"/>
  <c r="J236" i="11"/>
  <c r="J237" i="11"/>
  <c r="J238" i="11"/>
  <c r="J239" i="11"/>
  <c r="J240" i="11"/>
  <c r="J242" i="11"/>
  <c r="J243" i="11"/>
  <c r="J244" i="11"/>
  <c r="J245" i="11"/>
  <c r="J246" i="11"/>
  <c r="J247" i="11"/>
  <c r="J248" i="11"/>
  <c r="J249" i="11"/>
  <c r="J250" i="11"/>
  <c r="J251" i="11"/>
  <c r="J252" i="11"/>
  <c r="J253" i="11"/>
  <c r="J254" i="11"/>
  <c r="J255" i="11"/>
  <c r="J257" i="11"/>
  <c r="J258" i="11"/>
  <c r="J259" i="11"/>
  <c r="J260" i="11"/>
  <c r="J261" i="11"/>
  <c r="J262" i="11"/>
  <c r="J263" i="11"/>
  <c r="J264" i="11"/>
  <c r="J265" i="11"/>
  <c r="J266" i="11"/>
  <c r="J267" i="11"/>
  <c r="J268" i="11"/>
  <c r="J269" i="11"/>
  <c r="J270" i="11"/>
  <c r="J272" i="11"/>
  <c r="J273" i="11"/>
  <c r="J274" i="11"/>
  <c r="J275" i="11"/>
  <c r="J276" i="11"/>
  <c r="J277" i="11"/>
  <c r="J278" i="11"/>
  <c r="J279" i="11"/>
  <c r="J280" i="11"/>
  <c r="J281" i="11"/>
  <c r="J282" i="11"/>
  <c r="J283" i="11"/>
  <c r="J284" i="11"/>
  <c r="J285" i="11"/>
  <c r="J287" i="11"/>
  <c r="J288" i="11"/>
  <c r="J289" i="11"/>
  <c r="K289" i="11" s="1"/>
  <c r="J290" i="11"/>
  <c r="J291" i="11"/>
  <c r="J292" i="11"/>
  <c r="J293" i="11"/>
  <c r="J294" i="11"/>
  <c r="J295" i="11"/>
  <c r="J296" i="11"/>
  <c r="J297" i="11"/>
  <c r="J298" i="11"/>
  <c r="J299" i="11"/>
  <c r="J300" i="11"/>
  <c r="J301" i="11"/>
  <c r="J302" i="11"/>
  <c r="J303" i="11"/>
  <c r="J304" i="11"/>
  <c r="J305" i="11"/>
  <c r="J306" i="11"/>
  <c r="J307" i="11"/>
  <c r="J308" i="11"/>
  <c r="J309" i="11"/>
  <c r="J310" i="11"/>
  <c r="J311" i="11"/>
  <c r="J312" i="11"/>
  <c r="J313" i="11"/>
  <c r="J314" i="11"/>
  <c r="J315" i="11"/>
  <c r="J316" i="11"/>
  <c r="J317" i="11"/>
  <c r="J318" i="11"/>
  <c r="J319" i="11"/>
  <c r="J320" i="11"/>
  <c r="J321" i="11"/>
  <c r="J322" i="11"/>
  <c r="J323" i="11"/>
  <c r="J324" i="11"/>
  <c r="J325" i="11"/>
  <c r="J326" i="11"/>
  <c r="J328" i="11"/>
  <c r="J329" i="11"/>
  <c r="J330" i="11"/>
  <c r="J331" i="11"/>
  <c r="J332" i="11"/>
  <c r="J333" i="11"/>
  <c r="J334" i="11"/>
  <c r="J335" i="11"/>
  <c r="J336" i="11"/>
  <c r="J337" i="11"/>
  <c r="J338" i="11"/>
  <c r="J339" i="11"/>
  <c r="J340" i="11"/>
  <c r="J342" i="11"/>
  <c r="J343" i="11"/>
  <c r="J344" i="11"/>
  <c r="J345" i="11"/>
  <c r="J346" i="11"/>
  <c r="J347" i="11"/>
  <c r="J348" i="11"/>
  <c r="J349" i="11"/>
  <c r="J350" i="11"/>
  <c r="J351" i="11"/>
  <c r="J352" i="11"/>
  <c r="J353" i="11"/>
  <c r="J354" i="11"/>
  <c r="J356" i="11"/>
  <c r="J357" i="11"/>
  <c r="J358" i="11"/>
  <c r="J359" i="11"/>
  <c r="J360" i="11"/>
  <c r="J361" i="11"/>
  <c r="K361" i="11" s="1"/>
  <c r="J362" i="11"/>
  <c r="J363" i="11"/>
  <c r="J364" i="11"/>
  <c r="J365" i="11"/>
  <c r="J366" i="11"/>
  <c r="J367" i="11"/>
  <c r="J368" i="11"/>
  <c r="J370" i="11"/>
  <c r="J371" i="11"/>
  <c r="J372" i="11"/>
  <c r="J373" i="11"/>
  <c r="J374" i="11"/>
  <c r="J375" i="11"/>
  <c r="J376" i="11"/>
  <c r="J377" i="11"/>
  <c r="J378" i="11"/>
  <c r="J379" i="11"/>
  <c r="J380" i="11"/>
  <c r="J381" i="11"/>
  <c r="J382" i="11"/>
  <c r="J383" i="11"/>
  <c r="J384" i="11"/>
  <c r="J386" i="11"/>
  <c r="J387" i="11"/>
  <c r="J388" i="11"/>
  <c r="J389" i="11"/>
  <c r="J390" i="11"/>
  <c r="J391" i="11"/>
  <c r="J392" i="11"/>
  <c r="J393" i="11"/>
  <c r="J394" i="11"/>
  <c r="J395" i="11"/>
  <c r="J396" i="11"/>
  <c r="J397" i="11"/>
  <c r="J398" i="11"/>
  <c r="J400" i="11"/>
  <c r="J401" i="11"/>
  <c r="J402" i="11"/>
  <c r="J403" i="11"/>
  <c r="J404" i="11"/>
  <c r="J405" i="11"/>
  <c r="J406" i="11"/>
  <c r="J407" i="11"/>
  <c r="J408" i="11"/>
  <c r="J409" i="11"/>
  <c r="J410" i="11"/>
  <c r="J411" i="11"/>
  <c r="J412" i="11"/>
  <c r="J413" i="11"/>
  <c r="J414" i="11"/>
  <c r="J415" i="11"/>
  <c r="J416" i="11"/>
  <c r="J417" i="11"/>
  <c r="J418" i="11"/>
  <c r="K418" i="11" s="1"/>
  <c r="J419" i="11"/>
  <c r="J420" i="11"/>
  <c r="J421" i="11"/>
  <c r="J422" i="11"/>
  <c r="J423" i="11"/>
  <c r="J424" i="11"/>
  <c r="J425" i="11"/>
  <c r="J426" i="11"/>
  <c r="J427" i="11"/>
  <c r="J428" i="11"/>
  <c r="J429" i="11"/>
  <c r="J430" i="11"/>
  <c r="J431" i="11"/>
  <c r="J432" i="11"/>
  <c r="J433" i="11"/>
  <c r="J434" i="11"/>
  <c r="J435" i="11"/>
  <c r="J436" i="11"/>
  <c r="J437" i="11"/>
  <c r="J438" i="11"/>
  <c r="J439" i="11"/>
  <c r="J440" i="11"/>
  <c r="J441" i="11"/>
  <c r="J442" i="11"/>
  <c r="J443" i="11"/>
  <c r="J444" i="11"/>
  <c r="J445" i="11"/>
  <c r="J446" i="11"/>
  <c r="J447" i="11"/>
  <c r="J448" i="11"/>
  <c r="J449" i="11"/>
  <c r="J450" i="11"/>
  <c r="J451" i="11"/>
  <c r="J452" i="11"/>
  <c r="J453" i="11"/>
  <c r="J454" i="11"/>
  <c r="J455" i="11"/>
  <c r="J456" i="11"/>
  <c r="J458" i="11"/>
  <c r="J459" i="11"/>
  <c r="J460" i="11"/>
  <c r="J461" i="11"/>
  <c r="J462" i="11"/>
  <c r="J463" i="11"/>
  <c r="J464" i="11"/>
  <c r="J465" i="11"/>
  <c r="J466" i="11"/>
  <c r="K466" i="11" s="1"/>
  <c r="J467" i="11"/>
  <c r="J468" i="11"/>
  <c r="J469" i="11"/>
  <c r="J471" i="11"/>
  <c r="J472" i="11"/>
  <c r="J473" i="11"/>
  <c r="J474" i="11"/>
  <c r="J475" i="11"/>
  <c r="J476" i="11"/>
  <c r="J477" i="11"/>
  <c r="J478" i="11"/>
  <c r="J479" i="11"/>
  <c r="J480" i="11"/>
  <c r="J481" i="11"/>
  <c r="J482" i="11"/>
  <c r="J484" i="11"/>
  <c r="J485" i="11"/>
  <c r="J486" i="11"/>
  <c r="J487" i="11"/>
  <c r="J488" i="11"/>
  <c r="J489" i="11"/>
  <c r="J490" i="11"/>
  <c r="J491" i="11"/>
  <c r="J492" i="11"/>
  <c r="J493" i="11"/>
  <c r="J494" i="11"/>
  <c r="J495" i="11"/>
  <c r="J497" i="11"/>
  <c r="J498" i="11"/>
  <c r="J499" i="11"/>
  <c r="J500" i="11"/>
  <c r="J501" i="11"/>
  <c r="J502" i="11"/>
  <c r="J503" i="11"/>
  <c r="J504" i="11"/>
  <c r="J505" i="11"/>
  <c r="J506" i="11"/>
  <c r="J507" i="11"/>
  <c r="J508" i="11"/>
  <c r="J510" i="11"/>
  <c r="J511" i="11"/>
  <c r="J512" i="11"/>
  <c r="J513" i="11"/>
  <c r="J514" i="11"/>
  <c r="K514" i="11" s="1"/>
  <c r="J515" i="11"/>
  <c r="J516" i="11"/>
  <c r="J517" i="11"/>
  <c r="J518" i="11"/>
  <c r="J519" i="11"/>
  <c r="J520" i="11"/>
  <c r="J521" i="11"/>
  <c r="J523" i="11"/>
  <c r="J524" i="11"/>
  <c r="J525" i="11"/>
  <c r="J526" i="11"/>
  <c r="J527" i="11"/>
  <c r="J528" i="11"/>
  <c r="J529" i="11"/>
  <c r="J530" i="11"/>
  <c r="J531" i="11"/>
  <c r="J532" i="11"/>
  <c r="J533" i="11"/>
  <c r="J534" i="11"/>
  <c r="J536" i="11"/>
  <c r="J537" i="11"/>
  <c r="J538" i="11"/>
  <c r="J539" i="11"/>
  <c r="J540" i="11"/>
  <c r="J541" i="11"/>
  <c r="J542" i="11"/>
  <c r="J543" i="11"/>
  <c r="J544" i="11"/>
  <c r="J545" i="11"/>
  <c r="J546" i="11"/>
  <c r="J547" i="11"/>
  <c r="J549" i="11"/>
  <c r="J550" i="11"/>
  <c r="K550" i="11" s="1"/>
  <c r="J551" i="11"/>
  <c r="J552" i="11"/>
  <c r="J553" i="11"/>
  <c r="J554" i="11"/>
  <c r="J555" i="11"/>
  <c r="J556" i="11"/>
  <c r="J557" i="11"/>
  <c r="J558" i="11"/>
  <c r="J559" i="11"/>
  <c r="J560" i="11"/>
  <c r="J562" i="11"/>
  <c r="J563" i="11"/>
  <c r="J564" i="11"/>
  <c r="J565" i="11"/>
  <c r="J566" i="11"/>
  <c r="J567" i="11"/>
  <c r="J568" i="11"/>
  <c r="J569" i="11"/>
  <c r="J570" i="11"/>
  <c r="J571" i="11"/>
  <c r="J572" i="11"/>
  <c r="J573" i="11"/>
  <c r="J575" i="11"/>
  <c r="J576" i="11"/>
  <c r="J577" i="11"/>
  <c r="J578" i="11"/>
  <c r="J579" i="11"/>
  <c r="J580" i="11"/>
  <c r="J581" i="11"/>
  <c r="J582" i="11"/>
  <c r="J583" i="11"/>
  <c r="J584" i="11"/>
  <c r="J585" i="11"/>
  <c r="J586" i="11"/>
  <c r="K586" i="11" s="1"/>
  <c r="J587" i="11"/>
  <c r="J588" i="11"/>
  <c r="J589" i="11"/>
  <c r="J590" i="11"/>
  <c r="J591" i="11"/>
  <c r="J592" i="11"/>
  <c r="J593" i="11"/>
  <c r="J594" i="11"/>
  <c r="J595" i="11"/>
  <c r="J596" i="11"/>
  <c r="J597" i="11"/>
  <c r="J599" i="11"/>
  <c r="J600" i="11"/>
  <c r="J601" i="11"/>
  <c r="J602" i="11"/>
  <c r="J603" i="11"/>
  <c r="J604" i="11"/>
  <c r="J605" i="11"/>
  <c r="J606" i="11"/>
  <c r="J607" i="11"/>
  <c r="J608" i="11"/>
  <c r="J609" i="11"/>
  <c r="J610" i="11"/>
  <c r="J612" i="11"/>
  <c r="J613" i="11"/>
  <c r="J614" i="11"/>
  <c r="J615" i="11"/>
  <c r="J616" i="11"/>
  <c r="J617" i="11"/>
  <c r="J618" i="11"/>
  <c r="J619" i="11"/>
  <c r="J620" i="11"/>
  <c r="J621" i="11"/>
  <c r="J622" i="11"/>
  <c r="K622" i="11" s="1"/>
  <c r="J623" i="11"/>
  <c r="J625" i="11"/>
  <c r="J626" i="11"/>
  <c r="J627" i="11"/>
  <c r="J628" i="11"/>
  <c r="J629" i="11"/>
  <c r="J630" i="11"/>
  <c r="J631" i="11"/>
  <c r="J632" i="11"/>
  <c r="J633" i="11"/>
  <c r="J634" i="11"/>
  <c r="J635" i="11"/>
  <c r="J636" i="11"/>
  <c r="J637" i="11"/>
  <c r="J638" i="11"/>
  <c r="J639" i="11"/>
  <c r="J640" i="11"/>
  <c r="J641" i="11"/>
  <c r="J642" i="11"/>
  <c r="J643" i="11"/>
  <c r="J644" i="11"/>
  <c r="J645" i="11"/>
  <c r="J646" i="11"/>
  <c r="J647" i="11"/>
  <c r="J648" i="11"/>
  <c r="J649" i="11"/>
  <c r="J650" i="11"/>
  <c r="J651" i="11"/>
  <c r="J652" i="11"/>
  <c r="J653" i="11"/>
  <c r="J654" i="11"/>
  <c r="J655" i="11"/>
  <c r="J656" i="11"/>
  <c r="J657" i="11"/>
  <c r="J658" i="11"/>
  <c r="J659" i="11"/>
  <c r="J660" i="11"/>
  <c r="J661" i="11"/>
  <c r="J662" i="11"/>
  <c r="J663" i="11"/>
  <c r="J664" i="11"/>
  <c r="J665" i="11"/>
  <c r="J666" i="11"/>
  <c r="J667" i="11"/>
  <c r="J669" i="11"/>
  <c r="J670" i="11"/>
  <c r="J671" i="11"/>
  <c r="J672" i="11"/>
  <c r="J673" i="11"/>
  <c r="J674" i="11"/>
  <c r="J675" i="11"/>
  <c r="J676" i="11"/>
  <c r="J677" i="11"/>
  <c r="J678" i="11"/>
  <c r="J679" i="11"/>
  <c r="J681" i="11"/>
  <c r="J682" i="11"/>
  <c r="J683" i="11"/>
  <c r="J684" i="11"/>
  <c r="J685" i="11"/>
  <c r="J686" i="11"/>
  <c r="J687" i="11"/>
  <c r="J688" i="11"/>
  <c r="J689" i="11"/>
  <c r="J690" i="11"/>
  <c r="J691" i="11"/>
  <c r="J693" i="11"/>
  <c r="J694" i="11"/>
  <c r="J695" i="11"/>
  <c r="J696" i="11"/>
  <c r="J697" i="11"/>
  <c r="J698" i="11"/>
  <c r="J699" i="11"/>
  <c r="J700" i="11"/>
  <c r="J701" i="11"/>
  <c r="J702" i="11"/>
  <c r="J703" i="11"/>
  <c r="J705" i="11"/>
  <c r="J706" i="11"/>
  <c r="J707" i="11"/>
  <c r="J708" i="11"/>
  <c r="J709" i="11"/>
  <c r="J710" i="11"/>
  <c r="J711" i="11"/>
  <c r="J712" i="11"/>
  <c r="J713" i="11"/>
  <c r="J714" i="11"/>
  <c r="J715" i="11"/>
  <c r="J717" i="11"/>
  <c r="J718" i="11"/>
  <c r="J719" i="11"/>
  <c r="J720" i="11"/>
  <c r="J721" i="11"/>
  <c r="J722" i="11"/>
  <c r="J723" i="11"/>
  <c r="J724" i="11"/>
  <c r="J725" i="11"/>
  <c r="J726" i="11"/>
  <c r="J727" i="11"/>
  <c r="J729" i="11"/>
  <c r="J730" i="11"/>
  <c r="J731" i="11"/>
  <c r="J732" i="11"/>
  <c r="J733" i="11"/>
  <c r="J734" i="11"/>
  <c r="J735" i="11"/>
  <c r="J736" i="11"/>
  <c r="J737" i="11"/>
  <c r="J738" i="11"/>
  <c r="J739" i="11"/>
  <c r="J741" i="11"/>
  <c r="J742" i="11"/>
  <c r="J743" i="11"/>
  <c r="J744" i="11"/>
  <c r="J745" i="11"/>
  <c r="J746" i="11"/>
  <c r="J747" i="11"/>
  <c r="J748" i="11"/>
  <c r="J749" i="11"/>
  <c r="J750" i="11"/>
  <c r="J751" i="11"/>
  <c r="J752" i="11"/>
  <c r="J753" i="11"/>
  <c r="J754" i="11"/>
  <c r="J755" i="11"/>
  <c r="J756" i="11"/>
  <c r="J757" i="11"/>
  <c r="J758" i="11"/>
  <c r="J759" i="11"/>
  <c r="J760" i="11"/>
  <c r="J761" i="11"/>
  <c r="J762" i="11"/>
  <c r="J763" i="11"/>
  <c r="J764" i="11"/>
  <c r="J765" i="11"/>
  <c r="J766" i="11"/>
  <c r="J767" i="11"/>
  <c r="J768" i="11"/>
  <c r="J769" i="11"/>
  <c r="J770" i="11"/>
  <c r="J771" i="11"/>
  <c r="J772" i="11"/>
  <c r="J773" i="11"/>
  <c r="J774" i="11"/>
  <c r="J775" i="11"/>
  <c r="J776" i="11"/>
  <c r="J777" i="11"/>
  <c r="J778" i="11"/>
  <c r="J779" i="11"/>
  <c r="J780" i="11"/>
  <c r="J781" i="11"/>
  <c r="J782" i="11"/>
  <c r="J783" i="11"/>
  <c r="J784" i="11"/>
  <c r="J785" i="11"/>
  <c r="J786" i="11"/>
  <c r="J787" i="11"/>
  <c r="J788" i="11"/>
  <c r="J789" i="11"/>
  <c r="J791" i="11"/>
  <c r="J792" i="11"/>
  <c r="J793" i="11"/>
  <c r="J794" i="11"/>
  <c r="J795" i="11"/>
  <c r="J796" i="11"/>
  <c r="J797" i="11"/>
  <c r="J798" i="11"/>
  <c r="J799" i="11"/>
  <c r="J800" i="11"/>
  <c r="J801" i="11"/>
  <c r="J803" i="11"/>
  <c r="J804" i="11"/>
  <c r="J805" i="11"/>
  <c r="J806" i="11"/>
  <c r="J807" i="11"/>
  <c r="J808" i="11"/>
  <c r="J809" i="11"/>
  <c r="J810" i="11"/>
  <c r="J811" i="11"/>
  <c r="J812" i="11"/>
  <c r="J813" i="11"/>
  <c r="J815" i="11"/>
  <c r="J816" i="11"/>
  <c r="J817" i="11"/>
  <c r="J818" i="11"/>
  <c r="J819" i="11"/>
  <c r="J820" i="11"/>
  <c r="J821" i="11"/>
  <c r="J822" i="11"/>
  <c r="J823" i="11"/>
  <c r="J824" i="11"/>
  <c r="J825" i="11"/>
  <c r="J826" i="11"/>
  <c r="J827" i="11"/>
  <c r="J828" i="11"/>
  <c r="J829" i="11"/>
  <c r="J830" i="11"/>
  <c r="J831" i="11"/>
  <c r="J832" i="11"/>
  <c r="J833" i="11"/>
  <c r="J834" i="11"/>
  <c r="J836" i="11"/>
  <c r="J837" i="11"/>
  <c r="J838" i="11"/>
  <c r="J839" i="11"/>
  <c r="J840" i="11"/>
  <c r="J841" i="11"/>
  <c r="J842" i="11"/>
  <c r="J843" i="11"/>
  <c r="J844" i="11"/>
  <c r="J845" i="11"/>
  <c r="J846" i="11"/>
  <c r="J848" i="11"/>
  <c r="J849" i="11"/>
  <c r="J850" i="11"/>
  <c r="J851" i="11"/>
  <c r="J852" i="11"/>
  <c r="J853" i="11"/>
  <c r="J854" i="11"/>
  <c r="J855" i="11"/>
  <c r="J856" i="11"/>
  <c r="J857" i="11"/>
  <c r="J858" i="11"/>
  <c r="J859" i="11"/>
  <c r="J860" i="11"/>
  <c r="J861" i="11"/>
  <c r="J862" i="11"/>
  <c r="J863" i="11"/>
  <c r="J864" i="11"/>
  <c r="J865" i="11"/>
  <c r="J866" i="11"/>
  <c r="J867" i="11"/>
  <c r="J868" i="11"/>
  <c r="J869" i="11"/>
  <c r="J870" i="11"/>
  <c r="J871" i="11"/>
  <c r="J872" i="11"/>
  <c r="J873" i="11"/>
  <c r="J874" i="11"/>
  <c r="J875" i="11"/>
  <c r="J876" i="11"/>
  <c r="J877" i="11"/>
  <c r="J878" i="11"/>
  <c r="J879" i="11"/>
  <c r="J880" i="11"/>
  <c r="J881" i="11"/>
  <c r="J882" i="11"/>
  <c r="J883" i="11"/>
  <c r="J884" i="11"/>
  <c r="J885" i="11"/>
  <c r="J886" i="11"/>
  <c r="J887" i="11"/>
  <c r="J889" i="11"/>
  <c r="J890" i="11"/>
  <c r="J891" i="11"/>
  <c r="J892" i="11"/>
  <c r="J893" i="11"/>
  <c r="J894" i="11"/>
  <c r="J895" i="11"/>
  <c r="J896" i="11"/>
  <c r="J897" i="11"/>
  <c r="J898" i="11"/>
  <c r="J899" i="11"/>
  <c r="J901" i="11"/>
  <c r="J902" i="11"/>
  <c r="J903" i="11"/>
  <c r="J904" i="11"/>
  <c r="J905" i="11"/>
  <c r="J906" i="11"/>
  <c r="J907" i="11"/>
  <c r="J908" i="11"/>
  <c r="J909" i="11"/>
  <c r="J910" i="11"/>
  <c r="J912" i="11"/>
  <c r="J913" i="11"/>
  <c r="J914" i="11"/>
  <c r="J915" i="11"/>
  <c r="J916" i="11"/>
  <c r="J917" i="11"/>
  <c r="J918" i="11"/>
  <c r="J919" i="11"/>
  <c r="J920" i="11"/>
  <c r="J921" i="11"/>
  <c r="J923" i="11"/>
  <c r="J924" i="11"/>
  <c r="J925" i="11"/>
  <c r="J926" i="11"/>
  <c r="J927" i="11"/>
  <c r="J928" i="11"/>
  <c r="J929" i="11"/>
  <c r="J930" i="11"/>
  <c r="J931" i="11"/>
  <c r="J932" i="11"/>
  <c r="J934" i="11"/>
  <c r="J935" i="11"/>
  <c r="J936" i="11"/>
  <c r="J937" i="11"/>
  <c r="J938" i="11"/>
  <c r="J939" i="11"/>
  <c r="J940" i="11"/>
  <c r="J941" i="11"/>
  <c r="J942" i="11"/>
  <c r="J943" i="11"/>
  <c r="J945" i="11"/>
  <c r="J946" i="11"/>
  <c r="J947" i="11"/>
  <c r="J948" i="11"/>
  <c r="J949" i="11"/>
  <c r="J950" i="11"/>
  <c r="J951" i="11"/>
  <c r="J952" i="11"/>
  <c r="J953" i="11"/>
  <c r="J954" i="11"/>
  <c r="J956" i="11"/>
  <c r="J957" i="11"/>
  <c r="J958" i="11"/>
  <c r="J959" i="11"/>
  <c r="J960" i="11"/>
  <c r="J961" i="11"/>
  <c r="J962" i="11"/>
  <c r="J963" i="11"/>
  <c r="J964" i="11"/>
  <c r="J965" i="11"/>
  <c r="J967" i="11"/>
  <c r="J968" i="11"/>
  <c r="J969" i="11"/>
  <c r="J970" i="11"/>
  <c r="J971" i="11"/>
  <c r="J972" i="11"/>
  <c r="J973" i="11"/>
  <c r="J974" i="11"/>
  <c r="J975" i="11"/>
  <c r="J976" i="11"/>
  <c r="J978" i="11"/>
  <c r="J979" i="11"/>
  <c r="J980" i="11"/>
  <c r="J981" i="11"/>
  <c r="J982" i="11"/>
  <c r="J983" i="11"/>
  <c r="J984" i="11"/>
  <c r="J985" i="11"/>
  <c r="J986" i="11"/>
  <c r="J987" i="11"/>
  <c r="J988" i="11"/>
  <c r="J989" i="11"/>
  <c r="J990" i="11"/>
  <c r="J991" i="11"/>
  <c r="J992" i="11"/>
  <c r="J993" i="11"/>
  <c r="J994" i="11"/>
  <c r="J995" i="11"/>
  <c r="J996" i="11"/>
  <c r="J997" i="11"/>
  <c r="J999" i="11"/>
  <c r="J1000" i="11"/>
  <c r="J1001" i="11"/>
  <c r="J1002" i="11"/>
  <c r="J1003" i="11"/>
  <c r="J1004" i="11"/>
  <c r="J1005" i="11"/>
  <c r="J1006" i="11"/>
  <c r="J1007" i="11"/>
  <c r="J1008" i="11"/>
  <c r="J1009" i="11"/>
  <c r="J1010" i="11"/>
  <c r="J1012" i="11"/>
  <c r="J1013" i="11"/>
  <c r="J1014" i="11"/>
  <c r="J1015" i="11"/>
  <c r="J1016" i="11"/>
  <c r="J1017" i="11"/>
  <c r="J1018" i="11"/>
  <c r="J1019" i="11"/>
  <c r="J1020" i="11"/>
  <c r="J1021" i="11"/>
  <c r="J1022" i="11"/>
  <c r="J1023" i="11"/>
  <c r="J1024" i="11"/>
  <c r="J1025" i="11"/>
  <c r="J1026" i="11"/>
  <c r="J1027" i="11"/>
  <c r="J1028" i="11"/>
  <c r="J1029" i="11"/>
  <c r="J1030" i="11"/>
  <c r="J1031" i="11"/>
  <c r="J1032" i="11"/>
  <c r="J1033" i="11"/>
  <c r="J1034" i="11"/>
  <c r="J1035" i="11"/>
  <c r="J1036" i="11"/>
  <c r="J1037" i="11"/>
  <c r="J1038" i="11"/>
  <c r="J1039" i="11"/>
  <c r="J1040" i="11"/>
  <c r="J1041" i="11"/>
  <c r="J1042" i="11"/>
  <c r="J1043" i="11"/>
  <c r="J1044" i="11"/>
  <c r="J1045" i="11"/>
  <c r="J1046" i="11"/>
  <c r="J1047" i="11"/>
  <c r="J1048" i="11"/>
  <c r="J1049" i="11"/>
  <c r="J1050" i="11"/>
  <c r="J1051" i="11"/>
  <c r="J1052" i="11"/>
  <c r="J1054" i="11"/>
  <c r="J1055" i="11"/>
  <c r="J1056" i="11"/>
  <c r="J1057" i="11"/>
  <c r="J1058" i="11"/>
  <c r="J1059" i="11"/>
  <c r="J1060" i="11"/>
  <c r="J1061" i="11"/>
  <c r="J1062" i="11"/>
  <c r="J1063" i="11"/>
  <c r="J1064" i="11"/>
  <c r="J1065" i="11"/>
  <c r="J1066" i="11"/>
  <c r="J1067" i="11"/>
  <c r="J1068" i="11"/>
  <c r="J1069" i="11"/>
  <c r="J1070" i="11"/>
  <c r="J1071" i="11"/>
  <c r="J1072" i="11"/>
  <c r="J1073" i="11"/>
  <c r="J1074" i="11"/>
  <c r="J1075" i="11"/>
  <c r="J1076" i="11"/>
  <c r="J1077" i="11"/>
  <c r="J1078" i="11"/>
  <c r="J1079" i="11"/>
  <c r="J1080" i="11"/>
  <c r="J1081" i="11"/>
  <c r="J1082" i="11"/>
  <c r="J1083" i="11"/>
  <c r="J1084" i="11"/>
  <c r="J1085" i="11"/>
  <c r="J1086" i="11"/>
  <c r="J1087" i="11"/>
  <c r="J1088" i="11"/>
  <c r="J1089" i="11"/>
  <c r="J1090" i="11"/>
  <c r="J1091" i="11"/>
  <c r="J1092" i="11"/>
  <c r="J1093" i="11"/>
  <c r="J1094" i="11"/>
  <c r="J1095" i="11"/>
  <c r="J1096" i="11"/>
  <c r="J1097" i="11"/>
  <c r="J1098" i="11"/>
  <c r="J1099" i="11"/>
  <c r="J1100" i="11"/>
  <c r="J1101" i="11"/>
  <c r="J1102" i="11"/>
  <c r="J1103" i="11"/>
  <c r="J1104" i="11"/>
  <c r="J1105" i="11"/>
  <c r="J1106" i="11"/>
  <c r="J1107" i="11"/>
  <c r="J1108" i="11"/>
  <c r="J1109" i="11"/>
  <c r="J1110" i="11"/>
  <c r="J1111" i="11"/>
  <c r="J1112" i="11"/>
  <c r="J1113" i="11"/>
  <c r="J1114" i="11"/>
  <c r="J1115" i="11"/>
  <c r="J1117" i="11"/>
  <c r="J1118" i="11"/>
  <c r="J1119" i="11"/>
  <c r="J1120" i="11"/>
  <c r="J1121" i="11"/>
  <c r="J1122" i="11"/>
  <c r="J1123" i="11"/>
  <c r="J1124" i="11"/>
  <c r="J1125" i="11"/>
  <c r="J1126" i="11"/>
  <c r="J1128" i="11"/>
  <c r="J1129" i="11"/>
  <c r="J1130" i="11"/>
  <c r="J1131" i="11"/>
  <c r="J1132" i="11"/>
  <c r="J1133" i="11"/>
  <c r="J1134" i="11"/>
  <c r="J1135" i="11"/>
  <c r="J1136" i="11"/>
  <c r="J1138" i="11"/>
  <c r="J1139" i="11"/>
  <c r="J1140" i="11"/>
  <c r="J1141" i="11"/>
  <c r="J1142" i="11"/>
  <c r="J1143" i="11"/>
  <c r="J1144" i="11"/>
  <c r="J1145" i="11"/>
  <c r="J1146" i="11"/>
  <c r="J1148" i="11"/>
  <c r="J1149" i="11"/>
  <c r="J1150" i="11"/>
  <c r="J1151" i="11"/>
  <c r="J1152" i="11"/>
  <c r="J1153" i="11"/>
  <c r="J1154" i="11"/>
  <c r="J1155" i="11"/>
  <c r="J1156" i="11"/>
  <c r="J1158" i="11"/>
  <c r="J1159" i="11"/>
  <c r="J1160" i="11"/>
  <c r="J1161" i="11"/>
  <c r="J1162" i="11"/>
  <c r="J1163" i="11"/>
  <c r="J1164" i="11"/>
  <c r="J1165" i="11"/>
  <c r="J1166" i="11"/>
  <c r="J1168" i="11"/>
  <c r="J1169" i="11"/>
  <c r="J1170" i="11"/>
  <c r="J1171" i="11"/>
  <c r="J1172" i="11"/>
  <c r="J1173" i="11"/>
  <c r="J1174" i="11"/>
  <c r="J1175" i="11"/>
  <c r="J1176" i="11"/>
  <c r="J1178" i="11"/>
  <c r="J1179" i="11"/>
  <c r="J1180" i="11"/>
  <c r="J1181" i="11"/>
  <c r="J1182" i="11"/>
  <c r="J1183" i="11"/>
  <c r="J1184" i="11"/>
  <c r="J1185" i="11"/>
  <c r="J1186" i="11"/>
  <c r="J1188" i="11"/>
  <c r="J1189" i="11"/>
  <c r="J1190" i="11"/>
  <c r="J1191" i="11"/>
  <c r="J1192" i="11"/>
  <c r="J1193" i="11"/>
  <c r="J1194" i="11"/>
  <c r="J1195" i="11"/>
  <c r="J1196" i="11"/>
  <c r="J1198" i="11"/>
  <c r="J1199" i="11"/>
  <c r="J1200" i="11"/>
  <c r="J1201" i="11"/>
  <c r="J1202" i="11"/>
  <c r="J1203" i="11"/>
  <c r="J1204" i="11"/>
  <c r="J1205" i="11"/>
  <c r="J1206" i="11"/>
  <c r="J1208" i="11"/>
  <c r="J1209" i="11"/>
  <c r="J1210" i="11"/>
  <c r="J1211" i="11"/>
  <c r="J1212" i="11"/>
  <c r="J1213" i="11"/>
  <c r="J1214" i="11"/>
  <c r="J1215" i="11"/>
  <c r="J1216" i="11"/>
  <c r="J1218" i="11"/>
  <c r="J1219" i="11"/>
  <c r="J1220" i="11"/>
  <c r="J1221" i="11"/>
  <c r="J1222" i="11"/>
  <c r="J1223" i="11"/>
  <c r="J1224" i="11"/>
  <c r="J1225" i="11"/>
  <c r="J1226" i="11"/>
  <c r="J1228" i="11"/>
  <c r="J1229" i="11"/>
  <c r="J1230" i="11"/>
  <c r="J1231" i="11"/>
  <c r="J1232" i="11"/>
  <c r="J1233" i="11"/>
  <c r="J1234" i="11"/>
  <c r="J1235" i="11"/>
  <c r="J1236" i="11"/>
  <c r="J1238" i="11"/>
  <c r="J1239" i="11"/>
  <c r="J1240" i="11"/>
  <c r="J1241" i="11"/>
  <c r="J1242" i="11"/>
  <c r="J1243" i="11"/>
  <c r="J1244" i="11"/>
  <c r="J1245" i="11"/>
  <c r="J1246" i="11"/>
  <c r="J1248" i="11"/>
  <c r="J1249" i="11"/>
  <c r="J1250" i="11"/>
  <c r="J1251" i="11"/>
  <c r="J1252" i="11"/>
  <c r="J1253" i="11"/>
  <c r="J1254" i="11"/>
  <c r="J1255" i="11"/>
  <c r="J1256" i="11"/>
  <c r="J1258" i="11"/>
  <c r="J1259" i="11"/>
  <c r="J1260" i="11"/>
  <c r="J1261" i="11"/>
  <c r="J1262" i="11"/>
  <c r="J1263" i="11"/>
  <c r="J1264" i="11"/>
  <c r="J1265" i="11"/>
  <c r="J1266" i="11"/>
  <c r="J1267" i="11"/>
  <c r="J1268" i="11"/>
  <c r="J1269" i="11"/>
  <c r="J1271" i="11"/>
  <c r="J1272" i="11"/>
  <c r="J1273" i="11"/>
  <c r="J1274" i="11"/>
  <c r="J1275" i="11"/>
  <c r="J1276" i="11"/>
  <c r="J1277" i="11"/>
  <c r="J1278" i="11"/>
  <c r="J1279" i="11"/>
  <c r="J1281" i="11"/>
  <c r="J1282" i="11"/>
  <c r="J1283" i="11"/>
  <c r="J1284" i="11"/>
  <c r="J1285" i="11"/>
  <c r="J1286" i="11"/>
  <c r="J1287" i="11"/>
  <c r="J1288" i="11"/>
  <c r="J1289" i="11"/>
  <c r="J1291" i="11"/>
  <c r="J1292" i="11"/>
  <c r="J1293" i="11"/>
  <c r="J1294" i="11"/>
  <c r="J1295" i="11"/>
  <c r="J1296" i="11"/>
  <c r="J1297" i="11"/>
  <c r="J1298" i="11"/>
  <c r="J1299" i="11"/>
  <c r="J1301" i="11"/>
  <c r="J1302" i="11"/>
  <c r="J1303" i="11"/>
  <c r="J1304" i="11"/>
  <c r="J1305" i="11"/>
  <c r="J1306" i="11"/>
  <c r="J1307" i="11"/>
  <c r="J1308" i="11"/>
  <c r="J1309" i="11"/>
  <c r="J1310" i="11"/>
  <c r="J1311" i="11"/>
  <c r="J1312" i="11"/>
  <c r="J1313" i="11"/>
  <c r="J1314" i="11"/>
  <c r="J1315" i="11"/>
  <c r="J1316" i="11"/>
  <c r="J1318" i="11"/>
  <c r="J1319" i="11"/>
  <c r="J1320" i="11"/>
  <c r="J1321" i="11"/>
  <c r="J1322" i="11"/>
  <c r="J1323" i="11"/>
  <c r="J1324" i="11"/>
  <c r="J1325" i="11"/>
  <c r="J1326" i="11"/>
  <c r="J1327" i="11"/>
  <c r="J1328" i="11"/>
  <c r="J1329" i="11"/>
  <c r="J1330" i="11"/>
  <c r="J1331" i="11"/>
  <c r="J1332" i="11"/>
  <c r="J1333" i="11"/>
  <c r="J1334" i="11"/>
  <c r="J1335" i="11"/>
  <c r="J1337" i="11"/>
  <c r="J1338" i="11"/>
  <c r="J1339" i="11"/>
  <c r="J1340" i="11"/>
  <c r="J1341" i="11"/>
  <c r="J1342" i="11"/>
  <c r="J1343" i="11"/>
  <c r="J1344" i="11"/>
  <c r="J1345" i="11"/>
  <c r="J1347" i="11"/>
  <c r="J1348" i="11"/>
  <c r="J1349" i="11"/>
  <c r="J1350" i="11"/>
  <c r="J1351" i="11"/>
  <c r="J1352" i="11"/>
  <c r="J1353" i="11"/>
  <c r="J1354" i="11"/>
  <c r="J1355" i="11"/>
  <c r="J1357" i="11"/>
  <c r="J1358" i="11"/>
  <c r="J1359" i="11"/>
  <c r="J1360" i="11"/>
  <c r="J1361" i="11"/>
  <c r="J1362" i="11"/>
  <c r="J1363" i="11"/>
  <c r="J1364" i="11"/>
  <c r="J1365" i="11"/>
  <c r="J1366" i="11"/>
  <c r="J1367" i="11"/>
  <c r="J1368" i="11"/>
  <c r="J1369" i="11"/>
  <c r="J1370" i="11"/>
  <c r="J1371" i="11"/>
  <c r="J1372" i="11"/>
  <c r="J1373" i="11"/>
  <c r="J1374" i="11"/>
  <c r="J1375" i="11"/>
  <c r="J1376" i="11"/>
  <c r="J1377" i="11"/>
  <c r="J1378" i="11"/>
  <c r="J1380" i="11"/>
  <c r="J1381" i="11"/>
  <c r="J1382" i="11"/>
  <c r="J1383" i="11"/>
  <c r="J1384" i="11"/>
  <c r="J1385" i="11"/>
  <c r="J1386" i="11"/>
  <c r="J1387" i="11"/>
  <c r="J1388" i="11"/>
  <c r="J1389" i="11"/>
  <c r="J1390" i="11"/>
  <c r="J1391" i="11"/>
  <c r="J1392" i="11"/>
  <c r="J1393" i="11"/>
  <c r="J1394" i="11"/>
  <c r="J1395" i="11"/>
  <c r="J1396" i="11"/>
  <c r="J1398" i="11"/>
  <c r="J1399" i="11"/>
  <c r="J1400" i="11"/>
  <c r="J1401" i="11"/>
  <c r="J1402" i="11"/>
  <c r="J1403" i="11"/>
  <c r="J1404" i="11"/>
  <c r="J1405" i="11"/>
  <c r="J1406" i="11"/>
  <c r="J1408" i="11"/>
  <c r="J1409" i="11"/>
  <c r="J1410" i="11"/>
  <c r="J1411" i="11"/>
  <c r="J1412" i="11"/>
  <c r="J1413" i="11"/>
  <c r="J1414" i="11"/>
  <c r="J1415" i="11"/>
  <c r="J1416" i="11"/>
  <c r="J1418" i="11"/>
  <c r="J1419" i="11"/>
  <c r="J1420" i="11"/>
  <c r="J1421" i="11"/>
  <c r="J1422" i="11"/>
  <c r="J1423" i="11"/>
  <c r="J1424" i="11"/>
  <c r="J1425" i="11"/>
  <c r="J1426" i="11"/>
  <c r="J1428" i="11"/>
  <c r="J1429" i="11"/>
  <c r="J1430" i="11"/>
  <c r="J1431" i="11"/>
  <c r="J1432" i="11"/>
  <c r="J1433" i="11"/>
  <c r="J1434" i="11"/>
  <c r="J1435" i="11"/>
  <c r="J1436" i="11"/>
  <c r="J1438" i="11"/>
  <c r="J1439" i="11"/>
  <c r="J1440" i="11"/>
  <c r="J1441" i="11"/>
  <c r="J1442" i="11"/>
  <c r="J1443" i="11"/>
  <c r="J1444" i="11"/>
  <c r="J1445" i="11"/>
  <c r="J1447" i="11"/>
  <c r="J1448" i="11"/>
  <c r="J1449" i="11"/>
  <c r="J1450" i="11"/>
  <c r="J1451" i="11"/>
  <c r="J1452" i="11"/>
  <c r="J1453" i="11"/>
  <c r="J1454" i="11"/>
  <c r="J1456" i="11"/>
  <c r="J1457" i="11"/>
  <c r="J1458" i="11"/>
  <c r="J1459" i="11"/>
  <c r="J1460" i="11"/>
  <c r="J1461" i="11"/>
  <c r="J1462" i="11"/>
  <c r="J1463" i="11"/>
  <c r="J1465" i="11"/>
  <c r="J1466" i="11"/>
  <c r="J1467" i="11"/>
  <c r="J1468" i="11"/>
  <c r="J1469" i="11"/>
  <c r="J1470" i="11"/>
  <c r="J1471" i="11"/>
  <c r="J1472" i="11"/>
  <c r="J1474" i="11"/>
  <c r="J1475" i="11"/>
  <c r="J1476" i="11"/>
  <c r="J1477" i="11"/>
  <c r="J1478" i="11"/>
  <c r="J1479" i="11"/>
  <c r="J1480" i="11"/>
  <c r="J1481" i="11"/>
  <c r="J1483" i="11"/>
  <c r="J1484" i="11"/>
  <c r="J1485" i="11"/>
  <c r="J1486" i="11"/>
  <c r="J1487" i="11"/>
  <c r="J1488" i="11"/>
  <c r="J1489" i="11"/>
  <c r="J1490" i="11"/>
  <c r="J1492" i="11"/>
  <c r="J1493" i="11"/>
  <c r="J1494" i="11"/>
  <c r="J1495" i="11"/>
  <c r="J1496" i="11"/>
  <c r="J1497" i="11"/>
  <c r="J1498" i="11"/>
  <c r="J1499" i="11"/>
  <c r="J1501" i="11"/>
  <c r="J1502" i="11"/>
  <c r="J1503" i="11"/>
  <c r="J1504" i="11"/>
  <c r="J1505" i="11"/>
  <c r="J1506" i="11"/>
  <c r="J1507" i="11"/>
  <c r="J1508" i="11"/>
  <c r="J1509" i="11"/>
  <c r="J1510" i="11"/>
  <c r="J1511" i="11"/>
  <c r="J1512" i="11"/>
  <c r="J1514" i="11"/>
  <c r="J1515" i="11"/>
  <c r="J1516" i="11"/>
  <c r="J1517" i="11"/>
  <c r="J1518" i="11"/>
  <c r="J1519" i="11"/>
  <c r="J1520" i="11"/>
  <c r="J1521" i="11"/>
  <c r="J1523" i="11"/>
  <c r="J1524" i="11"/>
  <c r="J1525" i="11"/>
  <c r="J1526" i="11"/>
  <c r="J1527" i="11"/>
  <c r="J1528" i="11"/>
  <c r="J1529" i="11"/>
  <c r="J1530" i="11"/>
  <c r="J1531" i="11"/>
  <c r="J1532" i="11"/>
  <c r="J1533" i="11"/>
  <c r="J1534" i="11"/>
  <c r="J1535" i="11"/>
  <c r="J1536" i="11"/>
  <c r="J1537" i="11"/>
  <c r="J1538" i="11"/>
  <c r="J1540" i="11"/>
  <c r="J1541" i="11"/>
  <c r="J1542" i="11"/>
  <c r="J1543" i="11"/>
  <c r="J1544" i="11"/>
  <c r="J1545" i="11"/>
  <c r="J1546" i="11"/>
  <c r="J1547" i="11"/>
  <c r="J1549" i="11"/>
  <c r="J1550" i="11"/>
  <c r="J1551" i="11"/>
  <c r="J1552" i="11"/>
  <c r="J1553" i="11"/>
  <c r="J1554" i="11"/>
  <c r="J1555" i="11"/>
  <c r="J1556" i="11"/>
  <c r="J1558" i="11"/>
  <c r="J1559" i="11"/>
  <c r="J1560" i="11"/>
  <c r="J1561" i="11"/>
  <c r="J1562" i="11"/>
  <c r="J1563" i="11"/>
  <c r="J1564" i="11"/>
  <c r="J1565" i="11"/>
  <c r="J1567" i="11"/>
  <c r="J1568" i="11"/>
  <c r="J1569" i="11"/>
  <c r="J1570" i="11"/>
  <c r="J1571" i="11"/>
  <c r="J1572" i="11"/>
  <c r="J1573" i="11"/>
  <c r="J1574" i="11"/>
  <c r="J1576" i="11"/>
  <c r="J1577" i="11"/>
  <c r="J1578" i="11"/>
  <c r="J1579" i="11"/>
  <c r="J1580" i="11"/>
  <c r="J1581" i="11"/>
  <c r="J1582" i="11"/>
  <c r="J1583" i="11"/>
  <c r="J1585" i="11"/>
  <c r="J1586" i="11"/>
  <c r="J1587" i="11"/>
  <c r="J1588" i="11"/>
  <c r="J1589" i="11"/>
  <c r="J1590" i="11"/>
  <c r="J1591" i="11"/>
  <c r="J1592" i="11"/>
  <c r="J1593" i="11"/>
  <c r="J1595" i="11"/>
  <c r="J1596" i="11"/>
  <c r="J1597" i="11"/>
  <c r="J1598" i="11"/>
  <c r="J1599" i="11"/>
  <c r="J1600" i="11"/>
  <c r="J1601" i="11"/>
  <c r="J1603" i="11"/>
  <c r="J1604" i="11"/>
  <c r="J1605" i="11"/>
  <c r="J1606" i="11"/>
  <c r="J1607" i="11"/>
  <c r="J1608" i="11"/>
  <c r="J1609" i="11"/>
  <c r="J1611" i="11"/>
  <c r="J1612" i="11"/>
  <c r="J1613" i="11"/>
  <c r="J1614" i="11"/>
  <c r="J1615" i="11"/>
  <c r="J1616" i="11"/>
  <c r="J1617" i="11"/>
  <c r="J1619" i="11"/>
  <c r="J1620" i="11"/>
  <c r="J1621" i="11"/>
  <c r="J1622" i="11"/>
  <c r="J1623" i="11"/>
  <c r="J1624" i="11"/>
  <c r="J1625" i="11"/>
  <c r="J1626" i="11"/>
  <c r="J1627" i="11"/>
  <c r="J1628" i="11"/>
  <c r="J1629" i="11"/>
  <c r="J1630" i="11"/>
  <c r="J1631" i="11"/>
  <c r="J1632" i="11"/>
  <c r="J1633" i="11"/>
  <c r="J1634" i="11"/>
  <c r="J1636" i="11"/>
  <c r="J1637" i="11"/>
  <c r="J1638" i="11"/>
  <c r="J1639" i="11"/>
  <c r="J1640" i="11"/>
  <c r="J1641" i="11"/>
  <c r="J1643" i="11"/>
  <c r="J1644" i="11"/>
  <c r="J1645" i="11"/>
  <c r="J1646" i="11"/>
  <c r="J1647" i="11"/>
  <c r="J1648" i="11"/>
  <c r="J1650" i="11"/>
  <c r="J1651" i="11"/>
  <c r="J1652" i="11"/>
  <c r="J1653" i="11"/>
  <c r="J1654" i="11"/>
  <c r="J1655" i="11"/>
  <c r="J1656" i="11"/>
  <c r="J1657" i="11"/>
  <c r="J1658" i="11"/>
  <c r="J1659" i="11"/>
  <c r="J1660" i="11"/>
  <c r="J1661" i="11"/>
  <c r="J1662" i="11"/>
  <c r="J1663" i="11"/>
  <c r="J1665" i="11"/>
  <c r="J1666" i="11"/>
  <c r="J1667" i="11"/>
  <c r="J1668" i="11"/>
  <c r="J1669" i="11"/>
  <c r="J1670" i="11"/>
  <c r="J1671" i="11"/>
  <c r="J1672" i="11"/>
  <c r="J1673" i="11"/>
  <c r="J1674" i="11"/>
  <c r="J1675" i="11"/>
  <c r="J1676" i="11"/>
  <c r="J1677" i="11"/>
  <c r="J1678" i="11"/>
  <c r="J1679" i="11"/>
  <c r="J1681" i="11"/>
  <c r="J1682" i="11"/>
  <c r="J1683" i="11"/>
  <c r="J1684" i="11"/>
  <c r="J1685" i="11"/>
  <c r="J1686" i="11"/>
  <c r="J1687" i="11"/>
  <c r="J1688" i="11"/>
  <c r="J1689" i="11"/>
  <c r="J1690" i="11"/>
  <c r="J1691" i="11"/>
  <c r="J1692" i="11"/>
  <c r="J1693" i="11"/>
  <c r="J1694" i="11"/>
  <c r="J1695" i="11"/>
  <c r="J1696" i="11"/>
  <c r="J1697" i="11"/>
  <c r="J1698" i="11"/>
  <c r="J1699" i="11"/>
  <c r="J1700" i="11"/>
  <c r="J1701" i="11"/>
  <c r="J1702" i="11"/>
  <c r="J1703" i="11"/>
  <c r="J1705" i="11"/>
  <c r="J1706" i="11"/>
  <c r="J1707" i="11"/>
  <c r="J1708" i="11"/>
  <c r="J1709" i="11"/>
  <c r="J1711" i="11"/>
  <c r="J1712" i="11"/>
  <c r="J1713" i="11"/>
  <c r="J1714" i="11"/>
  <c r="J1715" i="11"/>
  <c r="J1717" i="11"/>
  <c r="J1718" i="11"/>
  <c r="J1719" i="11"/>
  <c r="J1720" i="11"/>
  <c r="J1721" i="11"/>
  <c r="J1723" i="11"/>
  <c r="J1724" i="11"/>
  <c r="J1725" i="11"/>
  <c r="J1726" i="11"/>
  <c r="J1727" i="11"/>
  <c r="J1729" i="11"/>
  <c r="J1730" i="11"/>
  <c r="J1731" i="11"/>
  <c r="J1732" i="11"/>
  <c r="J1733" i="11"/>
  <c r="J1735" i="11"/>
  <c r="J1736" i="11"/>
  <c r="J1737" i="11"/>
  <c r="J1738" i="11"/>
  <c r="J1739" i="11"/>
  <c r="J1740" i="11"/>
  <c r="J1741" i="11"/>
  <c r="J1742" i="11"/>
  <c r="J1743" i="11"/>
  <c r="J1744" i="11"/>
  <c r="J1745" i="11"/>
  <c r="J1746" i="11"/>
  <c r="J1747" i="11"/>
  <c r="J1748" i="11"/>
  <c r="J1749" i="11"/>
  <c r="J1751" i="11"/>
  <c r="J1752" i="11"/>
  <c r="J1753" i="11"/>
  <c r="J1754" i="11"/>
  <c r="J1756" i="11"/>
  <c r="J1757" i="11"/>
  <c r="J1758" i="11"/>
  <c r="J1759" i="11"/>
  <c r="J1761" i="11"/>
  <c r="J1762" i="11"/>
  <c r="J1763" i="11"/>
  <c r="J1764" i="11"/>
  <c r="J1766" i="11"/>
  <c r="J1767" i="11"/>
  <c r="J1768" i="11"/>
  <c r="J1769" i="11"/>
  <c r="J1771" i="11"/>
  <c r="J1772" i="11"/>
  <c r="J1773" i="11"/>
  <c r="J1774" i="11"/>
  <c r="J1776" i="11"/>
  <c r="J1777" i="11"/>
  <c r="J1778" i="11"/>
  <c r="J1779" i="11"/>
  <c r="J1781" i="11"/>
  <c r="J1782" i="11"/>
  <c r="J1783" i="11"/>
  <c r="J1784" i="11"/>
  <c r="J1786" i="11"/>
  <c r="J1787" i="11"/>
  <c r="J1788" i="11"/>
  <c r="J1789" i="11"/>
  <c r="J1791" i="11"/>
  <c r="J1792" i="11"/>
  <c r="J1793" i="11"/>
  <c r="J1794" i="11"/>
  <c r="J1796" i="11"/>
  <c r="J1797" i="11"/>
  <c r="J1798" i="11"/>
  <c r="J1799" i="11"/>
  <c r="J1801" i="11"/>
  <c r="J1802" i="11"/>
  <c r="J1803" i="11"/>
  <c r="J1804" i="11"/>
  <c r="J1806" i="11"/>
  <c r="J1807" i="11"/>
  <c r="J1808" i="11"/>
  <c r="J1809" i="11"/>
  <c r="J1811" i="11"/>
  <c r="J1812" i="11"/>
  <c r="J1813" i="11"/>
  <c r="J1814" i="11"/>
  <c r="J1816" i="11"/>
  <c r="J1817" i="11"/>
  <c r="J1818" i="11"/>
  <c r="J1819" i="11"/>
  <c r="J1821" i="11"/>
  <c r="J1822" i="11"/>
  <c r="J1823" i="11"/>
  <c r="J1824" i="11"/>
  <c r="J1826" i="11"/>
  <c r="J1827" i="11"/>
  <c r="J1828" i="11"/>
  <c r="J1829" i="11"/>
  <c r="J1831" i="11"/>
  <c r="J1832" i="11"/>
  <c r="J1833" i="11"/>
  <c r="J1834" i="11"/>
  <c r="J1836" i="11"/>
  <c r="J1837" i="11"/>
  <c r="J1838" i="11"/>
  <c r="J1839" i="11"/>
  <c r="J1841" i="11"/>
  <c r="J1842" i="11"/>
  <c r="J1843" i="11"/>
  <c r="J1844" i="11"/>
  <c r="J1846" i="11"/>
  <c r="J1847" i="11"/>
  <c r="J1848" i="11"/>
  <c r="J1849" i="11"/>
  <c r="J1850" i="11"/>
  <c r="J1851" i="11"/>
  <c r="J1853" i="11"/>
  <c r="J1854" i="11"/>
  <c r="J1855" i="11"/>
  <c r="J1856" i="11"/>
  <c r="J1858" i="11"/>
  <c r="J1859" i="11"/>
  <c r="J1860" i="11"/>
  <c r="J1861" i="11"/>
  <c r="J1863" i="11"/>
  <c r="J1864" i="11"/>
  <c r="J1865" i="11"/>
  <c r="J1866" i="11"/>
  <c r="J1868" i="11"/>
  <c r="J1869" i="11"/>
  <c r="J1870" i="11"/>
  <c r="J1871" i="11"/>
  <c r="J1873" i="11"/>
  <c r="J1874" i="11"/>
  <c r="J1875" i="11"/>
  <c r="J1876" i="11"/>
  <c r="J1878" i="11"/>
  <c r="J1879" i="11"/>
  <c r="J1880" i="11"/>
  <c r="J1881" i="11"/>
  <c r="J1883" i="11"/>
  <c r="J1884" i="11"/>
  <c r="J1885" i="11"/>
  <c r="J1887" i="11"/>
  <c r="J1888" i="11"/>
  <c r="J1889" i="11"/>
  <c r="J1891" i="11"/>
  <c r="J1892" i="11"/>
  <c r="J1893" i="11"/>
  <c r="J1895" i="11"/>
  <c r="J1896" i="11"/>
  <c r="J1897" i="11"/>
  <c r="J1899" i="11"/>
  <c r="J1900" i="11"/>
  <c r="J1901" i="11"/>
  <c r="J1903" i="11"/>
  <c r="J1904" i="11"/>
  <c r="J1905" i="11"/>
  <c r="J1907" i="11"/>
  <c r="J1908" i="11"/>
  <c r="J1909" i="11"/>
  <c r="J1911" i="11"/>
  <c r="J1912" i="11"/>
  <c r="J1913" i="11"/>
  <c r="J1915" i="11"/>
  <c r="J1916" i="11"/>
  <c r="J1917" i="11"/>
  <c r="J1918" i="11"/>
  <c r="J1919" i="11"/>
  <c r="J1921" i="11"/>
  <c r="J1922" i="11"/>
  <c r="J1923" i="11"/>
  <c r="J1924" i="11"/>
  <c r="J1925" i="11"/>
  <c r="J1927" i="11"/>
  <c r="J1928" i="11"/>
  <c r="J1929" i="11"/>
  <c r="J1931" i="11"/>
  <c r="J1932" i="11"/>
  <c r="J1933" i="11"/>
  <c r="J1935" i="11"/>
  <c r="J1936" i="11"/>
  <c r="J1937" i="11"/>
  <c r="J1939" i="11"/>
  <c r="J1940" i="11"/>
  <c r="J1941" i="11"/>
  <c r="J1943" i="11"/>
  <c r="J1944" i="11"/>
  <c r="J1945" i="11"/>
  <c r="J1947" i="11"/>
  <c r="J1948" i="11"/>
  <c r="J1949" i="11"/>
  <c r="J1951" i="11"/>
  <c r="J1952" i="11"/>
  <c r="J1953" i="11"/>
  <c r="J1954" i="11"/>
  <c r="J1955" i="11"/>
  <c r="J1956" i="11"/>
  <c r="J1957" i="11"/>
  <c r="J1958" i="11"/>
  <c r="J1960" i="11"/>
  <c r="J1961" i="11"/>
  <c r="J1962" i="11"/>
  <c r="J1964" i="11"/>
  <c r="J1965" i="11"/>
  <c r="J1966" i="11"/>
  <c r="J1968" i="11"/>
  <c r="J1969" i="11"/>
  <c r="J1970" i="11"/>
  <c r="J1972" i="11"/>
  <c r="J1973" i="11"/>
  <c r="J1974" i="11"/>
  <c r="J1976" i="11"/>
  <c r="J1977" i="11"/>
  <c r="J1978" i="11"/>
  <c r="J1980" i="11"/>
  <c r="J1981" i="11"/>
  <c r="J1983" i="11"/>
  <c r="J1984" i="11"/>
  <c r="J1986" i="11"/>
  <c r="J1987" i="11"/>
  <c r="J1989" i="11"/>
  <c r="J1990" i="11"/>
  <c r="J1992" i="11"/>
  <c r="J1993" i="11"/>
  <c r="J1995" i="11"/>
  <c r="J1996" i="11"/>
  <c r="J1998" i="11"/>
  <c r="J1999" i="11"/>
  <c r="J2001" i="11"/>
  <c r="J2002" i="11"/>
  <c r="J2004" i="11"/>
  <c r="J2005" i="11"/>
  <c r="J2007" i="11"/>
  <c r="J2008" i="11"/>
  <c r="J2010" i="11"/>
  <c r="J2011" i="11"/>
  <c r="J2012" i="11"/>
  <c r="J2013" i="11"/>
  <c r="J2014" i="11"/>
  <c r="J2015" i="11"/>
  <c r="J2017" i="11"/>
  <c r="J2018" i="11"/>
  <c r="J2020" i="11"/>
  <c r="J2021" i="11"/>
  <c r="J2023" i="11"/>
  <c r="J2024" i="11"/>
  <c r="J2026" i="11"/>
  <c r="J2027" i="11"/>
  <c r="J2029" i="11"/>
  <c r="J2030" i="11"/>
  <c r="J2032" i="11"/>
  <c r="J2033" i="11"/>
  <c r="J2035" i="11"/>
  <c r="J2036" i="11"/>
  <c r="J2038" i="11"/>
  <c r="J2039" i="11"/>
  <c r="J2041" i="11"/>
  <c r="J2042" i="11"/>
  <c r="J2044" i="11"/>
  <c r="J2045" i="11"/>
  <c r="J2047" i="11"/>
  <c r="J2049" i="11"/>
  <c r="J2051" i="11"/>
  <c r="J2053" i="11"/>
  <c r="J2055" i="11"/>
  <c r="J2057" i="11"/>
  <c r="J2059" i="11"/>
  <c r="J2061" i="11"/>
  <c r="J2063" i="11"/>
  <c r="J2065" i="11"/>
  <c r="J2067" i="11"/>
  <c r="J2069" i="11"/>
  <c r="J2071" i="11"/>
  <c r="J2073" i="11"/>
  <c r="J2075" i="11"/>
  <c r="J2077" i="11"/>
  <c r="J2079" i="11"/>
  <c r="J2081" i="11"/>
  <c r="J2083" i="11"/>
  <c r="J2085" i="11"/>
  <c r="J2087" i="11"/>
  <c r="J2089" i="11"/>
  <c r="J2091" i="11"/>
  <c r="J2093" i="11"/>
  <c r="J2095" i="11"/>
  <c r="J2097" i="11"/>
  <c r="J2099" i="11"/>
  <c r="J2101" i="11"/>
  <c r="J2103" i="11"/>
  <c r="J2105" i="11"/>
  <c r="J2107" i="11"/>
  <c r="J2109" i="11"/>
  <c r="J2111" i="11"/>
  <c r="J2113" i="11"/>
  <c r="J2115" i="11"/>
  <c r="J2117" i="11"/>
  <c r="J2119" i="11"/>
  <c r="J2121" i="11"/>
  <c r="J2123" i="11"/>
  <c r="J2125" i="11"/>
  <c r="J2127" i="11"/>
  <c r="J2129" i="11"/>
  <c r="J2131" i="11"/>
  <c r="J2133" i="11"/>
  <c r="J2135" i="11"/>
  <c r="J2137" i="11"/>
  <c r="J2139" i="11"/>
  <c r="J2141" i="11"/>
  <c r="J2143" i="11"/>
  <c r="J2145" i="11"/>
  <c r="J2147" i="11"/>
  <c r="I2" i="11"/>
  <c r="I3" i="11"/>
  <c r="I4" i="11"/>
  <c r="I5" i="11"/>
  <c r="I6" i="11"/>
  <c r="I7" i="11"/>
  <c r="I8" i="11"/>
  <c r="I9" i="11"/>
  <c r="I10" i="11"/>
  <c r="I11" i="11"/>
  <c r="I12" i="11"/>
  <c r="I13" i="11"/>
  <c r="I14" i="11"/>
  <c r="I15" i="11"/>
  <c r="I16" i="11"/>
  <c r="I17" i="11"/>
  <c r="I18" i="11"/>
  <c r="I19" i="11"/>
  <c r="I20" i="11"/>
  <c r="I21" i="11"/>
  <c r="I22" i="11"/>
  <c r="I23" i="11"/>
  <c r="I24" i="11"/>
  <c r="I25" i="11"/>
  <c r="I26" i="11"/>
  <c r="I27" i="11"/>
  <c r="I28" i="11"/>
  <c r="I29" i="11"/>
  <c r="I30" i="11"/>
  <c r="I31" i="11"/>
  <c r="I32" i="11"/>
  <c r="I33" i="11"/>
  <c r="I34" i="11"/>
  <c r="I35" i="11"/>
  <c r="I36" i="11"/>
  <c r="I37" i="11"/>
  <c r="I38" i="11"/>
  <c r="I39" i="11"/>
  <c r="I40" i="11"/>
  <c r="I41" i="11"/>
  <c r="I42" i="11"/>
  <c r="I43" i="11"/>
  <c r="I44" i="11"/>
  <c r="I45" i="11"/>
  <c r="I46" i="11"/>
  <c r="I47" i="11"/>
  <c r="I48" i="11"/>
  <c r="I49" i="11"/>
  <c r="I50" i="11"/>
  <c r="I51" i="11"/>
  <c r="I52" i="11"/>
  <c r="I53" i="11"/>
  <c r="I54" i="11"/>
  <c r="I55" i="11"/>
  <c r="I56" i="11"/>
  <c r="I57" i="11"/>
  <c r="I58" i="11"/>
  <c r="I59" i="11"/>
  <c r="I60" i="11"/>
  <c r="I61" i="11"/>
  <c r="I62" i="11"/>
  <c r="I63" i="11"/>
  <c r="I64" i="11"/>
  <c r="I65" i="11"/>
  <c r="I66" i="11"/>
  <c r="I67" i="11"/>
  <c r="I68" i="11"/>
  <c r="I69" i="11"/>
  <c r="I70" i="11"/>
  <c r="I71" i="11"/>
  <c r="I72" i="11"/>
  <c r="I73" i="11"/>
  <c r="I74" i="11"/>
  <c r="I75" i="11"/>
  <c r="I76" i="11"/>
  <c r="I77" i="11"/>
  <c r="I78" i="11"/>
  <c r="I79" i="11"/>
  <c r="I80" i="11"/>
  <c r="I81" i="11"/>
  <c r="I82" i="11"/>
  <c r="I83" i="11"/>
  <c r="I84" i="11"/>
  <c r="I85" i="11"/>
  <c r="I86" i="11"/>
  <c r="I87" i="11"/>
  <c r="I88" i="11"/>
  <c r="I89" i="11"/>
  <c r="I90" i="11"/>
  <c r="I91" i="11"/>
  <c r="I92" i="11"/>
  <c r="I93" i="11"/>
  <c r="I94" i="11"/>
  <c r="I95" i="11"/>
  <c r="I96" i="11"/>
  <c r="I97" i="11"/>
  <c r="I98" i="11"/>
  <c r="I99" i="11"/>
  <c r="I100" i="11"/>
  <c r="I101" i="11"/>
  <c r="I102" i="11"/>
  <c r="I103" i="11"/>
  <c r="I104" i="11"/>
  <c r="I105" i="11"/>
  <c r="I106" i="11"/>
  <c r="I107" i="11"/>
  <c r="I108" i="11"/>
  <c r="I109" i="11"/>
  <c r="I110" i="11"/>
  <c r="I111" i="11"/>
  <c r="I112" i="11"/>
  <c r="I113" i="11"/>
  <c r="I114" i="11"/>
  <c r="I115" i="11"/>
  <c r="I116" i="11"/>
  <c r="I117" i="11"/>
  <c r="I118" i="11"/>
  <c r="I119" i="11"/>
  <c r="I120" i="11"/>
  <c r="I121" i="11"/>
  <c r="I122" i="11"/>
  <c r="I123" i="11"/>
  <c r="I124" i="11"/>
  <c r="I125" i="11"/>
  <c r="I126" i="11"/>
  <c r="I127" i="11"/>
  <c r="I128" i="11"/>
  <c r="I129" i="11"/>
  <c r="I130" i="11"/>
  <c r="I131" i="11"/>
  <c r="I132" i="11"/>
  <c r="I133" i="11"/>
  <c r="I134" i="11"/>
  <c r="I135" i="11"/>
  <c r="I136" i="11"/>
  <c r="I137" i="11"/>
  <c r="I138" i="11"/>
  <c r="I139" i="11"/>
  <c r="I140" i="11"/>
  <c r="I141" i="11"/>
  <c r="I142" i="11"/>
  <c r="I143" i="11"/>
  <c r="I144" i="11"/>
  <c r="I145" i="11"/>
  <c r="I146" i="11"/>
  <c r="I147" i="11"/>
  <c r="I148" i="11"/>
  <c r="I149" i="11"/>
  <c r="I150" i="11"/>
  <c r="I151" i="11"/>
  <c r="I152" i="11"/>
  <c r="I153" i="11"/>
  <c r="I154" i="11"/>
  <c r="I155" i="11"/>
  <c r="I156" i="11"/>
  <c r="I157" i="11"/>
  <c r="I158" i="11"/>
  <c r="I159" i="11"/>
  <c r="I160" i="11"/>
  <c r="I161" i="11"/>
  <c r="I162" i="11"/>
  <c r="I163" i="11"/>
  <c r="I164" i="11"/>
  <c r="I165" i="11"/>
  <c r="I166" i="11"/>
  <c r="I167" i="11"/>
  <c r="I168" i="11"/>
  <c r="I169" i="11"/>
  <c r="I170" i="11"/>
  <c r="I171" i="11"/>
  <c r="I172" i="11"/>
  <c r="I173" i="11"/>
  <c r="I174" i="11"/>
  <c r="I175" i="11"/>
  <c r="I176" i="11"/>
  <c r="I177" i="11"/>
  <c r="I178" i="11"/>
  <c r="I179" i="11"/>
  <c r="I180" i="11"/>
  <c r="I181" i="11"/>
  <c r="I182" i="11"/>
  <c r="I183" i="11"/>
  <c r="I184" i="11"/>
  <c r="I185" i="11"/>
  <c r="I186" i="11"/>
  <c r="I187" i="11"/>
  <c r="I188" i="11"/>
  <c r="I189" i="11"/>
  <c r="I190" i="11"/>
  <c r="I191" i="11"/>
  <c r="I192" i="11"/>
  <c r="I193" i="11"/>
  <c r="I194" i="11"/>
  <c r="I195" i="11"/>
  <c r="I196" i="11"/>
  <c r="I197" i="11"/>
  <c r="I198" i="11"/>
  <c r="I199" i="11"/>
  <c r="I200" i="11"/>
  <c r="I201" i="11"/>
  <c r="I202" i="11"/>
  <c r="I203" i="11"/>
  <c r="I204" i="11"/>
  <c r="I205" i="11"/>
  <c r="I206" i="11"/>
  <c r="I207" i="11"/>
  <c r="I208" i="11"/>
  <c r="I209" i="11"/>
  <c r="I210" i="11"/>
  <c r="I211" i="11"/>
  <c r="I212" i="11"/>
  <c r="I213" i="11"/>
  <c r="I214" i="11"/>
  <c r="I215" i="11"/>
  <c r="I216" i="11"/>
  <c r="I217" i="11"/>
  <c r="I218" i="11"/>
  <c r="I219" i="11"/>
  <c r="I220" i="11"/>
  <c r="I221" i="11"/>
  <c r="I222" i="11"/>
  <c r="I223" i="11"/>
  <c r="I224" i="11"/>
  <c r="I225" i="11"/>
  <c r="I226" i="11"/>
  <c r="I227" i="11"/>
  <c r="I228" i="11"/>
  <c r="I229" i="11"/>
  <c r="I230" i="11"/>
  <c r="I231" i="11"/>
  <c r="I232" i="11"/>
  <c r="I233" i="11"/>
  <c r="I234" i="11"/>
  <c r="I235" i="11"/>
  <c r="I236" i="11"/>
  <c r="I237" i="11"/>
  <c r="I238" i="11"/>
  <c r="I239" i="11"/>
  <c r="I240" i="11"/>
  <c r="I241" i="11"/>
  <c r="I242" i="11"/>
  <c r="I243" i="11"/>
  <c r="I244" i="11"/>
  <c r="I245" i="11"/>
  <c r="I246" i="11"/>
  <c r="I247" i="11"/>
  <c r="I248" i="11"/>
  <c r="I249" i="11"/>
  <c r="I250" i="11"/>
  <c r="I251" i="11"/>
  <c r="I252" i="11"/>
  <c r="I253" i="11"/>
  <c r="I254" i="11"/>
  <c r="I255" i="11"/>
  <c r="I256" i="11"/>
  <c r="I257" i="11"/>
  <c r="I258" i="11"/>
  <c r="I259" i="11"/>
  <c r="I260" i="11"/>
  <c r="I261" i="11"/>
  <c r="I262" i="11"/>
  <c r="I263" i="11"/>
  <c r="I264" i="11"/>
  <c r="I265" i="11"/>
  <c r="I266" i="11"/>
  <c r="I267" i="11"/>
  <c r="I268" i="11"/>
  <c r="I269" i="11"/>
  <c r="I270" i="11"/>
  <c r="I271" i="11"/>
  <c r="I272" i="11"/>
  <c r="I273" i="11"/>
  <c r="I274" i="11"/>
  <c r="I275" i="11"/>
  <c r="I276" i="11"/>
  <c r="I277" i="11"/>
  <c r="I278" i="11"/>
  <c r="I279" i="11"/>
  <c r="I280" i="11"/>
  <c r="I281" i="11"/>
  <c r="I282" i="11"/>
  <c r="I283" i="11"/>
  <c r="I284" i="11"/>
  <c r="I285" i="11"/>
  <c r="I286" i="11"/>
  <c r="I287" i="11"/>
  <c r="I288" i="11"/>
  <c r="I289" i="11"/>
  <c r="I290" i="11"/>
  <c r="I291" i="11"/>
  <c r="I292" i="11"/>
  <c r="I293" i="11"/>
  <c r="I294" i="11"/>
  <c r="I295" i="11"/>
  <c r="I296" i="11"/>
  <c r="I297" i="11"/>
  <c r="I298" i="11"/>
  <c r="I299" i="11"/>
  <c r="I300" i="11"/>
  <c r="I301" i="11"/>
  <c r="I302" i="11"/>
  <c r="I303" i="11"/>
  <c r="I304" i="11"/>
  <c r="I305" i="11"/>
  <c r="I306" i="11"/>
  <c r="I307" i="11"/>
  <c r="I308" i="11"/>
  <c r="I309" i="11"/>
  <c r="I310" i="11"/>
  <c r="I311" i="11"/>
  <c r="I312" i="11"/>
  <c r="I313" i="11"/>
  <c r="I314" i="11"/>
  <c r="I315" i="11"/>
  <c r="I316" i="11"/>
  <c r="I317" i="11"/>
  <c r="I318" i="11"/>
  <c r="I319" i="11"/>
  <c r="I320" i="11"/>
  <c r="I321" i="11"/>
  <c r="I322" i="11"/>
  <c r="I323" i="11"/>
  <c r="I324" i="11"/>
  <c r="I325" i="11"/>
  <c r="I326" i="11"/>
  <c r="I327" i="11"/>
  <c r="I328" i="11"/>
  <c r="I329" i="11"/>
  <c r="I330" i="11"/>
  <c r="I331" i="11"/>
  <c r="I332" i="11"/>
  <c r="I333" i="11"/>
  <c r="I334" i="11"/>
  <c r="I335" i="11"/>
  <c r="I336" i="11"/>
  <c r="I337" i="11"/>
  <c r="I338" i="11"/>
  <c r="I339" i="11"/>
  <c r="I340" i="11"/>
  <c r="I341" i="11"/>
  <c r="I342" i="11"/>
  <c r="I343" i="11"/>
  <c r="I344" i="11"/>
  <c r="I345" i="11"/>
  <c r="I346" i="11"/>
  <c r="I347" i="11"/>
  <c r="I348" i="11"/>
  <c r="I349" i="11"/>
  <c r="I350" i="11"/>
  <c r="I351" i="11"/>
  <c r="I352" i="11"/>
  <c r="I353" i="11"/>
  <c r="I354" i="11"/>
  <c r="I355" i="11"/>
  <c r="I356" i="11"/>
  <c r="I357" i="11"/>
  <c r="I358" i="11"/>
  <c r="I359" i="11"/>
  <c r="I360" i="11"/>
  <c r="I361" i="11"/>
  <c r="I362" i="11"/>
  <c r="I363" i="11"/>
  <c r="I364" i="11"/>
  <c r="I365" i="11"/>
  <c r="I366" i="11"/>
  <c r="I367" i="11"/>
  <c r="I368" i="11"/>
  <c r="I369" i="11"/>
  <c r="I370" i="11"/>
  <c r="I371" i="11"/>
  <c r="I372" i="11"/>
  <c r="I373" i="11"/>
  <c r="I374" i="11"/>
  <c r="I375" i="11"/>
  <c r="I376" i="11"/>
  <c r="I377" i="11"/>
  <c r="I378" i="11"/>
  <c r="I379" i="11"/>
  <c r="I380" i="11"/>
  <c r="I381" i="11"/>
  <c r="I382" i="11"/>
  <c r="I383" i="11"/>
  <c r="I384" i="11"/>
  <c r="I385" i="11"/>
  <c r="I386" i="11"/>
  <c r="I387" i="11"/>
  <c r="I388" i="11"/>
  <c r="I389" i="11"/>
  <c r="I390" i="11"/>
  <c r="I391" i="11"/>
  <c r="I392" i="11"/>
  <c r="I393" i="11"/>
  <c r="I394" i="11"/>
  <c r="I395" i="11"/>
  <c r="I396" i="11"/>
  <c r="I397" i="11"/>
  <c r="I398" i="11"/>
  <c r="I399" i="11"/>
  <c r="I400" i="11"/>
  <c r="I401" i="11"/>
  <c r="I402" i="11"/>
  <c r="I403" i="11"/>
  <c r="I404" i="11"/>
  <c r="I405" i="11"/>
  <c r="I406" i="11"/>
  <c r="I407" i="11"/>
  <c r="I408" i="11"/>
  <c r="I409" i="11"/>
  <c r="I410" i="11"/>
  <c r="I411" i="11"/>
  <c r="I412" i="11"/>
  <c r="I413" i="11"/>
  <c r="I414" i="11"/>
  <c r="I415" i="11"/>
  <c r="I416" i="11"/>
  <c r="I417" i="11"/>
  <c r="I418" i="11"/>
  <c r="I419" i="11"/>
  <c r="I420" i="11"/>
  <c r="I421" i="11"/>
  <c r="I422" i="11"/>
  <c r="I423" i="11"/>
  <c r="I424" i="11"/>
  <c r="I425" i="11"/>
  <c r="I426" i="11"/>
  <c r="I427" i="11"/>
  <c r="I428" i="11"/>
  <c r="I429" i="11"/>
  <c r="I430" i="11"/>
  <c r="I431" i="11"/>
  <c r="I432" i="11"/>
  <c r="I433" i="11"/>
  <c r="I434" i="11"/>
  <c r="I435" i="11"/>
  <c r="I436" i="11"/>
  <c r="I437" i="11"/>
  <c r="I438" i="11"/>
  <c r="I439" i="11"/>
  <c r="I440" i="11"/>
  <c r="I441" i="11"/>
  <c r="I442" i="11"/>
  <c r="I443" i="11"/>
  <c r="I444" i="11"/>
  <c r="I445" i="11"/>
  <c r="I446" i="11"/>
  <c r="I447" i="11"/>
  <c r="I448" i="11"/>
  <c r="I449" i="11"/>
  <c r="I450" i="11"/>
  <c r="I451" i="11"/>
  <c r="I452" i="11"/>
  <c r="I453" i="11"/>
  <c r="I454" i="11"/>
  <c r="I455" i="11"/>
  <c r="I456" i="11"/>
  <c r="I457" i="11"/>
  <c r="I458" i="11"/>
  <c r="I459" i="11"/>
  <c r="I460" i="11"/>
  <c r="I461" i="11"/>
  <c r="I462" i="11"/>
  <c r="I463" i="11"/>
  <c r="I464" i="11"/>
  <c r="I465" i="11"/>
  <c r="I466" i="11"/>
  <c r="I467" i="11"/>
  <c r="I468" i="11"/>
  <c r="I469" i="11"/>
  <c r="I470" i="11"/>
  <c r="I471" i="11"/>
  <c r="I472" i="11"/>
  <c r="I473" i="11"/>
  <c r="I474" i="11"/>
  <c r="I475" i="11"/>
  <c r="I476" i="11"/>
  <c r="I477" i="11"/>
  <c r="I478" i="11"/>
  <c r="I479" i="11"/>
  <c r="I480" i="11"/>
  <c r="I481" i="11"/>
  <c r="I482" i="11"/>
  <c r="I483" i="11"/>
  <c r="I484" i="11"/>
  <c r="I485" i="11"/>
  <c r="I486" i="11"/>
  <c r="I487" i="11"/>
  <c r="I488" i="11"/>
  <c r="I489" i="11"/>
  <c r="I490" i="11"/>
  <c r="I491" i="11"/>
  <c r="I492" i="11"/>
  <c r="I493" i="11"/>
  <c r="I494" i="11"/>
  <c r="I495" i="11"/>
  <c r="I496" i="11"/>
  <c r="I497" i="11"/>
  <c r="I498" i="11"/>
  <c r="I499" i="11"/>
  <c r="I500" i="11"/>
  <c r="I501" i="11"/>
  <c r="I502" i="11"/>
  <c r="I503" i="11"/>
  <c r="I504" i="11"/>
  <c r="I505" i="11"/>
  <c r="I506" i="11"/>
  <c r="I507" i="11"/>
  <c r="I508" i="11"/>
  <c r="I509" i="11"/>
  <c r="I510" i="11"/>
  <c r="I511" i="11"/>
  <c r="I512" i="11"/>
  <c r="I513" i="11"/>
  <c r="I514" i="11"/>
  <c r="I515" i="11"/>
  <c r="I516" i="11"/>
  <c r="I517" i="11"/>
  <c r="I518" i="11"/>
  <c r="I519" i="11"/>
  <c r="I520" i="11"/>
  <c r="I521" i="11"/>
  <c r="I522" i="11"/>
  <c r="I523" i="11"/>
  <c r="I524" i="11"/>
  <c r="I525" i="11"/>
  <c r="I526" i="11"/>
  <c r="I527" i="11"/>
  <c r="I528" i="11"/>
  <c r="I529" i="11"/>
  <c r="I530" i="11"/>
  <c r="I531" i="11"/>
  <c r="I532" i="11"/>
  <c r="I533" i="11"/>
  <c r="I534" i="11"/>
  <c r="I535" i="11"/>
  <c r="I536" i="11"/>
  <c r="I537" i="11"/>
  <c r="I538" i="11"/>
  <c r="I539" i="11"/>
  <c r="I540" i="11"/>
  <c r="I541" i="11"/>
  <c r="I542" i="11"/>
  <c r="I543" i="11"/>
  <c r="I544" i="11"/>
  <c r="I545" i="11"/>
  <c r="I546" i="11"/>
  <c r="I547" i="11"/>
  <c r="I548" i="11"/>
  <c r="I549" i="11"/>
  <c r="I550" i="11"/>
  <c r="I551" i="11"/>
  <c r="I552" i="11"/>
  <c r="I553" i="11"/>
  <c r="I554" i="11"/>
  <c r="I555" i="11"/>
  <c r="I556" i="11"/>
  <c r="I557" i="11"/>
  <c r="I558" i="11"/>
  <c r="I559" i="11"/>
  <c r="I560" i="11"/>
  <c r="I561" i="11"/>
  <c r="I562" i="11"/>
  <c r="I563" i="11"/>
  <c r="I564" i="11"/>
  <c r="I565" i="11"/>
  <c r="I566" i="11"/>
  <c r="I567" i="11"/>
  <c r="I568" i="11"/>
  <c r="I569" i="11"/>
  <c r="I570" i="11"/>
  <c r="I571" i="11"/>
  <c r="I572" i="11"/>
  <c r="I573" i="11"/>
  <c r="I574" i="11"/>
  <c r="I575" i="11"/>
  <c r="I576" i="11"/>
  <c r="I577" i="11"/>
  <c r="I578" i="11"/>
  <c r="I579" i="11"/>
  <c r="I580" i="11"/>
  <c r="I581" i="11"/>
  <c r="I582" i="11"/>
  <c r="I583" i="11"/>
  <c r="I584" i="11"/>
  <c r="I585" i="11"/>
  <c r="I586" i="11"/>
  <c r="I587" i="11"/>
  <c r="I588" i="11"/>
  <c r="I589" i="11"/>
  <c r="I590" i="11"/>
  <c r="I591" i="11"/>
  <c r="I592" i="11"/>
  <c r="I593" i="11"/>
  <c r="I594" i="11"/>
  <c r="I595" i="11"/>
  <c r="I596" i="11"/>
  <c r="I597" i="11"/>
  <c r="I598" i="11"/>
  <c r="I599" i="11"/>
  <c r="I600" i="11"/>
  <c r="I601" i="11"/>
  <c r="I602" i="11"/>
  <c r="I603" i="11"/>
  <c r="I604" i="11"/>
  <c r="I605" i="11"/>
  <c r="I606" i="11"/>
  <c r="I607" i="11"/>
  <c r="I608" i="11"/>
  <c r="I609" i="11"/>
  <c r="I610" i="11"/>
  <c r="I611" i="11"/>
  <c r="I612" i="11"/>
  <c r="I613" i="11"/>
  <c r="I614" i="11"/>
  <c r="I615" i="11"/>
  <c r="I616" i="11"/>
  <c r="I617" i="11"/>
  <c r="I618" i="11"/>
  <c r="I619" i="11"/>
  <c r="I620" i="11"/>
  <c r="I621" i="11"/>
  <c r="I622" i="11"/>
  <c r="I623" i="11"/>
  <c r="I624" i="11"/>
  <c r="I625" i="11"/>
  <c r="I626" i="11"/>
  <c r="I627" i="11"/>
  <c r="I628" i="11"/>
  <c r="I629" i="11"/>
  <c r="I630" i="11"/>
  <c r="I631" i="11"/>
  <c r="I632" i="11"/>
  <c r="I633" i="11"/>
  <c r="I634" i="11"/>
  <c r="I635" i="11"/>
  <c r="I636" i="11"/>
  <c r="I637" i="11"/>
  <c r="I638" i="11"/>
  <c r="I639" i="11"/>
  <c r="I640" i="11"/>
  <c r="I641" i="11"/>
  <c r="I642" i="11"/>
  <c r="I643" i="11"/>
  <c r="I644" i="11"/>
  <c r="I645" i="11"/>
  <c r="I646" i="11"/>
  <c r="I647" i="11"/>
  <c r="I648" i="11"/>
  <c r="I649" i="11"/>
  <c r="I650" i="11"/>
  <c r="I651" i="11"/>
  <c r="I652" i="11"/>
  <c r="I653" i="11"/>
  <c r="I654" i="11"/>
  <c r="I655" i="11"/>
  <c r="I656" i="11"/>
  <c r="I657" i="11"/>
  <c r="I658" i="11"/>
  <c r="I659" i="11"/>
  <c r="I660" i="11"/>
  <c r="I661" i="11"/>
  <c r="I662" i="11"/>
  <c r="I663" i="11"/>
  <c r="I664" i="11"/>
  <c r="I665" i="11"/>
  <c r="I666" i="11"/>
  <c r="I667" i="11"/>
  <c r="I668" i="11"/>
  <c r="I669" i="11"/>
  <c r="I670" i="11"/>
  <c r="I671" i="11"/>
  <c r="I672" i="11"/>
  <c r="I673" i="11"/>
  <c r="I674" i="11"/>
  <c r="I675" i="11"/>
  <c r="I676" i="11"/>
  <c r="I677" i="11"/>
  <c r="I678" i="11"/>
  <c r="I679" i="11"/>
  <c r="I680" i="11"/>
  <c r="I681" i="11"/>
  <c r="I682" i="11"/>
  <c r="I683" i="11"/>
  <c r="I684" i="11"/>
  <c r="I685" i="11"/>
  <c r="I686" i="11"/>
  <c r="I687" i="11"/>
  <c r="I688" i="11"/>
  <c r="I689" i="11"/>
  <c r="I690" i="11"/>
  <c r="I691" i="11"/>
  <c r="I692" i="11"/>
  <c r="I693" i="11"/>
  <c r="I694" i="11"/>
  <c r="I695" i="11"/>
  <c r="I696" i="11"/>
  <c r="I697" i="11"/>
  <c r="I698" i="11"/>
  <c r="I699" i="11"/>
  <c r="I700" i="11"/>
  <c r="I701" i="11"/>
  <c r="I702" i="11"/>
  <c r="I703" i="11"/>
  <c r="I704" i="11"/>
  <c r="I705" i="11"/>
  <c r="I706" i="11"/>
  <c r="I707" i="11"/>
  <c r="I708" i="11"/>
  <c r="I709" i="11"/>
  <c r="I710" i="11"/>
  <c r="I711" i="11"/>
  <c r="I712" i="11"/>
  <c r="I713" i="11"/>
  <c r="I714" i="11"/>
  <c r="I715" i="11"/>
  <c r="I716" i="11"/>
  <c r="I717" i="11"/>
  <c r="I718" i="11"/>
  <c r="I719" i="11"/>
  <c r="I720" i="11"/>
  <c r="I721" i="11"/>
  <c r="I722" i="11"/>
  <c r="I723" i="11"/>
  <c r="I724" i="11"/>
  <c r="I725" i="11"/>
  <c r="I726" i="11"/>
  <c r="I727" i="11"/>
  <c r="I728" i="11"/>
  <c r="I729" i="11"/>
  <c r="I730" i="11"/>
  <c r="I731" i="11"/>
  <c r="I732" i="11"/>
  <c r="I733" i="11"/>
  <c r="I734" i="11"/>
  <c r="I735" i="11"/>
  <c r="I736" i="11"/>
  <c r="I737" i="11"/>
  <c r="I738" i="11"/>
  <c r="I739" i="11"/>
  <c r="I740" i="11"/>
  <c r="I741" i="11"/>
  <c r="I742" i="11"/>
  <c r="I743" i="11"/>
  <c r="I744" i="11"/>
  <c r="I745" i="11"/>
  <c r="I746" i="11"/>
  <c r="I747" i="11"/>
  <c r="I748" i="11"/>
  <c r="I749" i="11"/>
  <c r="I750" i="11"/>
  <c r="I751" i="11"/>
  <c r="I752" i="11"/>
  <c r="I753" i="11"/>
  <c r="I754" i="11"/>
  <c r="I755" i="11"/>
  <c r="I756" i="11"/>
  <c r="I757" i="11"/>
  <c r="I758" i="11"/>
  <c r="I759" i="11"/>
  <c r="I760" i="11"/>
  <c r="I761" i="11"/>
  <c r="I762" i="11"/>
  <c r="I763" i="11"/>
  <c r="I764" i="11"/>
  <c r="I765" i="11"/>
  <c r="I766" i="11"/>
  <c r="I767" i="11"/>
  <c r="I768" i="11"/>
  <c r="I769" i="11"/>
  <c r="I770" i="11"/>
  <c r="I771" i="11"/>
  <c r="I772" i="11"/>
  <c r="I773" i="11"/>
  <c r="I774" i="11"/>
  <c r="I775" i="11"/>
  <c r="I776" i="11"/>
  <c r="I777" i="11"/>
  <c r="I778" i="11"/>
  <c r="I779" i="11"/>
  <c r="I780" i="11"/>
  <c r="I781" i="11"/>
  <c r="I782" i="11"/>
  <c r="I783" i="11"/>
  <c r="I784" i="11"/>
  <c r="I785" i="11"/>
  <c r="I786" i="11"/>
  <c r="I787" i="11"/>
  <c r="I788" i="11"/>
  <c r="I789" i="11"/>
  <c r="I790" i="11"/>
  <c r="I791" i="11"/>
  <c r="I792" i="11"/>
  <c r="I793" i="11"/>
  <c r="I794" i="11"/>
  <c r="I795" i="11"/>
  <c r="I796" i="11"/>
  <c r="I797" i="11"/>
  <c r="I798" i="11"/>
  <c r="I799" i="11"/>
  <c r="I800" i="11"/>
  <c r="I801" i="11"/>
  <c r="I802" i="11"/>
  <c r="I803" i="11"/>
  <c r="I804" i="11"/>
  <c r="I805" i="11"/>
  <c r="I806" i="11"/>
  <c r="I807" i="11"/>
  <c r="I808" i="11"/>
  <c r="I809" i="11"/>
  <c r="I810" i="11"/>
  <c r="I811" i="11"/>
  <c r="I812" i="11"/>
  <c r="I813" i="11"/>
  <c r="I814" i="11"/>
  <c r="I815" i="11"/>
  <c r="I816" i="11"/>
  <c r="I817" i="11"/>
  <c r="I818" i="11"/>
  <c r="I819" i="11"/>
  <c r="I820" i="11"/>
  <c r="I821" i="11"/>
  <c r="I822" i="11"/>
  <c r="I823" i="11"/>
  <c r="I824" i="11"/>
  <c r="I825" i="11"/>
  <c r="I826" i="11"/>
  <c r="I827" i="11"/>
  <c r="I828" i="11"/>
  <c r="I829" i="11"/>
  <c r="I830" i="11"/>
  <c r="I831" i="11"/>
  <c r="I832" i="11"/>
  <c r="I833" i="11"/>
  <c r="I834" i="11"/>
  <c r="I835" i="11"/>
  <c r="I836" i="11"/>
  <c r="I837" i="11"/>
  <c r="I838" i="11"/>
  <c r="I839" i="11"/>
  <c r="I840" i="11"/>
  <c r="I841" i="11"/>
  <c r="I842" i="11"/>
  <c r="I843" i="11"/>
  <c r="I844" i="11"/>
  <c r="I845" i="11"/>
  <c r="I846" i="11"/>
  <c r="I847" i="11"/>
  <c r="I848" i="11"/>
  <c r="I849" i="11"/>
  <c r="I850" i="11"/>
  <c r="I851" i="11"/>
  <c r="I852" i="11"/>
  <c r="I853" i="11"/>
  <c r="I854" i="11"/>
  <c r="I855" i="11"/>
  <c r="I856" i="11"/>
  <c r="I857" i="11"/>
  <c r="I858" i="11"/>
  <c r="I859" i="11"/>
  <c r="I860" i="11"/>
  <c r="I861" i="11"/>
  <c r="I862" i="11"/>
  <c r="I863" i="11"/>
  <c r="I864" i="11"/>
  <c r="I865" i="11"/>
  <c r="I866" i="11"/>
  <c r="I867" i="11"/>
  <c r="I868" i="11"/>
  <c r="I869" i="11"/>
  <c r="I870" i="11"/>
  <c r="I871" i="11"/>
  <c r="I872" i="11"/>
  <c r="I873" i="11"/>
  <c r="I874" i="11"/>
  <c r="I875" i="11"/>
  <c r="I876" i="11"/>
  <c r="I877" i="11"/>
  <c r="I878" i="11"/>
  <c r="I879" i="11"/>
  <c r="I880" i="11"/>
  <c r="I881" i="11"/>
  <c r="I882" i="11"/>
  <c r="I883" i="11"/>
  <c r="I884" i="11"/>
  <c r="I885" i="11"/>
  <c r="I886" i="11"/>
  <c r="I887" i="11"/>
  <c r="I888" i="11"/>
  <c r="I889" i="11"/>
  <c r="I890" i="11"/>
  <c r="I891" i="11"/>
  <c r="I892" i="11"/>
  <c r="I893" i="11"/>
  <c r="I894" i="11"/>
  <c r="I895" i="11"/>
  <c r="I896" i="11"/>
  <c r="I897" i="11"/>
  <c r="I898" i="11"/>
  <c r="I899" i="11"/>
  <c r="I900" i="11"/>
  <c r="I901" i="11"/>
  <c r="I902" i="11"/>
  <c r="I903" i="11"/>
  <c r="I904" i="11"/>
  <c r="I905" i="11"/>
  <c r="I906" i="11"/>
  <c r="I907" i="11"/>
  <c r="I908" i="11"/>
  <c r="I909" i="11"/>
  <c r="I910" i="11"/>
  <c r="I911" i="11"/>
  <c r="I912" i="11"/>
  <c r="I913" i="11"/>
  <c r="I914" i="11"/>
  <c r="I915" i="11"/>
  <c r="I916" i="11"/>
  <c r="I917" i="11"/>
  <c r="I918" i="11"/>
  <c r="I919" i="11"/>
  <c r="I920" i="11"/>
  <c r="I921" i="11"/>
  <c r="I922" i="11"/>
  <c r="I923" i="11"/>
  <c r="I924" i="11"/>
  <c r="I925" i="11"/>
  <c r="I926" i="11"/>
  <c r="I927" i="11"/>
  <c r="I928" i="11"/>
  <c r="I929" i="11"/>
  <c r="I930" i="11"/>
  <c r="I931" i="11"/>
  <c r="I932" i="11"/>
  <c r="I933" i="11"/>
  <c r="I934" i="11"/>
  <c r="I935" i="11"/>
  <c r="I936" i="11"/>
  <c r="I937" i="11"/>
  <c r="I938" i="11"/>
  <c r="I939" i="11"/>
  <c r="I940" i="11"/>
  <c r="I941" i="11"/>
  <c r="I942" i="11"/>
  <c r="I943" i="11"/>
  <c r="I944" i="11"/>
  <c r="I945" i="11"/>
  <c r="I946" i="11"/>
  <c r="I947" i="11"/>
  <c r="I948" i="11"/>
  <c r="I949" i="11"/>
  <c r="I950" i="11"/>
  <c r="I951" i="11"/>
  <c r="I952" i="11"/>
  <c r="I953" i="11"/>
  <c r="I954" i="11"/>
  <c r="I955" i="11"/>
  <c r="I956" i="11"/>
  <c r="I957" i="11"/>
  <c r="I958" i="11"/>
  <c r="I959" i="11"/>
  <c r="I960" i="11"/>
  <c r="I961" i="11"/>
  <c r="I962" i="11"/>
  <c r="I963" i="11"/>
  <c r="I964" i="11"/>
  <c r="I965" i="11"/>
  <c r="I966" i="11"/>
  <c r="I967" i="11"/>
  <c r="I968" i="11"/>
  <c r="I969" i="11"/>
  <c r="I970" i="11"/>
  <c r="I971" i="11"/>
  <c r="I972" i="11"/>
  <c r="I973" i="11"/>
  <c r="I974" i="11"/>
  <c r="I975" i="11"/>
  <c r="I976" i="11"/>
  <c r="I977" i="11"/>
  <c r="I978" i="11"/>
  <c r="I979" i="11"/>
  <c r="I980" i="11"/>
  <c r="I981" i="11"/>
  <c r="I982" i="11"/>
  <c r="I983" i="11"/>
  <c r="I984" i="11"/>
  <c r="I985" i="11"/>
  <c r="I986" i="11"/>
  <c r="I987" i="11"/>
  <c r="I988" i="11"/>
  <c r="I989" i="11"/>
  <c r="I990" i="11"/>
  <c r="I991" i="11"/>
  <c r="I992" i="11"/>
  <c r="I993" i="11"/>
  <c r="I994" i="11"/>
  <c r="I995" i="11"/>
  <c r="I996" i="11"/>
  <c r="I997" i="11"/>
  <c r="I998" i="11"/>
  <c r="I999" i="11"/>
  <c r="I1000" i="11"/>
  <c r="I1001" i="11"/>
  <c r="I1002" i="11"/>
  <c r="I1003" i="11"/>
  <c r="I1004" i="11"/>
  <c r="I1005" i="11"/>
  <c r="I1006" i="11"/>
  <c r="I1007" i="11"/>
  <c r="I1008" i="11"/>
  <c r="I1009" i="11"/>
  <c r="I1010" i="11"/>
  <c r="I1011" i="11"/>
  <c r="I1012" i="11"/>
  <c r="I1013" i="11"/>
  <c r="I1014" i="11"/>
  <c r="I1015" i="11"/>
  <c r="I1016" i="11"/>
  <c r="I1017" i="11"/>
  <c r="I1018" i="11"/>
  <c r="I1019" i="11"/>
  <c r="I1020" i="11"/>
  <c r="I1021" i="11"/>
  <c r="I1022" i="11"/>
  <c r="I1023" i="11"/>
  <c r="I1024" i="11"/>
  <c r="I1025" i="11"/>
  <c r="I1026" i="11"/>
  <c r="I1027" i="11"/>
  <c r="I1028" i="11"/>
  <c r="I1029" i="11"/>
  <c r="I1030" i="11"/>
  <c r="I1031" i="11"/>
  <c r="I1032" i="11"/>
  <c r="I1033" i="11"/>
  <c r="I1034" i="11"/>
  <c r="I1035" i="11"/>
  <c r="I1036" i="11"/>
  <c r="I1037" i="11"/>
  <c r="I1038" i="11"/>
  <c r="I1039" i="11"/>
  <c r="I1040" i="11"/>
  <c r="I1041" i="11"/>
  <c r="I1042" i="11"/>
  <c r="I1043" i="11"/>
  <c r="I1044" i="11"/>
  <c r="I1045" i="11"/>
  <c r="I1046" i="11"/>
  <c r="I1047" i="11"/>
  <c r="I1048" i="11"/>
  <c r="I1049" i="11"/>
  <c r="I1050" i="11"/>
  <c r="I1051" i="11"/>
  <c r="I1052" i="11"/>
  <c r="I1053" i="11"/>
  <c r="I1054" i="11"/>
  <c r="I1055" i="11"/>
  <c r="I1056" i="11"/>
  <c r="I1057" i="11"/>
  <c r="I1058" i="11"/>
  <c r="I1059" i="11"/>
  <c r="I1060" i="11"/>
  <c r="I1061" i="11"/>
  <c r="I1062" i="11"/>
  <c r="I1063" i="11"/>
  <c r="I1064" i="11"/>
  <c r="I1065" i="11"/>
  <c r="I1066" i="11"/>
  <c r="I1067" i="11"/>
  <c r="I1068" i="11"/>
  <c r="I1069" i="11"/>
  <c r="I1070" i="11"/>
  <c r="I1071" i="11"/>
  <c r="I1072" i="11"/>
  <c r="I1073" i="11"/>
  <c r="I1074" i="11"/>
  <c r="I1075" i="11"/>
  <c r="I1076" i="11"/>
  <c r="I1077" i="11"/>
  <c r="I1078" i="11"/>
  <c r="I1079" i="11"/>
  <c r="I1080" i="11"/>
  <c r="I1081" i="11"/>
  <c r="I1082" i="11"/>
  <c r="I1083" i="11"/>
  <c r="I1084" i="11"/>
  <c r="I1085" i="11"/>
  <c r="I1086" i="11"/>
  <c r="I1087" i="11"/>
  <c r="I1088" i="11"/>
  <c r="I1089" i="11"/>
  <c r="I1090" i="11"/>
  <c r="I1091" i="11"/>
  <c r="I1092" i="11"/>
  <c r="I1093" i="11"/>
  <c r="I1094" i="11"/>
  <c r="I1095" i="11"/>
  <c r="I1096" i="11"/>
  <c r="I1097" i="11"/>
  <c r="I1098" i="11"/>
  <c r="I1099" i="11"/>
  <c r="I1100" i="11"/>
  <c r="I1101" i="11"/>
  <c r="I1102" i="11"/>
  <c r="I1103" i="11"/>
  <c r="I1104" i="11"/>
  <c r="I1105" i="11"/>
  <c r="I1106" i="11"/>
  <c r="I1107" i="11"/>
  <c r="I1108" i="11"/>
  <c r="I1109" i="11"/>
  <c r="I1110" i="11"/>
  <c r="I1111" i="11"/>
  <c r="I1112" i="11"/>
  <c r="I1113" i="11"/>
  <c r="I1114" i="11"/>
  <c r="I1115" i="11"/>
  <c r="I1116" i="11"/>
  <c r="I1117" i="11"/>
  <c r="I1118" i="11"/>
  <c r="I1119" i="11"/>
  <c r="I1120" i="11"/>
  <c r="I1121" i="11"/>
  <c r="I1122" i="11"/>
  <c r="I1123" i="11"/>
  <c r="I1124" i="11"/>
  <c r="I1125" i="11"/>
  <c r="I1126" i="11"/>
  <c r="I1127" i="11"/>
  <c r="I1128" i="11"/>
  <c r="I1129" i="11"/>
  <c r="I1130" i="11"/>
  <c r="I1131" i="11"/>
  <c r="I1132" i="11"/>
  <c r="I1133" i="11"/>
  <c r="I1134" i="11"/>
  <c r="I1135" i="11"/>
  <c r="I1136" i="11"/>
  <c r="I1137" i="11"/>
  <c r="I1138" i="11"/>
  <c r="I1139" i="11"/>
  <c r="I1140" i="11"/>
  <c r="I1141" i="11"/>
  <c r="I1142" i="11"/>
  <c r="I1143" i="11"/>
  <c r="I1144" i="11"/>
  <c r="I1145" i="11"/>
  <c r="I1146" i="11"/>
  <c r="I1147" i="11"/>
  <c r="I1148" i="11"/>
  <c r="I1149" i="11"/>
  <c r="I1150" i="11"/>
  <c r="I1151" i="11"/>
  <c r="I1152" i="11"/>
  <c r="I1153" i="11"/>
  <c r="I1154" i="11"/>
  <c r="I1155" i="11"/>
  <c r="I1156" i="11"/>
  <c r="I1157" i="11"/>
  <c r="I1158" i="11"/>
  <c r="I1159" i="11"/>
  <c r="I1160" i="11"/>
  <c r="I1161" i="11"/>
  <c r="I1162" i="11"/>
  <c r="I1163" i="11"/>
  <c r="I1164" i="11"/>
  <c r="I1165" i="11"/>
  <c r="I1166" i="11"/>
  <c r="I1167" i="11"/>
  <c r="I1168" i="11"/>
  <c r="I1169" i="11"/>
  <c r="I1170" i="11"/>
  <c r="I1171" i="11"/>
  <c r="I1172" i="11"/>
  <c r="I1173" i="11"/>
  <c r="I1174" i="11"/>
  <c r="I1175" i="11"/>
  <c r="I1176" i="11"/>
  <c r="I1177" i="11"/>
  <c r="I1178" i="11"/>
  <c r="I1179" i="11"/>
  <c r="I1180" i="11"/>
  <c r="I1181" i="11"/>
  <c r="I1182" i="11"/>
  <c r="I1183" i="11"/>
  <c r="I1184" i="11"/>
  <c r="I1185" i="11"/>
  <c r="I1186" i="11"/>
  <c r="I1187" i="11"/>
  <c r="I1188" i="11"/>
  <c r="I1189" i="11"/>
  <c r="I1190" i="11"/>
  <c r="I1191" i="11"/>
  <c r="I1192" i="11"/>
  <c r="I1193" i="11"/>
  <c r="I1194" i="11"/>
  <c r="I1195" i="11"/>
  <c r="I1196" i="11"/>
  <c r="I1197" i="11"/>
  <c r="I1198" i="11"/>
  <c r="I1199" i="11"/>
  <c r="I1200" i="11"/>
  <c r="I1201" i="11"/>
  <c r="I1202" i="11"/>
  <c r="I1203" i="11"/>
  <c r="I1204" i="11"/>
  <c r="I1205" i="11"/>
  <c r="I1206" i="11"/>
  <c r="I1207" i="11"/>
  <c r="I1208" i="11"/>
  <c r="I1209" i="11"/>
  <c r="I1210" i="11"/>
  <c r="I1211" i="11"/>
  <c r="I1212" i="11"/>
  <c r="I1213" i="11"/>
  <c r="I1214" i="11"/>
  <c r="I1215" i="11"/>
  <c r="I1216" i="11"/>
  <c r="I1217" i="11"/>
  <c r="I1218" i="11"/>
  <c r="I1219" i="11"/>
  <c r="I1220" i="11"/>
  <c r="I1221" i="11"/>
  <c r="I1222" i="11"/>
  <c r="I1223" i="11"/>
  <c r="I1224" i="11"/>
  <c r="I1225" i="11"/>
  <c r="I1226" i="11"/>
  <c r="I1227" i="11"/>
  <c r="I1228" i="11"/>
  <c r="I1229" i="11"/>
  <c r="I1230" i="11"/>
  <c r="I1231" i="11"/>
  <c r="I1232" i="11"/>
  <c r="I1233" i="11"/>
  <c r="I1234" i="11"/>
  <c r="I1235" i="11"/>
  <c r="I1236" i="11"/>
  <c r="I1237" i="11"/>
  <c r="I1238" i="11"/>
  <c r="I1239" i="11"/>
  <c r="I1240" i="11"/>
  <c r="I1241" i="11"/>
  <c r="I1242" i="11"/>
  <c r="I1243" i="11"/>
  <c r="I1244" i="11"/>
  <c r="I1245" i="11"/>
  <c r="I1246" i="11"/>
  <c r="I1247" i="11"/>
  <c r="I1248" i="11"/>
  <c r="I1249" i="11"/>
  <c r="I1250" i="11"/>
  <c r="I1251" i="11"/>
  <c r="I1252" i="11"/>
  <c r="I1253" i="11"/>
  <c r="I1254" i="11"/>
  <c r="I1255" i="11"/>
  <c r="I1256" i="11"/>
  <c r="I1257" i="11"/>
  <c r="I1258" i="11"/>
  <c r="I1259" i="11"/>
  <c r="I1260" i="11"/>
  <c r="I1261" i="11"/>
  <c r="I1262" i="11"/>
  <c r="I1263" i="11"/>
  <c r="I1264" i="11"/>
  <c r="I1265" i="11"/>
  <c r="I1266" i="11"/>
  <c r="I1267" i="11"/>
  <c r="I1268" i="11"/>
  <c r="I1269" i="11"/>
  <c r="I1270" i="11"/>
  <c r="I1271" i="11"/>
  <c r="I1272" i="11"/>
  <c r="I1273" i="11"/>
  <c r="I1274" i="11"/>
  <c r="I1275" i="11"/>
  <c r="I1276" i="11"/>
  <c r="I1277" i="11"/>
  <c r="I1278" i="11"/>
  <c r="I1279" i="11"/>
  <c r="I1280" i="11"/>
  <c r="I1281" i="11"/>
  <c r="I1282" i="11"/>
  <c r="I1283" i="11"/>
  <c r="I1284" i="11"/>
  <c r="I1285" i="11"/>
  <c r="I1286" i="11"/>
  <c r="I1287" i="11"/>
  <c r="I1288" i="11"/>
  <c r="I1289" i="11"/>
  <c r="I1290" i="11"/>
  <c r="I1291" i="11"/>
  <c r="I1292" i="11"/>
  <c r="I1293" i="11"/>
  <c r="I1294" i="11"/>
  <c r="I1295" i="11"/>
  <c r="I1296" i="11"/>
  <c r="I1297" i="11"/>
  <c r="I1298" i="11"/>
  <c r="I1299" i="11"/>
  <c r="I1300" i="11"/>
  <c r="I1301" i="11"/>
  <c r="I1302" i="11"/>
  <c r="I1303" i="11"/>
  <c r="I1304" i="11"/>
  <c r="I1305" i="11"/>
  <c r="I1306" i="11"/>
  <c r="I1307" i="11"/>
  <c r="I1308" i="11"/>
  <c r="I1309" i="11"/>
  <c r="I1310" i="11"/>
  <c r="I1311" i="11"/>
  <c r="I1312" i="11"/>
  <c r="I1313" i="11"/>
  <c r="I1314" i="11"/>
  <c r="I1315" i="11"/>
  <c r="I1316" i="11"/>
  <c r="I1317" i="11"/>
  <c r="I1318" i="11"/>
  <c r="I1319" i="11"/>
  <c r="I1320" i="11"/>
  <c r="I1321" i="11"/>
  <c r="I1322" i="11"/>
  <c r="I1323" i="11"/>
  <c r="I1324" i="11"/>
  <c r="I1325" i="11"/>
  <c r="I1326" i="11"/>
  <c r="I1327" i="11"/>
  <c r="I1328" i="11"/>
  <c r="I1329" i="11"/>
  <c r="I1330" i="11"/>
  <c r="I1331" i="11"/>
  <c r="I1332" i="11"/>
  <c r="I1333" i="11"/>
  <c r="I1334" i="11"/>
  <c r="I1335" i="11"/>
  <c r="I1336" i="11"/>
  <c r="I1337" i="11"/>
  <c r="I1338" i="11"/>
  <c r="I1339" i="11"/>
  <c r="I1340" i="11"/>
  <c r="I1341" i="11"/>
  <c r="I1342" i="11"/>
  <c r="I1343" i="11"/>
  <c r="I1344" i="11"/>
  <c r="I1345" i="11"/>
  <c r="I1346" i="11"/>
  <c r="I1347" i="11"/>
  <c r="I1348" i="11"/>
  <c r="I1349" i="11"/>
  <c r="I1350" i="11"/>
  <c r="I1351" i="11"/>
  <c r="I1352" i="11"/>
  <c r="I1353" i="11"/>
  <c r="I1354" i="11"/>
  <c r="I1355" i="11"/>
  <c r="I1356" i="11"/>
  <c r="I1357" i="11"/>
  <c r="I1358" i="11"/>
  <c r="I1359" i="11"/>
  <c r="I1360" i="11"/>
  <c r="I1361" i="11"/>
  <c r="I1362" i="11"/>
  <c r="I1363" i="11"/>
  <c r="I1364" i="11"/>
  <c r="I1365" i="11"/>
  <c r="I1366" i="11"/>
  <c r="I1367" i="11"/>
  <c r="I1368" i="11"/>
  <c r="I1369" i="11"/>
  <c r="I1370" i="11"/>
  <c r="I1371" i="11"/>
  <c r="I1372" i="11"/>
  <c r="I1373" i="11"/>
  <c r="I1374" i="11"/>
  <c r="I1375" i="11"/>
  <c r="I1376" i="11"/>
  <c r="I1377" i="11"/>
  <c r="I1378" i="11"/>
  <c r="I1379" i="11"/>
  <c r="I1380" i="11"/>
  <c r="I1381" i="11"/>
  <c r="I1382" i="11"/>
  <c r="I1383" i="11"/>
  <c r="I1384" i="11"/>
  <c r="I1385" i="11"/>
  <c r="I1386" i="11"/>
  <c r="I1387" i="11"/>
  <c r="I1388" i="11"/>
  <c r="I1389" i="11"/>
  <c r="I1390" i="11"/>
  <c r="I1391" i="11"/>
  <c r="I1392" i="11"/>
  <c r="I1393" i="11"/>
  <c r="I1394" i="11"/>
  <c r="I1395" i="11"/>
  <c r="I1396" i="11"/>
  <c r="I1397" i="11"/>
  <c r="I1398" i="11"/>
  <c r="I1399" i="11"/>
  <c r="I1400" i="11"/>
  <c r="I1401" i="11"/>
  <c r="I1402" i="11"/>
  <c r="I1403" i="11"/>
  <c r="I1404" i="11"/>
  <c r="I1405" i="11"/>
  <c r="I1406" i="11"/>
  <c r="I1407" i="11"/>
  <c r="I1408" i="11"/>
  <c r="I1409" i="11"/>
  <c r="I1410" i="11"/>
  <c r="I1411" i="11"/>
  <c r="I1412" i="11"/>
  <c r="I1413" i="11"/>
  <c r="I1414" i="11"/>
  <c r="I1415" i="11"/>
  <c r="I1416" i="11"/>
  <c r="I1417" i="11"/>
  <c r="I1418" i="11"/>
  <c r="I1419" i="11"/>
  <c r="I1420" i="11"/>
  <c r="I1421" i="11"/>
  <c r="I1422" i="11"/>
  <c r="I1423" i="11"/>
  <c r="I1424" i="11"/>
  <c r="I1425" i="11"/>
  <c r="I1426" i="11"/>
  <c r="I1427" i="11"/>
  <c r="I1428" i="11"/>
  <c r="I1429" i="11"/>
  <c r="I1430" i="11"/>
  <c r="I1431" i="11"/>
  <c r="I1432" i="11"/>
  <c r="I1433" i="11"/>
  <c r="I1434" i="11"/>
  <c r="I1435" i="11"/>
  <c r="I1436" i="11"/>
  <c r="I1437" i="11"/>
  <c r="I1438" i="11"/>
  <c r="I1439" i="11"/>
  <c r="I1440" i="11"/>
  <c r="I1441" i="11"/>
  <c r="I1442" i="11"/>
  <c r="I1443" i="11"/>
  <c r="I1444" i="11"/>
  <c r="I1445" i="11"/>
  <c r="I1446" i="11"/>
  <c r="I1447" i="11"/>
  <c r="I1448" i="11"/>
  <c r="I1449" i="11"/>
  <c r="I1450" i="11"/>
  <c r="I1451" i="11"/>
  <c r="I1452" i="11"/>
  <c r="I1453" i="11"/>
  <c r="I1454" i="11"/>
  <c r="I1455" i="11"/>
  <c r="I1456" i="11"/>
  <c r="I1457" i="11"/>
  <c r="I1458" i="11"/>
  <c r="I1459" i="11"/>
  <c r="I1460" i="11"/>
  <c r="I1461" i="11"/>
  <c r="I1462" i="11"/>
  <c r="I1463" i="11"/>
  <c r="I1464" i="11"/>
  <c r="I1465" i="11"/>
  <c r="I1466" i="11"/>
  <c r="I1467" i="11"/>
  <c r="I1468" i="11"/>
  <c r="I1469" i="11"/>
  <c r="I1470" i="11"/>
  <c r="I1471" i="11"/>
  <c r="I1472" i="11"/>
  <c r="I1473" i="11"/>
  <c r="I1474" i="11"/>
  <c r="I1475" i="11"/>
  <c r="I1476" i="11"/>
  <c r="I1477" i="11"/>
  <c r="I1478" i="11"/>
  <c r="I1479" i="11"/>
  <c r="I1480" i="11"/>
  <c r="I1481" i="11"/>
  <c r="I1482" i="11"/>
  <c r="I1483" i="11"/>
  <c r="I1484" i="11"/>
  <c r="I1485" i="11"/>
  <c r="I1486" i="11"/>
  <c r="I1487" i="11"/>
  <c r="I1488" i="11"/>
  <c r="I1489" i="11"/>
  <c r="I1490" i="11"/>
  <c r="I1491" i="11"/>
  <c r="I1492" i="11"/>
  <c r="I1493" i="11"/>
  <c r="I1494" i="11"/>
  <c r="I1495" i="11"/>
  <c r="I1496" i="11"/>
  <c r="I1497" i="11"/>
  <c r="I1498" i="11"/>
  <c r="I1499" i="11"/>
  <c r="I1500" i="11"/>
  <c r="I1501" i="11"/>
  <c r="I1502" i="11"/>
  <c r="I1503" i="11"/>
  <c r="I1504" i="11"/>
  <c r="I1505" i="11"/>
  <c r="I1506" i="11"/>
  <c r="I1507" i="11"/>
  <c r="I1508" i="11"/>
  <c r="I1509" i="11"/>
  <c r="I1510" i="11"/>
  <c r="I1511" i="11"/>
  <c r="I1512" i="11"/>
  <c r="I1513" i="11"/>
  <c r="I1514" i="11"/>
  <c r="I1515" i="11"/>
  <c r="I1516" i="11"/>
  <c r="I1517" i="11"/>
  <c r="I1518" i="11"/>
  <c r="I1519" i="11"/>
  <c r="I1520" i="11"/>
  <c r="I1521" i="11"/>
  <c r="I1522" i="11"/>
  <c r="I1523" i="11"/>
  <c r="I1524" i="11"/>
  <c r="I1525" i="11"/>
  <c r="I1526" i="11"/>
  <c r="I1527" i="11"/>
  <c r="I1528" i="11"/>
  <c r="I1529" i="11"/>
  <c r="I1530" i="11"/>
  <c r="I1531" i="11"/>
  <c r="I1532" i="11"/>
  <c r="I1533" i="11"/>
  <c r="I1534" i="11"/>
  <c r="I1535" i="11"/>
  <c r="I1536" i="11"/>
  <c r="I1537" i="11"/>
  <c r="I1538" i="11"/>
  <c r="I1539" i="11"/>
  <c r="I1540" i="11"/>
  <c r="I1541" i="11"/>
  <c r="I1542" i="11"/>
  <c r="I1543" i="11"/>
  <c r="I1544" i="11"/>
  <c r="I1545" i="11"/>
  <c r="I1546" i="11"/>
  <c r="I1547" i="11"/>
  <c r="I1548" i="11"/>
  <c r="I1549" i="11"/>
  <c r="I1550" i="11"/>
  <c r="I1551" i="11"/>
  <c r="I1552" i="11"/>
  <c r="I1553" i="11"/>
  <c r="I1554" i="11"/>
  <c r="I1555" i="11"/>
  <c r="I1556" i="11"/>
  <c r="I1557" i="11"/>
  <c r="I1558" i="11"/>
  <c r="I1559" i="11"/>
  <c r="I1560" i="11"/>
  <c r="I1561" i="11"/>
  <c r="I1562" i="11"/>
  <c r="I1563" i="11"/>
  <c r="I1564" i="11"/>
  <c r="I1565" i="11"/>
  <c r="I1566" i="11"/>
  <c r="I1567" i="11"/>
  <c r="I1568" i="11"/>
  <c r="I1569" i="11"/>
  <c r="I1570" i="11"/>
  <c r="I1571" i="11"/>
  <c r="I1572" i="11"/>
  <c r="I1573" i="11"/>
  <c r="I1574" i="11"/>
  <c r="I1575" i="11"/>
  <c r="I1576" i="11"/>
  <c r="I1577" i="11"/>
  <c r="I1578" i="11"/>
  <c r="I1579" i="11"/>
  <c r="I1580" i="11"/>
  <c r="I1581" i="11"/>
  <c r="I1582" i="11"/>
  <c r="I1583" i="11"/>
  <c r="I1584" i="11"/>
  <c r="I1585" i="11"/>
  <c r="I1586" i="11"/>
  <c r="I1587" i="11"/>
  <c r="I1588" i="11"/>
  <c r="I1589" i="11"/>
  <c r="I1590" i="11"/>
  <c r="I1591" i="11"/>
  <c r="I1592" i="11"/>
  <c r="I1593" i="11"/>
  <c r="I1594" i="11"/>
  <c r="I1595" i="11"/>
  <c r="I1596" i="11"/>
  <c r="I1597" i="11"/>
  <c r="I1598" i="11"/>
  <c r="I1599" i="11"/>
  <c r="I1600" i="11"/>
  <c r="I1601" i="11"/>
  <c r="I1602" i="11"/>
  <c r="I1603" i="11"/>
  <c r="I1604" i="11"/>
  <c r="I1605" i="11"/>
  <c r="I1606" i="11"/>
  <c r="I1607" i="11"/>
  <c r="I1608" i="11"/>
  <c r="I1609" i="11"/>
  <c r="I1610" i="11"/>
  <c r="I1611" i="11"/>
  <c r="I1612" i="11"/>
  <c r="I1613" i="11"/>
  <c r="I1614" i="11"/>
  <c r="I1615" i="11"/>
  <c r="I1616" i="11"/>
  <c r="I1617" i="11"/>
  <c r="I1618" i="11"/>
  <c r="I1619" i="11"/>
  <c r="I1620" i="11"/>
  <c r="I1621" i="11"/>
  <c r="I1622" i="11"/>
  <c r="I1623" i="11"/>
  <c r="I1624" i="11"/>
  <c r="I1625" i="11"/>
  <c r="I1626" i="11"/>
  <c r="I1627" i="11"/>
  <c r="I1628" i="11"/>
  <c r="I1629" i="11"/>
  <c r="I1630" i="11"/>
  <c r="I1631" i="11"/>
  <c r="I1632" i="11"/>
  <c r="I1633" i="11"/>
  <c r="I1634" i="11"/>
  <c r="I1635" i="11"/>
  <c r="I1636" i="11"/>
  <c r="I1637" i="11"/>
  <c r="I1638" i="11"/>
  <c r="I1639" i="11"/>
  <c r="I1640" i="11"/>
  <c r="I1641" i="11"/>
  <c r="I1642" i="11"/>
  <c r="I1643" i="11"/>
  <c r="I1644" i="11"/>
  <c r="I1645" i="11"/>
  <c r="I1646" i="11"/>
  <c r="I1647" i="11"/>
  <c r="I1648" i="11"/>
  <c r="I1649" i="11"/>
  <c r="I1650" i="11"/>
  <c r="I1651" i="11"/>
  <c r="I1652" i="11"/>
  <c r="I1653" i="11"/>
  <c r="I1654" i="11"/>
  <c r="I1655" i="11"/>
  <c r="I1656" i="11"/>
  <c r="I1657" i="11"/>
  <c r="I1658" i="11"/>
  <c r="I1659" i="11"/>
  <c r="I1660" i="11"/>
  <c r="I1661" i="11"/>
  <c r="I1662" i="11"/>
  <c r="I1663" i="11"/>
  <c r="I1664" i="11"/>
  <c r="I1665" i="11"/>
  <c r="I1666" i="11"/>
  <c r="I1667" i="11"/>
  <c r="I1668" i="11"/>
  <c r="I1669" i="11"/>
  <c r="I1670" i="11"/>
  <c r="I1671" i="11"/>
  <c r="I1672" i="11"/>
  <c r="I1673" i="11"/>
  <c r="I1674" i="11"/>
  <c r="I1675" i="11"/>
  <c r="I1676" i="11"/>
  <c r="I1677" i="11"/>
  <c r="I1678" i="11"/>
  <c r="I1679" i="11"/>
  <c r="I1680" i="11"/>
  <c r="I1681" i="11"/>
  <c r="I1682" i="11"/>
  <c r="I1683" i="11"/>
  <c r="I1684" i="11"/>
  <c r="I1685" i="11"/>
  <c r="I1686" i="11"/>
  <c r="I1687" i="11"/>
  <c r="I1688" i="11"/>
  <c r="I1689" i="11"/>
  <c r="I1690" i="11"/>
  <c r="I1691" i="11"/>
  <c r="I1692" i="11"/>
  <c r="I1693" i="11"/>
  <c r="I1694" i="11"/>
  <c r="I1695" i="11"/>
  <c r="I1696" i="11"/>
  <c r="I1697" i="11"/>
  <c r="I1698" i="11"/>
  <c r="I1699" i="11"/>
  <c r="I1700" i="11"/>
  <c r="I1701" i="11"/>
  <c r="I1702" i="11"/>
  <c r="I1703" i="11"/>
  <c r="I1704" i="11"/>
  <c r="I1705" i="11"/>
  <c r="I1706" i="11"/>
  <c r="I1707" i="11"/>
  <c r="I1708" i="11"/>
  <c r="I1709" i="11"/>
  <c r="I1710" i="11"/>
  <c r="I1711" i="11"/>
  <c r="I1712" i="11"/>
  <c r="I1713" i="11"/>
  <c r="I1714" i="11"/>
  <c r="I1715" i="11"/>
  <c r="I1716" i="11"/>
  <c r="I1717" i="11"/>
  <c r="I1718" i="11"/>
  <c r="I1719" i="11"/>
  <c r="I1720" i="11"/>
  <c r="I1721" i="11"/>
  <c r="I1722" i="11"/>
  <c r="I1723" i="11"/>
  <c r="I1724" i="11"/>
  <c r="I1725" i="11"/>
  <c r="I1726" i="11"/>
  <c r="I1727" i="11"/>
  <c r="I1728" i="11"/>
  <c r="I1729" i="11"/>
  <c r="I1730" i="11"/>
  <c r="I1731" i="11"/>
  <c r="I1732" i="11"/>
  <c r="I1733" i="11"/>
  <c r="I1734" i="11"/>
  <c r="I1735" i="11"/>
  <c r="I1736" i="11"/>
  <c r="I1737" i="11"/>
  <c r="I1738" i="11"/>
  <c r="I1739" i="11"/>
  <c r="I1740" i="11"/>
  <c r="I1741" i="11"/>
  <c r="I1742" i="11"/>
  <c r="I1743" i="11"/>
  <c r="I1744" i="11"/>
  <c r="I1745" i="11"/>
  <c r="I1746" i="11"/>
  <c r="I1747" i="11"/>
  <c r="I1748" i="11"/>
  <c r="I1749" i="11"/>
  <c r="I1750" i="11"/>
  <c r="I1751" i="11"/>
  <c r="I1752" i="11"/>
  <c r="I1753" i="11"/>
  <c r="I1754" i="11"/>
  <c r="I1755" i="11"/>
  <c r="I1756" i="11"/>
  <c r="I1757" i="11"/>
  <c r="I1758" i="11"/>
  <c r="I1759" i="11"/>
  <c r="I1760" i="11"/>
  <c r="I1761" i="11"/>
  <c r="I1762" i="11"/>
  <c r="I1763" i="11"/>
  <c r="I1764" i="11"/>
  <c r="I1765" i="11"/>
  <c r="I1766" i="11"/>
  <c r="I1767" i="11"/>
  <c r="I1768" i="11"/>
  <c r="I1769" i="11"/>
  <c r="I1770" i="11"/>
  <c r="I1771" i="11"/>
  <c r="I1772" i="11"/>
  <c r="I1773" i="11"/>
  <c r="I1774" i="11"/>
  <c r="I1775" i="11"/>
  <c r="I1776" i="11"/>
  <c r="I1777" i="11"/>
  <c r="I1778" i="11"/>
  <c r="I1779" i="11"/>
  <c r="I1780" i="11"/>
  <c r="I1781" i="11"/>
  <c r="I1782" i="11"/>
  <c r="I1783" i="11"/>
  <c r="I1784" i="11"/>
  <c r="I1785" i="11"/>
  <c r="I1786" i="11"/>
  <c r="I1787" i="11"/>
  <c r="I1788" i="11"/>
  <c r="I1789" i="11"/>
  <c r="I1790" i="11"/>
  <c r="I1791" i="11"/>
  <c r="I1792" i="11"/>
  <c r="I1793" i="11"/>
  <c r="I1794" i="11"/>
  <c r="I1795" i="11"/>
  <c r="I1796" i="11"/>
  <c r="I1797" i="11"/>
  <c r="I1798" i="11"/>
  <c r="I1799" i="11"/>
  <c r="I1800" i="11"/>
  <c r="I1801" i="11"/>
  <c r="I1802" i="11"/>
  <c r="I1803" i="11"/>
  <c r="I1804" i="11"/>
  <c r="I1805" i="11"/>
  <c r="I1806" i="11"/>
  <c r="I1807" i="11"/>
  <c r="I1808" i="11"/>
  <c r="I1809" i="11"/>
  <c r="I1810" i="11"/>
  <c r="I1811" i="11"/>
  <c r="I1812" i="11"/>
  <c r="I1813" i="11"/>
  <c r="I1814" i="11"/>
  <c r="I1815" i="11"/>
  <c r="I1816" i="11"/>
  <c r="I1817" i="11"/>
  <c r="I1818" i="11"/>
  <c r="I1819" i="11"/>
  <c r="I1820" i="11"/>
  <c r="I1821" i="11"/>
  <c r="I1822" i="11"/>
  <c r="I1823" i="11"/>
  <c r="I1824" i="11"/>
  <c r="I1825" i="11"/>
  <c r="I1826" i="11"/>
  <c r="I1827" i="11"/>
  <c r="I1828" i="11"/>
  <c r="I1829" i="11"/>
  <c r="I1830" i="11"/>
  <c r="I1831" i="11"/>
  <c r="I1832" i="11"/>
  <c r="I1833" i="11"/>
  <c r="I1834" i="11"/>
  <c r="I1835" i="11"/>
  <c r="I1836" i="11"/>
  <c r="I1837" i="11"/>
  <c r="I1838" i="11"/>
  <c r="I1839" i="11"/>
  <c r="I1840" i="11"/>
  <c r="I1841" i="11"/>
  <c r="I1842" i="11"/>
  <c r="I1843" i="11"/>
  <c r="I1844" i="11"/>
  <c r="I1845" i="11"/>
  <c r="I1846" i="11"/>
  <c r="I1847" i="11"/>
  <c r="I1848" i="11"/>
  <c r="I1849" i="11"/>
  <c r="I1850" i="11"/>
  <c r="I1851" i="11"/>
  <c r="I1852" i="11"/>
  <c r="I1853" i="11"/>
  <c r="I1854" i="11"/>
  <c r="I1855" i="11"/>
  <c r="I1856" i="11"/>
  <c r="I1857" i="11"/>
  <c r="I1858" i="11"/>
  <c r="I1859" i="11"/>
  <c r="I1860" i="11"/>
  <c r="I1861" i="11"/>
  <c r="I1862" i="11"/>
  <c r="I1863" i="11"/>
  <c r="I1864" i="11"/>
  <c r="I1865" i="11"/>
  <c r="I1866" i="11"/>
  <c r="I1867" i="11"/>
  <c r="I1868" i="11"/>
  <c r="I1869" i="11"/>
  <c r="I1870" i="11"/>
  <c r="I1871" i="11"/>
  <c r="I1872" i="11"/>
  <c r="I1873" i="11"/>
  <c r="I1874" i="11"/>
  <c r="I1875" i="11"/>
  <c r="I1876" i="11"/>
  <c r="I1877" i="11"/>
  <c r="I1878" i="11"/>
  <c r="I1879" i="11"/>
  <c r="I1880" i="11"/>
  <c r="I1881" i="11"/>
  <c r="I1882" i="11"/>
  <c r="I1883" i="11"/>
  <c r="I1884" i="11"/>
  <c r="I1885" i="11"/>
  <c r="I1886" i="11"/>
  <c r="I1887" i="11"/>
  <c r="I1888" i="11"/>
  <c r="I1889" i="11"/>
  <c r="I1890" i="11"/>
  <c r="I1891" i="11"/>
  <c r="I1892" i="11"/>
  <c r="I1893" i="11"/>
  <c r="I1894" i="11"/>
  <c r="I1895" i="11"/>
  <c r="I1896" i="11"/>
  <c r="I1897" i="11"/>
  <c r="I1898" i="11"/>
  <c r="I1899" i="11"/>
  <c r="I1900" i="11"/>
  <c r="I1901" i="11"/>
  <c r="I1902" i="11"/>
  <c r="I1903" i="11"/>
  <c r="I1904" i="11"/>
  <c r="I1905" i="11"/>
  <c r="I1906" i="11"/>
  <c r="I1907" i="11"/>
  <c r="I1908" i="11"/>
  <c r="I1909" i="11"/>
  <c r="I1910" i="11"/>
  <c r="I1911" i="11"/>
  <c r="I1912" i="11"/>
  <c r="I1913" i="11"/>
  <c r="I1914" i="11"/>
  <c r="I1915" i="11"/>
  <c r="I1916" i="11"/>
  <c r="I1917" i="11"/>
  <c r="I1918" i="11"/>
  <c r="I1919" i="11"/>
  <c r="I1920" i="11"/>
  <c r="I1921" i="11"/>
  <c r="I1922" i="11"/>
  <c r="I1923" i="11"/>
  <c r="I1924" i="11"/>
  <c r="I1925" i="11"/>
  <c r="I1926" i="11"/>
  <c r="I1927" i="11"/>
  <c r="I1928" i="11"/>
  <c r="I1929" i="11"/>
  <c r="I1930" i="11"/>
  <c r="I1931" i="11"/>
  <c r="I1932" i="11"/>
  <c r="I1933" i="11"/>
  <c r="I1934" i="11"/>
  <c r="I1935" i="11"/>
  <c r="I1936" i="11"/>
  <c r="I1937" i="11"/>
  <c r="I1938" i="11"/>
  <c r="I1939" i="11"/>
  <c r="I1940" i="11"/>
  <c r="I1941" i="11"/>
  <c r="I1942" i="11"/>
  <c r="I1943" i="11"/>
  <c r="I1944" i="11"/>
  <c r="I1945" i="11"/>
  <c r="I1946" i="11"/>
  <c r="I1947" i="11"/>
  <c r="I1948" i="11"/>
  <c r="I1949" i="11"/>
  <c r="I1950" i="11"/>
  <c r="I1951" i="11"/>
  <c r="I1952" i="11"/>
  <c r="I1953" i="11"/>
  <c r="I1954" i="11"/>
  <c r="I1955" i="11"/>
  <c r="I1956" i="11"/>
  <c r="I1957" i="11"/>
  <c r="I1958" i="11"/>
  <c r="I1959" i="11"/>
  <c r="I1960" i="11"/>
  <c r="I1961" i="11"/>
  <c r="I1962" i="11"/>
  <c r="I1963" i="11"/>
  <c r="I1964" i="11"/>
  <c r="I1965" i="11"/>
  <c r="I1966" i="11"/>
  <c r="I1967" i="11"/>
  <c r="I1968" i="11"/>
  <c r="I1969" i="11"/>
  <c r="I1970" i="11"/>
  <c r="I1971" i="11"/>
  <c r="I1972" i="11"/>
  <c r="I1973" i="11"/>
  <c r="I1974" i="11"/>
  <c r="I1975" i="11"/>
  <c r="I1976" i="11"/>
  <c r="I1977" i="11"/>
  <c r="I1978" i="11"/>
  <c r="I1979" i="11"/>
  <c r="I1980" i="11"/>
  <c r="I1981" i="11"/>
  <c r="I1982" i="11"/>
  <c r="I1983" i="11"/>
  <c r="I1984" i="11"/>
  <c r="I1985" i="11"/>
  <c r="I1986" i="11"/>
  <c r="I1987" i="11"/>
  <c r="I1988" i="11"/>
  <c r="I1989" i="11"/>
  <c r="I1990" i="11"/>
  <c r="I1991" i="11"/>
  <c r="I1992" i="11"/>
  <c r="I1993" i="11"/>
  <c r="I1994" i="11"/>
  <c r="I1995" i="11"/>
  <c r="I1996" i="11"/>
  <c r="I1997" i="11"/>
  <c r="I1998" i="11"/>
  <c r="I1999" i="11"/>
  <c r="I2000" i="11"/>
  <c r="I2001" i="11"/>
  <c r="I2002" i="11"/>
  <c r="I2003" i="11"/>
  <c r="I2004" i="11"/>
  <c r="I2005" i="11"/>
  <c r="I2006" i="11"/>
  <c r="I2007" i="11"/>
  <c r="I2008" i="11"/>
  <c r="I2009" i="11"/>
  <c r="I2010" i="11"/>
  <c r="I2011" i="11"/>
  <c r="I2012" i="11"/>
  <c r="I2013" i="11"/>
  <c r="I2014" i="11"/>
  <c r="I2015" i="11"/>
  <c r="I2016" i="11"/>
  <c r="I2017" i="11"/>
  <c r="I2018" i="11"/>
  <c r="I2019" i="11"/>
  <c r="I2020" i="11"/>
  <c r="I2021" i="11"/>
  <c r="I2022" i="11"/>
  <c r="I2023" i="11"/>
  <c r="I2024" i="11"/>
  <c r="I2025" i="11"/>
  <c r="I2026" i="11"/>
  <c r="I2027" i="11"/>
  <c r="I2028" i="11"/>
  <c r="I2029" i="11"/>
  <c r="I2030" i="11"/>
  <c r="I2031" i="11"/>
  <c r="I2032" i="11"/>
  <c r="I2033" i="11"/>
  <c r="I2034" i="11"/>
  <c r="I2035" i="11"/>
  <c r="I2036" i="11"/>
  <c r="I2037" i="11"/>
  <c r="I2038" i="11"/>
  <c r="I2039" i="11"/>
  <c r="I2040" i="11"/>
  <c r="I2041" i="11"/>
  <c r="I2042" i="11"/>
  <c r="I2043" i="11"/>
  <c r="I2044" i="11"/>
  <c r="I2045" i="11"/>
  <c r="I2046" i="11"/>
  <c r="I2047" i="11"/>
  <c r="I2048" i="11"/>
  <c r="I2049" i="11"/>
  <c r="I2050" i="11"/>
  <c r="I2051" i="11"/>
  <c r="I2052" i="11"/>
  <c r="I2053" i="11"/>
  <c r="I2054" i="11"/>
  <c r="I2055" i="11"/>
  <c r="I2056" i="11"/>
  <c r="I2057" i="11"/>
  <c r="I2058" i="11"/>
  <c r="I2059" i="11"/>
  <c r="I2060" i="11"/>
  <c r="I2061" i="11"/>
  <c r="I2062" i="11"/>
  <c r="I2063" i="11"/>
  <c r="I2064" i="11"/>
  <c r="I2065" i="11"/>
  <c r="I2066" i="11"/>
  <c r="I2067" i="11"/>
  <c r="I2068" i="11"/>
  <c r="I2069" i="11"/>
  <c r="I2070" i="11"/>
  <c r="I2071" i="11"/>
  <c r="I2072" i="11"/>
  <c r="I2073" i="11"/>
  <c r="I2074" i="11"/>
  <c r="I2075" i="11"/>
  <c r="I2076" i="11"/>
  <c r="I2077" i="11"/>
  <c r="I2078" i="11"/>
  <c r="I2079" i="11"/>
  <c r="I2080" i="11"/>
  <c r="I2081" i="11"/>
  <c r="I2082" i="11"/>
  <c r="I2083" i="11"/>
  <c r="I2084" i="11"/>
  <c r="I2085" i="11"/>
  <c r="I2086" i="11"/>
  <c r="I2087" i="11"/>
  <c r="I2088" i="11"/>
  <c r="I2089" i="11"/>
  <c r="I2090" i="11"/>
  <c r="I2091" i="11"/>
  <c r="I2092" i="11"/>
  <c r="I2093" i="11"/>
  <c r="I2094" i="11"/>
  <c r="I2095" i="11"/>
  <c r="I2096" i="11"/>
  <c r="I2097" i="11"/>
  <c r="I2098" i="11"/>
  <c r="I2099" i="11"/>
  <c r="I2100" i="11"/>
  <c r="I2101" i="11"/>
  <c r="I2102" i="11"/>
  <c r="I2103" i="11"/>
  <c r="I2104" i="11"/>
  <c r="I2105" i="11"/>
  <c r="I2106" i="11"/>
  <c r="I2107" i="11"/>
  <c r="I2108" i="11"/>
  <c r="I2109" i="11"/>
  <c r="I2110" i="11"/>
  <c r="I2111" i="11"/>
  <c r="I2112" i="11"/>
  <c r="I2113" i="11"/>
  <c r="I2114" i="11"/>
  <c r="I2115" i="11"/>
  <c r="I2116" i="11"/>
  <c r="I2117" i="11"/>
  <c r="I2118" i="11"/>
  <c r="I2119" i="11"/>
  <c r="I2120" i="11"/>
  <c r="I2121" i="11"/>
  <c r="I2122" i="11"/>
  <c r="I2123" i="11"/>
  <c r="I2124" i="11"/>
  <c r="I2125" i="11"/>
  <c r="I2126" i="11"/>
  <c r="I2127" i="11"/>
  <c r="I2128" i="11"/>
  <c r="I2129" i="11"/>
  <c r="I2130" i="11"/>
  <c r="I2131" i="11"/>
  <c r="I2132" i="11"/>
  <c r="I2133" i="11"/>
  <c r="I2134" i="11"/>
  <c r="I2135" i="11"/>
  <c r="I2136" i="11"/>
  <c r="I2137" i="11"/>
  <c r="I2138" i="11"/>
  <c r="I2139" i="11"/>
  <c r="I2140" i="11"/>
  <c r="I2141" i="11"/>
  <c r="I2142" i="11"/>
  <c r="I2143" i="11"/>
  <c r="I2144" i="11"/>
  <c r="I2145" i="11"/>
  <c r="I2146" i="11"/>
  <c r="I2147" i="11"/>
  <c r="I2148" i="11"/>
  <c r="I2149" i="11"/>
  <c r="I2150" i="11"/>
  <c r="I2151" i="11"/>
  <c r="I2152" i="11"/>
  <c r="I2153" i="11"/>
  <c r="I2154" i="11"/>
  <c r="I2155" i="11"/>
  <c r="I2156" i="11"/>
  <c r="I2157" i="11"/>
  <c r="I2158" i="11"/>
  <c r="I2159" i="11"/>
  <c r="I2160" i="11"/>
  <c r="I2161" i="11"/>
  <c r="I2162" i="11"/>
  <c r="I2163" i="11"/>
  <c r="I2164" i="11"/>
  <c r="I2165" i="11"/>
  <c r="I2166" i="11"/>
  <c r="I2167" i="11"/>
  <c r="I2168" i="11"/>
  <c r="I2169" i="11"/>
  <c r="I2170" i="11"/>
  <c r="I2171" i="11"/>
  <c r="I2172" i="11"/>
  <c r="I2173" i="11"/>
  <c r="I2174" i="11"/>
  <c r="I2175" i="11"/>
  <c r="I2176" i="11"/>
  <c r="I2177" i="11"/>
  <c r="I2178" i="11"/>
  <c r="I2179" i="11"/>
  <c r="I2180" i="11"/>
  <c r="I2181" i="11"/>
  <c r="I2182" i="11"/>
  <c r="I2183" i="11"/>
  <c r="I2184" i="11"/>
  <c r="I2185" i="11"/>
  <c r="I2186" i="11"/>
  <c r="I2187" i="11"/>
  <c r="I2188" i="11"/>
  <c r="I2189" i="11"/>
  <c r="I2190" i="11"/>
  <c r="I2191" i="11"/>
  <c r="I2192" i="11"/>
  <c r="I2193" i="11"/>
  <c r="I2194" i="11"/>
  <c r="I2195" i="11"/>
  <c r="I2196" i="11"/>
  <c r="I2197" i="11"/>
  <c r="I2198" i="11"/>
  <c r="I2199" i="11"/>
  <c r="I2200" i="11"/>
  <c r="I2201" i="11"/>
  <c r="I2202" i="11"/>
  <c r="I2203" i="11"/>
  <c r="I2204" i="11"/>
  <c r="I2205" i="11"/>
  <c r="I2206" i="11"/>
  <c r="I2207" i="11"/>
  <c r="I2208" i="11"/>
  <c r="I2209" i="11"/>
  <c r="I2210" i="11"/>
  <c r="I2211" i="11"/>
  <c r="I2212" i="11"/>
  <c r="I2213" i="11"/>
  <c r="I2214" i="11"/>
  <c r="I2215" i="11"/>
  <c r="I2216" i="11"/>
  <c r="I2217" i="11"/>
  <c r="I2218" i="11"/>
  <c r="I2219" i="11"/>
  <c r="I2220" i="11"/>
  <c r="I2221" i="11"/>
  <c r="C2" i="11"/>
  <c r="C3" i="11"/>
  <c r="C4" i="11"/>
  <c r="C5" i="11"/>
  <c r="C6" i="11"/>
  <c r="C7"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J70" i="11" s="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J105" i="11" s="1"/>
  <c r="C106" i="11"/>
  <c r="C107" i="11"/>
  <c r="C108" i="11"/>
  <c r="C109" i="11"/>
  <c r="C110" i="11"/>
  <c r="C111" i="11"/>
  <c r="C112" i="11"/>
  <c r="C113" i="11"/>
  <c r="C114" i="11"/>
  <c r="C115" i="11"/>
  <c r="C116" i="11"/>
  <c r="C117" i="11"/>
  <c r="C118" i="11"/>
  <c r="C119" i="11"/>
  <c r="C120" i="11"/>
  <c r="C121" i="11"/>
  <c r="C122" i="11"/>
  <c r="C123" i="11"/>
  <c r="J123" i="11" s="1"/>
  <c r="C124" i="11"/>
  <c r="C125" i="11"/>
  <c r="C126" i="11"/>
  <c r="C127" i="11"/>
  <c r="C128" i="11"/>
  <c r="C129" i="11"/>
  <c r="C130" i="11"/>
  <c r="C131" i="11"/>
  <c r="C132" i="11"/>
  <c r="C133" i="11"/>
  <c r="C134" i="11"/>
  <c r="C135" i="11"/>
  <c r="C136" i="11"/>
  <c r="C137" i="11"/>
  <c r="C138" i="11"/>
  <c r="C139" i="11"/>
  <c r="C140" i="11"/>
  <c r="J140" i="11" s="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J164" i="11" s="1"/>
  <c r="C165" i="11"/>
  <c r="C166" i="11"/>
  <c r="C167" i="11"/>
  <c r="C168" i="11"/>
  <c r="C169" i="11"/>
  <c r="C170" i="11"/>
  <c r="C171" i="11"/>
  <c r="C172" i="11"/>
  <c r="C173" i="11"/>
  <c r="C174" i="11"/>
  <c r="C175" i="11"/>
  <c r="C176" i="11"/>
  <c r="C177" i="11"/>
  <c r="C178" i="11"/>
  <c r="C179" i="11"/>
  <c r="C180" i="11"/>
  <c r="J180" i="11" s="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213" i="11"/>
  <c r="C214" i="11"/>
  <c r="C215" i="11"/>
  <c r="C216" i="11"/>
  <c r="C217" i="11"/>
  <c r="C218" i="11"/>
  <c r="C219" i="11"/>
  <c r="C220" i="11"/>
  <c r="C221" i="11"/>
  <c r="C222" i="11"/>
  <c r="C223" i="11"/>
  <c r="C224" i="11"/>
  <c r="C225" i="11"/>
  <c r="C226" i="11"/>
  <c r="J226" i="11" s="1"/>
  <c r="C227" i="11"/>
  <c r="C228" i="11"/>
  <c r="C229" i="11"/>
  <c r="C230" i="11"/>
  <c r="C231" i="11"/>
  <c r="C232" i="11"/>
  <c r="C233" i="11"/>
  <c r="C234" i="11"/>
  <c r="C235" i="11"/>
  <c r="C236" i="11"/>
  <c r="C237" i="11"/>
  <c r="C238" i="11"/>
  <c r="C239" i="11"/>
  <c r="C240" i="11"/>
  <c r="C241" i="11"/>
  <c r="J241" i="11" s="1"/>
  <c r="C242" i="11"/>
  <c r="C243" i="11"/>
  <c r="C244" i="11"/>
  <c r="C245" i="11"/>
  <c r="C246" i="11"/>
  <c r="C247" i="11"/>
  <c r="C248" i="11"/>
  <c r="C249" i="11"/>
  <c r="C250" i="11"/>
  <c r="C251" i="11"/>
  <c r="C252" i="11"/>
  <c r="C253" i="11"/>
  <c r="C254" i="11"/>
  <c r="C255" i="11"/>
  <c r="C256" i="11"/>
  <c r="J256" i="11" s="1"/>
  <c r="C257" i="11"/>
  <c r="C258" i="11"/>
  <c r="C259" i="11"/>
  <c r="C260" i="11"/>
  <c r="C261" i="11"/>
  <c r="C262" i="11"/>
  <c r="C263" i="11"/>
  <c r="C264" i="11"/>
  <c r="C265" i="11"/>
  <c r="C266" i="11"/>
  <c r="C267" i="11"/>
  <c r="C268" i="11"/>
  <c r="C269" i="11"/>
  <c r="C270" i="11"/>
  <c r="C271" i="11"/>
  <c r="J271" i="11" s="1"/>
  <c r="C272" i="11"/>
  <c r="C273" i="11"/>
  <c r="C274" i="11"/>
  <c r="C275" i="11"/>
  <c r="C276" i="11"/>
  <c r="C277" i="11"/>
  <c r="C278" i="11"/>
  <c r="C279" i="11"/>
  <c r="C280" i="11"/>
  <c r="C281" i="11"/>
  <c r="C282" i="11"/>
  <c r="C283" i="11"/>
  <c r="C284" i="11"/>
  <c r="C285" i="11"/>
  <c r="C286" i="11"/>
  <c r="J286" i="11" s="1"/>
  <c r="C287" i="11"/>
  <c r="C288" i="11"/>
  <c r="C289" i="11"/>
  <c r="C290" i="11"/>
  <c r="C291" i="11"/>
  <c r="C292" i="11"/>
  <c r="C293" i="11"/>
  <c r="C294" i="11"/>
  <c r="C295" i="11"/>
  <c r="C296" i="11"/>
  <c r="C297" i="11"/>
  <c r="C298" i="11"/>
  <c r="C299" i="11"/>
  <c r="C300" i="11"/>
  <c r="C301" i="11"/>
  <c r="C302" i="11"/>
  <c r="C303" i="11"/>
  <c r="C304" i="11"/>
  <c r="C305" i="11"/>
  <c r="C306" i="11"/>
  <c r="C307" i="11"/>
  <c r="C308" i="11"/>
  <c r="C309" i="11"/>
  <c r="C310" i="11"/>
  <c r="C311" i="11"/>
  <c r="C312" i="11"/>
  <c r="C313" i="11"/>
  <c r="C314" i="11"/>
  <c r="C315" i="11"/>
  <c r="C316" i="11"/>
  <c r="C317" i="11"/>
  <c r="C318" i="11"/>
  <c r="C319" i="11"/>
  <c r="C320" i="11"/>
  <c r="C321" i="11"/>
  <c r="C322" i="11"/>
  <c r="C323" i="11"/>
  <c r="C324" i="11"/>
  <c r="C325" i="11"/>
  <c r="C326" i="11"/>
  <c r="C327" i="11"/>
  <c r="J327" i="11" s="1"/>
  <c r="C328" i="11"/>
  <c r="C329" i="11"/>
  <c r="C330" i="11"/>
  <c r="C331" i="11"/>
  <c r="C332" i="11"/>
  <c r="C333" i="11"/>
  <c r="C334" i="11"/>
  <c r="C335" i="11"/>
  <c r="C336" i="11"/>
  <c r="C337" i="11"/>
  <c r="C338" i="11"/>
  <c r="C339" i="11"/>
  <c r="C340" i="11"/>
  <c r="C341" i="11"/>
  <c r="J341" i="11" s="1"/>
  <c r="C342" i="11"/>
  <c r="C343" i="11"/>
  <c r="C344" i="11"/>
  <c r="C345" i="11"/>
  <c r="C346" i="11"/>
  <c r="C347" i="11"/>
  <c r="C348" i="11"/>
  <c r="C349" i="11"/>
  <c r="C350" i="11"/>
  <c r="C351" i="11"/>
  <c r="C352" i="11"/>
  <c r="C353" i="11"/>
  <c r="C354" i="11"/>
  <c r="C355" i="11"/>
  <c r="J355" i="11" s="1"/>
  <c r="C356" i="11"/>
  <c r="C357" i="11"/>
  <c r="C358" i="11"/>
  <c r="C359" i="11"/>
  <c r="C360" i="11"/>
  <c r="C361" i="11"/>
  <c r="C362" i="11"/>
  <c r="C363" i="11"/>
  <c r="C364" i="11"/>
  <c r="C365" i="11"/>
  <c r="C366" i="11"/>
  <c r="C367" i="11"/>
  <c r="C368" i="11"/>
  <c r="C369" i="11"/>
  <c r="J369" i="11" s="1"/>
  <c r="C370" i="11"/>
  <c r="C371" i="11"/>
  <c r="C372" i="11"/>
  <c r="C373" i="11"/>
  <c r="C374" i="11"/>
  <c r="C375" i="11"/>
  <c r="C376" i="11"/>
  <c r="C377" i="11"/>
  <c r="C378" i="11"/>
  <c r="C379" i="11"/>
  <c r="C380" i="11"/>
  <c r="C381" i="11"/>
  <c r="C382" i="11"/>
  <c r="C383" i="11"/>
  <c r="C384" i="11"/>
  <c r="C385" i="11"/>
  <c r="J385" i="11" s="1"/>
  <c r="C386" i="11"/>
  <c r="C387" i="11"/>
  <c r="C388" i="11"/>
  <c r="C389" i="11"/>
  <c r="C390" i="11"/>
  <c r="C391" i="11"/>
  <c r="C392" i="11"/>
  <c r="C393" i="11"/>
  <c r="C394" i="11"/>
  <c r="C395" i="11"/>
  <c r="C396" i="11"/>
  <c r="C397" i="11"/>
  <c r="C398" i="11"/>
  <c r="C399" i="11"/>
  <c r="J399" i="11" s="1"/>
  <c r="C400" i="11"/>
  <c r="C401" i="11"/>
  <c r="C402" i="11"/>
  <c r="C403" i="11"/>
  <c r="C404" i="11"/>
  <c r="C405" i="11"/>
  <c r="C406" i="11"/>
  <c r="C407" i="11"/>
  <c r="C408" i="11"/>
  <c r="C409" i="11"/>
  <c r="C410" i="11"/>
  <c r="C411" i="11"/>
  <c r="C412" i="11"/>
  <c r="C413" i="11"/>
  <c r="C414" i="11"/>
  <c r="C415" i="11"/>
  <c r="C416" i="11"/>
  <c r="C417" i="11"/>
  <c r="C418" i="11"/>
  <c r="C419" i="11"/>
  <c r="C420" i="11"/>
  <c r="C421" i="11"/>
  <c r="C422" i="11"/>
  <c r="C423" i="11"/>
  <c r="C424" i="11"/>
  <c r="C425" i="11"/>
  <c r="C426" i="11"/>
  <c r="C427" i="11"/>
  <c r="C428" i="11"/>
  <c r="C429" i="11"/>
  <c r="C430" i="11"/>
  <c r="C431" i="11"/>
  <c r="C432" i="11"/>
  <c r="C433" i="11"/>
  <c r="C434" i="11"/>
  <c r="C435" i="11"/>
  <c r="C436" i="11"/>
  <c r="C437" i="11"/>
  <c r="C438" i="11"/>
  <c r="C439" i="11"/>
  <c r="C440" i="11"/>
  <c r="C441" i="11"/>
  <c r="C442" i="11"/>
  <c r="C443" i="11"/>
  <c r="C444" i="11"/>
  <c r="C445" i="11"/>
  <c r="C446" i="11"/>
  <c r="C447" i="11"/>
  <c r="C448" i="11"/>
  <c r="C449" i="11"/>
  <c r="C450" i="11"/>
  <c r="C451" i="11"/>
  <c r="C452" i="11"/>
  <c r="C453" i="11"/>
  <c r="C454" i="11"/>
  <c r="C455" i="11"/>
  <c r="C456" i="11"/>
  <c r="C457" i="11"/>
  <c r="J457" i="11" s="1"/>
  <c r="C458" i="11"/>
  <c r="C459" i="11"/>
  <c r="C460" i="11"/>
  <c r="C461" i="11"/>
  <c r="C462" i="11"/>
  <c r="C463" i="11"/>
  <c r="C464" i="11"/>
  <c r="C465" i="11"/>
  <c r="C466" i="11"/>
  <c r="C467" i="11"/>
  <c r="C468" i="11"/>
  <c r="C469" i="11"/>
  <c r="C470" i="11"/>
  <c r="J470" i="11" s="1"/>
  <c r="C471" i="11"/>
  <c r="C472" i="11"/>
  <c r="C473" i="11"/>
  <c r="C474" i="11"/>
  <c r="C475" i="11"/>
  <c r="C476" i="11"/>
  <c r="C477" i="11"/>
  <c r="C478" i="11"/>
  <c r="C479" i="11"/>
  <c r="C480" i="11"/>
  <c r="C481" i="11"/>
  <c r="C482" i="11"/>
  <c r="C483" i="11"/>
  <c r="J483" i="11" s="1"/>
  <c r="C484" i="11"/>
  <c r="C485" i="11"/>
  <c r="C486" i="11"/>
  <c r="C487" i="11"/>
  <c r="C488" i="11"/>
  <c r="C489" i="11"/>
  <c r="C490" i="11"/>
  <c r="C491" i="11"/>
  <c r="C492" i="11"/>
  <c r="C493" i="11"/>
  <c r="C494" i="11"/>
  <c r="C495" i="11"/>
  <c r="C496" i="11"/>
  <c r="J496" i="11" s="1"/>
  <c r="C497" i="11"/>
  <c r="C498" i="11"/>
  <c r="C499" i="11"/>
  <c r="C500" i="11"/>
  <c r="C501" i="11"/>
  <c r="C502" i="11"/>
  <c r="C503" i="11"/>
  <c r="C504" i="11"/>
  <c r="C505" i="11"/>
  <c r="C506" i="11"/>
  <c r="C507" i="11"/>
  <c r="C508" i="11"/>
  <c r="C509" i="11"/>
  <c r="J509" i="11" s="1"/>
  <c r="C510" i="11"/>
  <c r="C511" i="11"/>
  <c r="C512" i="11"/>
  <c r="C513" i="11"/>
  <c r="C514" i="11"/>
  <c r="C515" i="11"/>
  <c r="C516" i="11"/>
  <c r="C517" i="11"/>
  <c r="C518" i="11"/>
  <c r="C519" i="11"/>
  <c r="C520" i="11"/>
  <c r="C521" i="11"/>
  <c r="C522" i="11"/>
  <c r="J522" i="11" s="1"/>
  <c r="C523" i="11"/>
  <c r="C524" i="11"/>
  <c r="C525" i="11"/>
  <c r="C526" i="11"/>
  <c r="C527" i="11"/>
  <c r="C528" i="11"/>
  <c r="C529" i="11"/>
  <c r="C530" i="11"/>
  <c r="C531" i="11"/>
  <c r="C532" i="11"/>
  <c r="C533" i="11"/>
  <c r="C534" i="11"/>
  <c r="C535" i="11"/>
  <c r="J535" i="11" s="1"/>
  <c r="C536" i="11"/>
  <c r="C537" i="11"/>
  <c r="C538" i="11"/>
  <c r="C539" i="11"/>
  <c r="C540" i="11"/>
  <c r="C541" i="11"/>
  <c r="C542" i="11"/>
  <c r="C543" i="11"/>
  <c r="C544" i="11"/>
  <c r="C545" i="11"/>
  <c r="C546" i="11"/>
  <c r="C547" i="11"/>
  <c r="C548" i="11"/>
  <c r="J548" i="11" s="1"/>
  <c r="C549" i="11"/>
  <c r="C550" i="11"/>
  <c r="C551" i="11"/>
  <c r="C552" i="11"/>
  <c r="C553" i="11"/>
  <c r="C554" i="11"/>
  <c r="C555" i="11"/>
  <c r="C556" i="11"/>
  <c r="C557" i="11"/>
  <c r="C558" i="11"/>
  <c r="C559" i="11"/>
  <c r="C560" i="11"/>
  <c r="C561" i="11"/>
  <c r="J561" i="11" s="1"/>
  <c r="C562" i="11"/>
  <c r="C563" i="11"/>
  <c r="C564" i="11"/>
  <c r="C565" i="11"/>
  <c r="C566" i="11"/>
  <c r="C567" i="11"/>
  <c r="C568" i="11"/>
  <c r="C569" i="11"/>
  <c r="C570" i="11"/>
  <c r="C571" i="11"/>
  <c r="C572" i="11"/>
  <c r="C573" i="11"/>
  <c r="C574" i="11"/>
  <c r="J574" i="11" s="1"/>
  <c r="C575" i="11"/>
  <c r="C576" i="11"/>
  <c r="C577" i="11"/>
  <c r="C578" i="11"/>
  <c r="C579" i="11"/>
  <c r="C580" i="11"/>
  <c r="C581" i="11"/>
  <c r="C582" i="11"/>
  <c r="C583" i="11"/>
  <c r="C584" i="11"/>
  <c r="C585" i="11"/>
  <c r="C586" i="11"/>
  <c r="C587" i="11"/>
  <c r="C588" i="11"/>
  <c r="C589" i="11"/>
  <c r="C590" i="11"/>
  <c r="C591" i="11"/>
  <c r="C592" i="11"/>
  <c r="C593" i="11"/>
  <c r="C594" i="11"/>
  <c r="C595" i="11"/>
  <c r="C596" i="11"/>
  <c r="C597" i="11"/>
  <c r="C598" i="11"/>
  <c r="J598" i="11" s="1"/>
  <c r="C599" i="11"/>
  <c r="C600" i="11"/>
  <c r="C601" i="11"/>
  <c r="C602" i="11"/>
  <c r="C603" i="11"/>
  <c r="C604" i="11"/>
  <c r="C605" i="11"/>
  <c r="C606" i="11"/>
  <c r="C607" i="11"/>
  <c r="C608" i="11"/>
  <c r="C609" i="11"/>
  <c r="C610" i="11"/>
  <c r="C611" i="11"/>
  <c r="J611" i="11" s="1"/>
  <c r="C612" i="11"/>
  <c r="C613" i="11"/>
  <c r="C614" i="11"/>
  <c r="C615" i="11"/>
  <c r="C616" i="11"/>
  <c r="C617" i="11"/>
  <c r="C618" i="11"/>
  <c r="C619" i="11"/>
  <c r="C620" i="11"/>
  <c r="C621" i="11"/>
  <c r="C622" i="11"/>
  <c r="C623" i="11"/>
  <c r="C624" i="11"/>
  <c r="J624" i="11" s="1"/>
  <c r="C625" i="11"/>
  <c r="C626" i="11"/>
  <c r="C627" i="11"/>
  <c r="C628" i="11"/>
  <c r="C629" i="11"/>
  <c r="C630" i="11"/>
  <c r="C631" i="11"/>
  <c r="C632" i="11"/>
  <c r="C633" i="11"/>
  <c r="C634" i="11"/>
  <c r="C635" i="11"/>
  <c r="C636" i="11"/>
  <c r="C637" i="11"/>
  <c r="C638" i="11"/>
  <c r="C639" i="11"/>
  <c r="C640" i="11"/>
  <c r="C641" i="11"/>
  <c r="C642" i="11"/>
  <c r="C643" i="11"/>
  <c r="C644" i="11"/>
  <c r="C645" i="11"/>
  <c r="C646" i="11"/>
  <c r="C647" i="11"/>
  <c r="C648" i="11"/>
  <c r="C649" i="11"/>
  <c r="C650" i="11"/>
  <c r="C651" i="11"/>
  <c r="C652" i="11"/>
  <c r="C653" i="11"/>
  <c r="C654" i="11"/>
  <c r="C655" i="11"/>
  <c r="C656" i="11"/>
  <c r="C657" i="11"/>
  <c r="C658" i="11"/>
  <c r="C659" i="11"/>
  <c r="C660" i="11"/>
  <c r="C661" i="11"/>
  <c r="C662" i="11"/>
  <c r="C663" i="11"/>
  <c r="C664" i="11"/>
  <c r="C665" i="11"/>
  <c r="C666" i="11"/>
  <c r="C667" i="11"/>
  <c r="C668" i="11"/>
  <c r="J668" i="11" s="1"/>
  <c r="C669" i="11"/>
  <c r="C670" i="11"/>
  <c r="C671" i="11"/>
  <c r="C672" i="11"/>
  <c r="C673" i="11"/>
  <c r="C674" i="11"/>
  <c r="C675" i="11"/>
  <c r="C676" i="11"/>
  <c r="C677" i="11"/>
  <c r="C678" i="11"/>
  <c r="C679" i="11"/>
  <c r="C680" i="11"/>
  <c r="J680" i="11" s="1"/>
  <c r="C681" i="11"/>
  <c r="C682" i="11"/>
  <c r="C683" i="11"/>
  <c r="C684" i="11"/>
  <c r="C685" i="11"/>
  <c r="C686" i="11"/>
  <c r="C687" i="11"/>
  <c r="C688" i="11"/>
  <c r="C689" i="11"/>
  <c r="C690" i="11"/>
  <c r="C691" i="11"/>
  <c r="C692" i="11"/>
  <c r="J692" i="11" s="1"/>
  <c r="C693" i="11"/>
  <c r="C694" i="11"/>
  <c r="C695" i="11"/>
  <c r="C696" i="11"/>
  <c r="C697" i="11"/>
  <c r="C698" i="11"/>
  <c r="C699" i="11"/>
  <c r="C700" i="11"/>
  <c r="C701" i="11"/>
  <c r="C702" i="11"/>
  <c r="C703" i="11"/>
  <c r="C704" i="11"/>
  <c r="J704" i="11" s="1"/>
  <c r="C705" i="11"/>
  <c r="C706" i="11"/>
  <c r="C707" i="11"/>
  <c r="C708" i="11"/>
  <c r="C709" i="11"/>
  <c r="C710" i="11"/>
  <c r="C711" i="11"/>
  <c r="C712" i="11"/>
  <c r="C713" i="11"/>
  <c r="C714" i="11"/>
  <c r="C715" i="11"/>
  <c r="C716" i="11"/>
  <c r="J716" i="11" s="1"/>
  <c r="C717" i="11"/>
  <c r="C718" i="11"/>
  <c r="C719" i="11"/>
  <c r="C720" i="11"/>
  <c r="C721" i="11"/>
  <c r="C722" i="11"/>
  <c r="C723" i="11"/>
  <c r="C724" i="11"/>
  <c r="C725" i="11"/>
  <c r="C726" i="11"/>
  <c r="C727" i="11"/>
  <c r="C728" i="11"/>
  <c r="J728" i="11" s="1"/>
  <c r="C729" i="11"/>
  <c r="C730" i="11"/>
  <c r="C731" i="11"/>
  <c r="C732" i="11"/>
  <c r="C733" i="11"/>
  <c r="C734" i="11"/>
  <c r="C735" i="11"/>
  <c r="C736" i="11"/>
  <c r="C737" i="11"/>
  <c r="C738" i="11"/>
  <c r="C739" i="11"/>
  <c r="C740" i="11"/>
  <c r="J740" i="11" s="1"/>
  <c r="C741" i="11"/>
  <c r="C742" i="11"/>
  <c r="C743" i="11"/>
  <c r="C744" i="11"/>
  <c r="C745" i="11"/>
  <c r="C746" i="11"/>
  <c r="C747" i="11"/>
  <c r="C748" i="11"/>
  <c r="C749" i="11"/>
  <c r="C750" i="11"/>
  <c r="C751" i="11"/>
  <c r="C752" i="11"/>
  <c r="C753" i="11"/>
  <c r="C754" i="11"/>
  <c r="C755" i="11"/>
  <c r="C756" i="11"/>
  <c r="C757" i="11"/>
  <c r="C758" i="11"/>
  <c r="C759" i="11"/>
  <c r="C760" i="11"/>
  <c r="C761" i="11"/>
  <c r="C762" i="11"/>
  <c r="C763" i="11"/>
  <c r="C764" i="11"/>
  <c r="C765" i="11"/>
  <c r="C766" i="11"/>
  <c r="C767" i="11"/>
  <c r="C768" i="11"/>
  <c r="C769" i="11"/>
  <c r="C770" i="11"/>
  <c r="C771" i="11"/>
  <c r="C772" i="11"/>
  <c r="C773" i="11"/>
  <c r="C774" i="11"/>
  <c r="C775" i="11"/>
  <c r="C776" i="11"/>
  <c r="C777" i="11"/>
  <c r="C778" i="11"/>
  <c r="C779" i="11"/>
  <c r="C780" i="11"/>
  <c r="C781" i="11"/>
  <c r="C782" i="11"/>
  <c r="C783" i="11"/>
  <c r="C784" i="11"/>
  <c r="C785" i="11"/>
  <c r="C786" i="11"/>
  <c r="C787" i="11"/>
  <c r="C788" i="11"/>
  <c r="C789" i="11"/>
  <c r="C790" i="11"/>
  <c r="J790" i="11" s="1"/>
  <c r="C791" i="11"/>
  <c r="C792" i="11"/>
  <c r="C793" i="11"/>
  <c r="C794" i="11"/>
  <c r="C795" i="11"/>
  <c r="C796" i="11"/>
  <c r="C797" i="11"/>
  <c r="C798" i="11"/>
  <c r="C799" i="11"/>
  <c r="C800" i="11"/>
  <c r="C801" i="11"/>
  <c r="C802" i="11"/>
  <c r="J802" i="11" s="1"/>
  <c r="C803" i="11"/>
  <c r="C804" i="11"/>
  <c r="C805" i="11"/>
  <c r="C806" i="11"/>
  <c r="C807" i="11"/>
  <c r="C808" i="11"/>
  <c r="C809" i="11"/>
  <c r="C810" i="11"/>
  <c r="C811" i="11"/>
  <c r="C812" i="11"/>
  <c r="C813" i="11"/>
  <c r="C814" i="11"/>
  <c r="J814" i="11" s="1"/>
  <c r="C815" i="11"/>
  <c r="C816" i="11"/>
  <c r="C817" i="11"/>
  <c r="C818" i="11"/>
  <c r="C819" i="11"/>
  <c r="C820" i="11"/>
  <c r="C821" i="11"/>
  <c r="C822" i="11"/>
  <c r="C823" i="11"/>
  <c r="C824" i="11"/>
  <c r="C825" i="11"/>
  <c r="C826" i="11"/>
  <c r="C827" i="11"/>
  <c r="C828" i="11"/>
  <c r="C829" i="11"/>
  <c r="C830" i="11"/>
  <c r="C831" i="11"/>
  <c r="C832" i="11"/>
  <c r="C833" i="11"/>
  <c r="C834" i="11"/>
  <c r="C835" i="11"/>
  <c r="J835" i="11" s="1"/>
  <c r="C836" i="11"/>
  <c r="C837" i="11"/>
  <c r="C838" i="11"/>
  <c r="C839" i="11"/>
  <c r="C840" i="11"/>
  <c r="C841" i="11"/>
  <c r="C842" i="11"/>
  <c r="C843" i="11"/>
  <c r="C844" i="11"/>
  <c r="C845" i="11"/>
  <c r="C846" i="11"/>
  <c r="C847" i="11"/>
  <c r="J847" i="11" s="1"/>
  <c r="C848" i="11"/>
  <c r="C849" i="11"/>
  <c r="C850" i="11"/>
  <c r="C851" i="11"/>
  <c r="C852" i="11"/>
  <c r="C853" i="11"/>
  <c r="C854" i="11"/>
  <c r="C855" i="11"/>
  <c r="C856" i="11"/>
  <c r="C857" i="11"/>
  <c r="C858" i="11"/>
  <c r="C859" i="11"/>
  <c r="C860" i="11"/>
  <c r="C861" i="11"/>
  <c r="C862" i="11"/>
  <c r="C863" i="11"/>
  <c r="C864" i="11"/>
  <c r="C865" i="11"/>
  <c r="C866" i="11"/>
  <c r="C867" i="11"/>
  <c r="C868" i="11"/>
  <c r="C869" i="11"/>
  <c r="C870" i="11"/>
  <c r="C871" i="11"/>
  <c r="C872" i="11"/>
  <c r="C873" i="11"/>
  <c r="C874" i="11"/>
  <c r="C875" i="11"/>
  <c r="C876" i="11"/>
  <c r="C877" i="11"/>
  <c r="C878" i="11"/>
  <c r="C879" i="11"/>
  <c r="C880" i="11"/>
  <c r="C881" i="11"/>
  <c r="C882" i="11"/>
  <c r="C883" i="11"/>
  <c r="C884" i="11"/>
  <c r="C885" i="11"/>
  <c r="C886" i="11"/>
  <c r="C887" i="11"/>
  <c r="C888" i="11"/>
  <c r="J888" i="11" s="1"/>
  <c r="C889" i="11"/>
  <c r="C890" i="11"/>
  <c r="C891" i="11"/>
  <c r="C892" i="11"/>
  <c r="C893" i="11"/>
  <c r="C894" i="11"/>
  <c r="C895" i="11"/>
  <c r="C896" i="11"/>
  <c r="C897" i="11"/>
  <c r="C898" i="11"/>
  <c r="C899" i="11"/>
  <c r="C900" i="11"/>
  <c r="J900" i="11" s="1"/>
  <c r="C901" i="11"/>
  <c r="C902" i="11"/>
  <c r="C903" i="11"/>
  <c r="C904" i="11"/>
  <c r="C905" i="11"/>
  <c r="C906" i="11"/>
  <c r="C907" i="11"/>
  <c r="C908" i="11"/>
  <c r="C909" i="11"/>
  <c r="C910" i="11"/>
  <c r="C911" i="11"/>
  <c r="J911" i="11" s="1"/>
  <c r="C912" i="11"/>
  <c r="C913" i="11"/>
  <c r="C914" i="11"/>
  <c r="C915" i="11"/>
  <c r="C916" i="11"/>
  <c r="C917" i="11"/>
  <c r="C918" i="11"/>
  <c r="C919" i="11"/>
  <c r="C920" i="11"/>
  <c r="C921" i="11"/>
  <c r="C922" i="11"/>
  <c r="J922" i="11" s="1"/>
  <c r="C923" i="11"/>
  <c r="C924" i="11"/>
  <c r="C925" i="11"/>
  <c r="C926" i="11"/>
  <c r="C927" i="11"/>
  <c r="C928" i="11"/>
  <c r="C929" i="11"/>
  <c r="C930" i="11"/>
  <c r="C931" i="11"/>
  <c r="C932" i="11"/>
  <c r="C933" i="11"/>
  <c r="J933" i="11" s="1"/>
  <c r="C934" i="11"/>
  <c r="C935" i="11"/>
  <c r="C936" i="11"/>
  <c r="C937" i="11"/>
  <c r="C938" i="11"/>
  <c r="C939" i="11"/>
  <c r="C940" i="11"/>
  <c r="C941" i="11"/>
  <c r="C942" i="11"/>
  <c r="C943" i="11"/>
  <c r="C944" i="11"/>
  <c r="J944" i="11" s="1"/>
  <c r="C945" i="11"/>
  <c r="C946" i="11"/>
  <c r="C947" i="11"/>
  <c r="C948" i="11"/>
  <c r="C949" i="11"/>
  <c r="C950" i="11"/>
  <c r="C951" i="11"/>
  <c r="C952" i="11"/>
  <c r="C953" i="11"/>
  <c r="C954" i="11"/>
  <c r="C955" i="11"/>
  <c r="J955" i="11" s="1"/>
  <c r="C956" i="11"/>
  <c r="C957" i="11"/>
  <c r="C958" i="11"/>
  <c r="C959" i="11"/>
  <c r="C960" i="11"/>
  <c r="C961" i="11"/>
  <c r="C962" i="11"/>
  <c r="C963" i="11"/>
  <c r="C964" i="11"/>
  <c r="C965" i="11"/>
  <c r="C966" i="11"/>
  <c r="J966" i="11" s="1"/>
  <c r="C967" i="11"/>
  <c r="C968" i="11"/>
  <c r="C969" i="11"/>
  <c r="C970" i="11"/>
  <c r="C971" i="11"/>
  <c r="C972" i="11"/>
  <c r="C973" i="11"/>
  <c r="C974" i="11"/>
  <c r="C975" i="11"/>
  <c r="C976" i="11"/>
  <c r="C977" i="11"/>
  <c r="J977" i="11" s="1"/>
  <c r="C978" i="11"/>
  <c r="C979" i="11"/>
  <c r="C980" i="11"/>
  <c r="C981" i="11"/>
  <c r="C982" i="11"/>
  <c r="C983" i="11"/>
  <c r="C984" i="11"/>
  <c r="C985" i="11"/>
  <c r="C986" i="11"/>
  <c r="C987" i="11"/>
  <c r="C988" i="11"/>
  <c r="C989" i="11"/>
  <c r="C990" i="11"/>
  <c r="C991" i="11"/>
  <c r="C992" i="11"/>
  <c r="C993" i="11"/>
  <c r="C994" i="11"/>
  <c r="C995" i="11"/>
  <c r="C996" i="11"/>
  <c r="C997" i="11"/>
  <c r="C998" i="11"/>
  <c r="J998" i="11" s="1"/>
  <c r="C999" i="11"/>
  <c r="C1000" i="11"/>
  <c r="C1001" i="11"/>
  <c r="C1002" i="11"/>
  <c r="C1003" i="11"/>
  <c r="C1004" i="11"/>
  <c r="C1005" i="11"/>
  <c r="C1006" i="11"/>
  <c r="C1007" i="11"/>
  <c r="C1008" i="11"/>
  <c r="C1009" i="11"/>
  <c r="C1010" i="11"/>
  <c r="C1011" i="11"/>
  <c r="J1011" i="11" s="1"/>
  <c r="C1012" i="11"/>
  <c r="C1013" i="11"/>
  <c r="C1014" i="11"/>
  <c r="C1015" i="11"/>
  <c r="C1016" i="11"/>
  <c r="C1017" i="11"/>
  <c r="C1018" i="11"/>
  <c r="C1019" i="11"/>
  <c r="C1020" i="11"/>
  <c r="C1021" i="11"/>
  <c r="C1022" i="11"/>
  <c r="C1023" i="11"/>
  <c r="C1024" i="11"/>
  <c r="C1025" i="11"/>
  <c r="C1026" i="11"/>
  <c r="C1027" i="11"/>
  <c r="C1028" i="11"/>
  <c r="C1029" i="11"/>
  <c r="C1030" i="11"/>
  <c r="C1031" i="11"/>
  <c r="C1032" i="11"/>
  <c r="C1033" i="11"/>
  <c r="C1034" i="11"/>
  <c r="C1035" i="11"/>
  <c r="C1036" i="11"/>
  <c r="C1037" i="11"/>
  <c r="C1038" i="11"/>
  <c r="C1039" i="11"/>
  <c r="C1040" i="11"/>
  <c r="C1041" i="11"/>
  <c r="C1042" i="11"/>
  <c r="C1043" i="11"/>
  <c r="C1044" i="11"/>
  <c r="C1045" i="11"/>
  <c r="C1046" i="11"/>
  <c r="C1047" i="11"/>
  <c r="C1048" i="11"/>
  <c r="C1049" i="11"/>
  <c r="C1050" i="11"/>
  <c r="C1051" i="11"/>
  <c r="C1052" i="11"/>
  <c r="C1053" i="11"/>
  <c r="J1053" i="11" s="1"/>
  <c r="C1054" i="11"/>
  <c r="C1055" i="11"/>
  <c r="C1056" i="11"/>
  <c r="C1057" i="11"/>
  <c r="C1058" i="11"/>
  <c r="C1059" i="11"/>
  <c r="C1060" i="11"/>
  <c r="C1061" i="11"/>
  <c r="C1062" i="11"/>
  <c r="C1063" i="11"/>
  <c r="C1064" i="11"/>
  <c r="C1065" i="11"/>
  <c r="C1066" i="11"/>
  <c r="C1067" i="11"/>
  <c r="C1068" i="11"/>
  <c r="C1069" i="11"/>
  <c r="C1070" i="11"/>
  <c r="C1071" i="11"/>
  <c r="C1072" i="11"/>
  <c r="C1073" i="11"/>
  <c r="C1074" i="11"/>
  <c r="C1075" i="11"/>
  <c r="C1076" i="11"/>
  <c r="C1077" i="11"/>
  <c r="C1078" i="11"/>
  <c r="C1079" i="11"/>
  <c r="C1080" i="11"/>
  <c r="C1081" i="11"/>
  <c r="C1082" i="11"/>
  <c r="C1083" i="11"/>
  <c r="C1084" i="11"/>
  <c r="C1085" i="11"/>
  <c r="C1086" i="11"/>
  <c r="C1087" i="11"/>
  <c r="C1088" i="11"/>
  <c r="C1089" i="11"/>
  <c r="C1090" i="11"/>
  <c r="C1091" i="11"/>
  <c r="C1092" i="11"/>
  <c r="C1093" i="11"/>
  <c r="C1094" i="11"/>
  <c r="C1095" i="11"/>
  <c r="C1096" i="11"/>
  <c r="C1097" i="11"/>
  <c r="C1098" i="11"/>
  <c r="C1099" i="11"/>
  <c r="C1100" i="11"/>
  <c r="C1101" i="11"/>
  <c r="C1102" i="11"/>
  <c r="C1103" i="11"/>
  <c r="C1104" i="11"/>
  <c r="C1105" i="11"/>
  <c r="C1106" i="11"/>
  <c r="C1107" i="11"/>
  <c r="C1108" i="11"/>
  <c r="C1109" i="11"/>
  <c r="C1110" i="11"/>
  <c r="C1111" i="11"/>
  <c r="C1112" i="11"/>
  <c r="C1113" i="11"/>
  <c r="C1114" i="11"/>
  <c r="C1115" i="11"/>
  <c r="C1116" i="11"/>
  <c r="J1116" i="11" s="1"/>
  <c r="C1117" i="11"/>
  <c r="C1118" i="11"/>
  <c r="C1119" i="11"/>
  <c r="C1120" i="11"/>
  <c r="C1121" i="11"/>
  <c r="C1122" i="11"/>
  <c r="C1123" i="11"/>
  <c r="C1124" i="11"/>
  <c r="C1125" i="11"/>
  <c r="C1126" i="11"/>
  <c r="C1127" i="11"/>
  <c r="J1127" i="11" s="1"/>
  <c r="C1128" i="11"/>
  <c r="C1129" i="11"/>
  <c r="C1130" i="11"/>
  <c r="C1131" i="11"/>
  <c r="C1132" i="11"/>
  <c r="C1133" i="11"/>
  <c r="C1134" i="11"/>
  <c r="C1135" i="11"/>
  <c r="C1136" i="11"/>
  <c r="C1137" i="11"/>
  <c r="J1137" i="11" s="1"/>
  <c r="C1138" i="11"/>
  <c r="C1139" i="11"/>
  <c r="C1140" i="11"/>
  <c r="C1141" i="11"/>
  <c r="C1142" i="11"/>
  <c r="C1143" i="11"/>
  <c r="C1144" i="11"/>
  <c r="C1145" i="11"/>
  <c r="C1146" i="11"/>
  <c r="C1147" i="11"/>
  <c r="J1147" i="11" s="1"/>
  <c r="C1148" i="11"/>
  <c r="C1149" i="11"/>
  <c r="C1150" i="11"/>
  <c r="C1151" i="11"/>
  <c r="C1152" i="11"/>
  <c r="C1153" i="11"/>
  <c r="C1154" i="11"/>
  <c r="C1155" i="11"/>
  <c r="C1156" i="11"/>
  <c r="C1157" i="11"/>
  <c r="J1157" i="11" s="1"/>
  <c r="C1158" i="11"/>
  <c r="C1159" i="11"/>
  <c r="C1160" i="11"/>
  <c r="C1161" i="11"/>
  <c r="C1162" i="11"/>
  <c r="C1163" i="11"/>
  <c r="C1164" i="11"/>
  <c r="C1165" i="11"/>
  <c r="C1166" i="11"/>
  <c r="C1167" i="11"/>
  <c r="J1167" i="11" s="1"/>
  <c r="C1168" i="11"/>
  <c r="C1169" i="11"/>
  <c r="C1170" i="11"/>
  <c r="C1171" i="11"/>
  <c r="C1172" i="11"/>
  <c r="C1173" i="11"/>
  <c r="C1174" i="11"/>
  <c r="C1175" i="11"/>
  <c r="C1176" i="11"/>
  <c r="C1177" i="11"/>
  <c r="J1177" i="11" s="1"/>
  <c r="C1178" i="11"/>
  <c r="C1179" i="11"/>
  <c r="C1180" i="11"/>
  <c r="C1181" i="11"/>
  <c r="C1182" i="11"/>
  <c r="C1183" i="11"/>
  <c r="C1184" i="11"/>
  <c r="C1185" i="11"/>
  <c r="C1186" i="11"/>
  <c r="C1187" i="11"/>
  <c r="J1187" i="11" s="1"/>
  <c r="C1188" i="11"/>
  <c r="C1189" i="11"/>
  <c r="C1190" i="11"/>
  <c r="C1191" i="11"/>
  <c r="C1192" i="11"/>
  <c r="C1193" i="11"/>
  <c r="C1194" i="11"/>
  <c r="C1195" i="11"/>
  <c r="C1196" i="11"/>
  <c r="C1197" i="11"/>
  <c r="J1197" i="11" s="1"/>
  <c r="C1198" i="11"/>
  <c r="C1199" i="11"/>
  <c r="C1200" i="11"/>
  <c r="C1201" i="11"/>
  <c r="C1202" i="11"/>
  <c r="C1203" i="11"/>
  <c r="C1204" i="11"/>
  <c r="C1205" i="11"/>
  <c r="C1206" i="11"/>
  <c r="C1207" i="11"/>
  <c r="J1207" i="11" s="1"/>
  <c r="C1208" i="11"/>
  <c r="C1209" i="11"/>
  <c r="C1210" i="11"/>
  <c r="C1211" i="11"/>
  <c r="C1212" i="11"/>
  <c r="C1213" i="11"/>
  <c r="C1214" i="11"/>
  <c r="C1215" i="11"/>
  <c r="C1216" i="11"/>
  <c r="C1217" i="11"/>
  <c r="J1217" i="11" s="1"/>
  <c r="C1218" i="11"/>
  <c r="C1219" i="11"/>
  <c r="C1220" i="11"/>
  <c r="C1221" i="11"/>
  <c r="C1222" i="11"/>
  <c r="C1223" i="11"/>
  <c r="C1224" i="11"/>
  <c r="C1225" i="11"/>
  <c r="C1226" i="11"/>
  <c r="C1227" i="11"/>
  <c r="J1227" i="11" s="1"/>
  <c r="C1228" i="11"/>
  <c r="C1229" i="11"/>
  <c r="C1230" i="11"/>
  <c r="C1231" i="11"/>
  <c r="C1232" i="11"/>
  <c r="C1233" i="11"/>
  <c r="C1234" i="11"/>
  <c r="C1235" i="11"/>
  <c r="C1236" i="11"/>
  <c r="C1237" i="11"/>
  <c r="J1237" i="11" s="1"/>
  <c r="C1238" i="11"/>
  <c r="C1239" i="11"/>
  <c r="C1240" i="11"/>
  <c r="C1241" i="11"/>
  <c r="C1242" i="11"/>
  <c r="C1243" i="11"/>
  <c r="C1244" i="11"/>
  <c r="C1245" i="11"/>
  <c r="C1246" i="11"/>
  <c r="C1247" i="11"/>
  <c r="J1247" i="11" s="1"/>
  <c r="C1248" i="11"/>
  <c r="C1249" i="11"/>
  <c r="C1250" i="11"/>
  <c r="C1251" i="11"/>
  <c r="C1252" i="11"/>
  <c r="C1253" i="11"/>
  <c r="C1254" i="11"/>
  <c r="C1255" i="11"/>
  <c r="C1256" i="11"/>
  <c r="C1257" i="11"/>
  <c r="J1257" i="11" s="1"/>
  <c r="C1258" i="11"/>
  <c r="C1259" i="11"/>
  <c r="C1260" i="11"/>
  <c r="C1261" i="11"/>
  <c r="C1262" i="11"/>
  <c r="C1263" i="11"/>
  <c r="C1264" i="11"/>
  <c r="C1265" i="11"/>
  <c r="C1266" i="11"/>
  <c r="C1267" i="11"/>
  <c r="C1268" i="11"/>
  <c r="C1269" i="11"/>
  <c r="C1270" i="11"/>
  <c r="J1270" i="11" s="1"/>
  <c r="C1271" i="11"/>
  <c r="C1272" i="11"/>
  <c r="C1273" i="11"/>
  <c r="C1274" i="11"/>
  <c r="C1275" i="11"/>
  <c r="C1276" i="11"/>
  <c r="C1277" i="11"/>
  <c r="C1278" i="11"/>
  <c r="C1279" i="11"/>
  <c r="C1280" i="11"/>
  <c r="J1280" i="11" s="1"/>
  <c r="C1281" i="11"/>
  <c r="C1282" i="11"/>
  <c r="C1283" i="11"/>
  <c r="C1284" i="11"/>
  <c r="C1285" i="11"/>
  <c r="C1286" i="11"/>
  <c r="C1287" i="11"/>
  <c r="C1288" i="11"/>
  <c r="C1289" i="11"/>
  <c r="C1290" i="11"/>
  <c r="J1290" i="11" s="1"/>
  <c r="C1291" i="11"/>
  <c r="C1292" i="11"/>
  <c r="C1293" i="11"/>
  <c r="C1294" i="11"/>
  <c r="C1295" i="11"/>
  <c r="C1296" i="11"/>
  <c r="C1297" i="11"/>
  <c r="C1298" i="11"/>
  <c r="C1299" i="11"/>
  <c r="C1300" i="11"/>
  <c r="J1300" i="11" s="1"/>
  <c r="C1301" i="11"/>
  <c r="C1302" i="11"/>
  <c r="C1303" i="11"/>
  <c r="C1304" i="11"/>
  <c r="C1305" i="11"/>
  <c r="C1306" i="11"/>
  <c r="C1307" i="11"/>
  <c r="C1308" i="11"/>
  <c r="C1309" i="11"/>
  <c r="C1310" i="11"/>
  <c r="C1311" i="11"/>
  <c r="C1312" i="11"/>
  <c r="C1313" i="11"/>
  <c r="C1314" i="11"/>
  <c r="C1315" i="11"/>
  <c r="C1316" i="11"/>
  <c r="C1317" i="11"/>
  <c r="J1317" i="11" s="1"/>
  <c r="C1318" i="11"/>
  <c r="C1319" i="11"/>
  <c r="C1320" i="11"/>
  <c r="C1321" i="11"/>
  <c r="C1322" i="11"/>
  <c r="C1323" i="11"/>
  <c r="C1324" i="11"/>
  <c r="C1325" i="11"/>
  <c r="C1326" i="11"/>
  <c r="C1327" i="11"/>
  <c r="C1328" i="11"/>
  <c r="C1329" i="11"/>
  <c r="C1330" i="11"/>
  <c r="C1331" i="11"/>
  <c r="C1332" i="11"/>
  <c r="C1333" i="11"/>
  <c r="C1334" i="11"/>
  <c r="C1335" i="11"/>
  <c r="C1336" i="11"/>
  <c r="J1336" i="11" s="1"/>
  <c r="C1337" i="11"/>
  <c r="C1338" i="11"/>
  <c r="C1339" i="11"/>
  <c r="C1340" i="11"/>
  <c r="C1341" i="11"/>
  <c r="C1342" i="11"/>
  <c r="C1343" i="11"/>
  <c r="C1344" i="11"/>
  <c r="C1345" i="11"/>
  <c r="C1346" i="11"/>
  <c r="J1346" i="11" s="1"/>
  <c r="C1347" i="11"/>
  <c r="C1348" i="11"/>
  <c r="C1349" i="11"/>
  <c r="C1350" i="11"/>
  <c r="C1351" i="11"/>
  <c r="C1352" i="11"/>
  <c r="C1353" i="11"/>
  <c r="C1354" i="11"/>
  <c r="C1355" i="11"/>
  <c r="C1356" i="11"/>
  <c r="J1356" i="11" s="1"/>
  <c r="C1357" i="11"/>
  <c r="C1358" i="11"/>
  <c r="C1359" i="11"/>
  <c r="C1360" i="11"/>
  <c r="C1361" i="11"/>
  <c r="C1362" i="11"/>
  <c r="C1363" i="11"/>
  <c r="C1364" i="11"/>
  <c r="C1365" i="11"/>
  <c r="C1366" i="11"/>
  <c r="C1367" i="11"/>
  <c r="C1368" i="11"/>
  <c r="C1369" i="11"/>
  <c r="C1370" i="11"/>
  <c r="C1371" i="11"/>
  <c r="C1372" i="11"/>
  <c r="C1373" i="11"/>
  <c r="C1374" i="11"/>
  <c r="C1375" i="11"/>
  <c r="C1376" i="11"/>
  <c r="C1377" i="11"/>
  <c r="C1378" i="11"/>
  <c r="C1379" i="11"/>
  <c r="J1379" i="11" s="1"/>
  <c r="C1380" i="11"/>
  <c r="C1381" i="11"/>
  <c r="C1382" i="11"/>
  <c r="C1383" i="11"/>
  <c r="C1384" i="11"/>
  <c r="C1385" i="11"/>
  <c r="C1386" i="11"/>
  <c r="C1387" i="11"/>
  <c r="C1388" i="11"/>
  <c r="C1389" i="11"/>
  <c r="C1390" i="11"/>
  <c r="C1391" i="11"/>
  <c r="C1392" i="11"/>
  <c r="C1393" i="11"/>
  <c r="C1394" i="11"/>
  <c r="C1395" i="11"/>
  <c r="C1396" i="11"/>
  <c r="C1397" i="11"/>
  <c r="J1397" i="11" s="1"/>
  <c r="C1398" i="11"/>
  <c r="C1399" i="11"/>
  <c r="C1400" i="11"/>
  <c r="C1401" i="11"/>
  <c r="C1402" i="11"/>
  <c r="C1403" i="11"/>
  <c r="C1404" i="11"/>
  <c r="C1405" i="11"/>
  <c r="C1406" i="11"/>
  <c r="C1407" i="11"/>
  <c r="J1407" i="11" s="1"/>
  <c r="C1408" i="11"/>
  <c r="C1409" i="11"/>
  <c r="C1410" i="11"/>
  <c r="C1411" i="11"/>
  <c r="C1412" i="11"/>
  <c r="C1413" i="11"/>
  <c r="C1414" i="11"/>
  <c r="C1415" i="11"/>
  <c r="C1416" i="11"/>
  <c r="C1417" i="11"/>
  <c r="J1417" i="11" s="1"/>
  <c r="C1418" i="11"/>
  <c r="C1419" i="11"/>
  <c r="C1420" i="11"/>
  <c r="C1421" i="11"/>
  <c r="C1422" i="11"/>
  <c r="C1423" i="11"/>
  <c r="C1424" i="11"/>
  <c r="C1425" i="11"/>
  <c r="C1426" i="11"/>
  <c r="C1427" i="11"/>
  <c r="J1427" i="11" s="1"/>
  <c r="C1428" i="11"/>
  <c r="C1429" i="11"/>
  <c r="C1430" i="11"/>
  <c r="C1431" i="11"/>
  <c r="C1432" i="11"/>
  <c r="C1433" i="11"/>
  <c r="C1434" i="11"/>
  <c r="C1435" i="11"/>
  <c r="C1436" i="11"/>
  <c r="C1437" i="11"/>
  <c r="J1437" i="11" s="1"/>
  <c r="C1438" i="11"/>
  <c r="C1439" i="11"/>
  <c r="C1440" i="11"/>
  <c r="C1441" i="11"/>
  <c r="C1442" i="11"/>
  <c r="C1443" i="11"/>
  <c r="C1444" i="11"/>
  <c r="C1445" i="11"/>
  <c r="C1446" i="11"/>
  <c r="J1446" i="11" s="1"/>
  <c r="C1447" i="11"/>
  <c r="C1448" i="11"/>
  <c r="C1449" i="11"/>
  <c r="C1450" i="11"/>
  <c r="C1451" i="11"/>
  <c r="C1452" i="11"/>
  <c r="C1453" i="11"/>
  <c r="C1454" i="11"/>
  <c r="C1455" i="11"/>
  <c r="J1455" i="11" s="1"/>
  <c r="C1456" i="11"/>
  <c r="C1457" i="11"/>
  <c r="C1458" i="11"/>
  <c r="C1459" i="11"/>
  <c r="C1460" i="11"/>
  <c r="C1461" i="11"/>
  <c r="C1462" i="11"/>
  <c r="C1463" i="11"/>
  <c r="C1464" i="11"/>
  <c r="J1464" i="11" s="1"/>
  <c r="C1465" i="11"/>
  <c r="C1466" i="11"/>
  <c r="C1467" i="11"/>
  <c r="C1468" i="11"/>
  <c r="C1469" i="11"/>
  <c r="C1470" i="11"/>
  <c r="C1471" i="11"/>
  <c r="C1472" i="11"/>
  <c r="C1473" i="11"/>
  <c r="J1473" i="11" s="1"/>
  <c r="C1474" i="11"/>
  <c r="C1475" i="11"/>
  <c r="C1476" i="11"/>
  <c r="C1477" i="11"/>
  <c r="C1478" i="11"/>
  <c r="C1479" i="11"/>
  <c r="C1480" i="11"/>
  <c r="C1481" i="11"/>
  <c r="C1482" i="11"/>
  <c r="J1482" i="11" s="1"/>
  <c r="C1483" i="11"/>
  <c r="C1484" i="11"/>
  <c r="C1485" i="11"/>
  <c r="C1486" i="11"/>
  <c r="C1487" i="11"/>
  <c r="C1488" i="11"/>
  <c r="C1489" i="11"/>
  <c r="C1490" i="11"/>
  <c r="C1491" i="11"/>
  <c r="J1491" i="11" s="1"/>
  <c r="C1492" i="11"/>
  <c r="C1493" i="11"/>
  <c r="C1494" i="11"/>
  <c r="C1495" i="11"/>
  <c r="C1496" i="11"/>
  <c r="C1497" i="11"/>
  <c r="C1498" i="11"/>
  <c r="C1499" i="11"/>
  <c r="C1500" i="11"/>
  <c r="J1500" i="11" s="1"/>
  <c r="C1501" i="11"/>
  <c r="C1502" i="11"/>
  <c r="C1503" i="11"/>
  <c r="C1504" i="11"/>
  <c r="C1505" i="11"/>
  <c r="C1506" i="11"/>
  <c r="C1507" i="11"/>
  <c r="C1508" i="11"/>
  <c r="C1509" i="11"/>
  <c r="C1510" i="11"/>
  <c r="C1511" i="11"/>
  <c r="C1512" i="11"/>
  <c r="C1513" i="11"/>
  <c r="J1513" i="11" s="1"/>
  <c r="C1514" i="11"/>
  <c r="C1515" i="11"/>
  <c r="C1516" i="11"/>
  <c r="C1517" i="11"/>
  <c r="C1518" i="11"/>
  <c r="C1519" i="11"/>
  <c r="C1520" i="11"/>
  <c r="C1521" i="11"/>
  <c r="C1522" i="11"/>
  <c r="J1522" i="11" s="1"/>
  <c r="C1523" i="11"/>
  <c r="C1524" i="11"/>
  <c r="C1525" i="11"/>
  <c r="C1526" i="11"/>
  <c r="C1527" i="11"/>
  <c r="C1528" i="11"/>
  <c r="C1529" i="11"/>
  <c r="C1530" i="11"/>
  <c r="C1531" i="11"/>
  <c r="C1532" i="11"/>
  <c r="C1533" i="11"/>
  <c r="C1534" i="11"/>
  <c r="C1535" i="11"/>
  <c r="C1536" i="11"/>
  <c r="C1537" i="11"/>
  <c r="C1538" i="11"/>
  <c r="C1539" i="11"/>
  <c r="J1539" i="11" s="1"/>
  <c r="C1540" i="11"/>
  <c r="C1541" i="11"/>
  <c r="C1542" i="11"/>
  <c r="C1543" i="11"/>
  <c r="C1544" i="11"/>
  <c r="C1545" i="11"/>
  <c r="C1546" i="11"/>
  <c r="C1547" i="11"/>
  <c r="C1548" i="11"/>
  <c r="J1548" i="11" s="1"/>
  <c r="C1549" i="11"/>
  <c r="C1550" i="11"/>
  <c r="C1551" i="11"/>
  <c r="C1552" i="11"/>
  <c r="C1553" i="11"/>
  <c r="C1554" i="11"/>
  <c r="C1555" i="11"/>
  <c r="C1556" i="11"/>
  <c r="C1557" i="11"/>
  <c r="J1557" i="11" s="1"/>
  <c r="C1558" i="11"/>
  <c r="C1559" i="11"/>
  <c r="C1560" i="11"/>
  <c r="C1561" i="11"/>
  <c r="C1562" i="11"/>
  <c r="C1563" i="11"/>
  <c r="C1564" i="11"/>
  <c r="C1565" i="11"/>
  <c r="C1566" i="11"/>
  <c r="J1566" i="11" s="1"/>
  <c r="C1567" i="11"/>
  <c r="C1568" i="11"/>
  <c r="C1569" i="11"/>
  <c r="C1570" i="11"/>
  <c r="C1571" i="11"/>
  <c r="C1572" i="11"/>
  <c r="C1573" i="11"/>
  <c r="C1574" i="11"/>
  <c r="C1575" i="11"/>
  <c r="J1575" i="11" s="1"/>
  <c r="C1576" i="11"/>
  <c r="C1577" i="11"/>
  <c r="C1578" i="11"/>
  <c r="C1579" i="11"/>
  <c r="C1580" i="11"/>
  <c r="C1581" i="11"/>
  <c r="C1582" i="11"/>
  <c r="C1583" i="11"/>
  <c r="C1584" i="11"/>
  <c r="J1584" i="11" s="1"/>
  <c r="C1585" i="11"/>
  <c r="C1586" i="11"/>
  <c r="C1587" i="11"/>
  <c r="C1588" i="11"/>
  <c r="C1589" i="11"/>
  <c r="C1590" i="11"/>
  <c r="C1591" i="11"/>
  <c r="C1592" i="11"/>
  <c r="C1593" i="11"/>
  <c r="C1594" i="11"/>
  <c r="J1594" i="11" s="1"/>
  <c r="C1595" i="11"/>
  <c r="C1596" i="11"/>
  <c r="C1597" i="11"/>
  <c r="C1598" i="11"/>
  <c r="C1599" i="11"/>
  <c r="C1600" i="11"/>
  <c r="C1601" i="11"/>
  <c r="C1602" i="11"/>
  <c r="J1602" i="11" s="1"/>
  <c r="C1603" i="11"/>
  <c r="C1604" i="11"/>
  <c r="C1605" i="11"/>
  <c r="C1606" i="11"/>
  <c r="C1607" i="11"/>
  <c r="C1608" i="11"/>
  <c r="C1609" i="11"/>
  <c r="C1610" i="11"/>
  <c r="J1610" i="11" s="1"/>
  <c r="C1611" i="11"/>
  <c r="C1612" i="11"/>
  <c r="C1613" i="11"/>
  <c r="C1614" i="11"/>
  <c r="C1615" i="11"/>
  <c r="C1616" i="11"/>
  <c r="C1617" i="11"/>
  <c r="C1618" i="11"/>
  <c r="J1618" i="11" s="1"/>
  <c r="C1619" i="11"/>
  <c r="C1620" i="11"/>
  <c r="C1621" i="11"/>
  <c r="C1622" i="11"/>
  <c r="C1623" i="11"/>
  <c r="C1624" i="11"/>
  <c r="C1625" i="11"/>
  <c r="C1626" i="11"/>
  <c r="C1627" i="11"/>
  <c r="C1628" i="11"/>
  <c r="C1629" i="11"/>
  <c r="C1630" i="11"/>
  <c r="C1631" i="11"/>
  <c r="C1632" i="11"/>
  <c r="C1633" i="11"/>
  <c r="C1634" i="11"/>
  <c r="C1635" i="11"/>
  <c r="J1635" i="11" s="1"/>
  <c r="C1636" i="11"/>
  <c r="C1637" i="11"/>
  <c r="C1638" i="11"/>
  <c r="C1639" i="11"/>
  <c r="C1640" i="11"/>
  <c r="C1641" i="11"/>
  <c r="C1642" i="11"/>
  <c r="J1642" i="11" s="1"/>
  <c r="C1643" i="11"/>
  <c r="C1644" i="11"/>
  <c r="C1645" i="11"/>
  <c r="C1646" i="11"/>
  <c r="C1647" i="11"/>
  <c r="C1648" i="11"/>
  <c r="C1649" i="11"/>
  <c r="J1649" i="11" s="1"/>
  <c r="C1650" i="11"/>
  <c r="C1651" i="11"/>
  <c r="C1652" i="11"/>
  <c r="C1653" i="11"/>
  <c r="C1654" i="11"/>
  <c r="C1655" i="11"/>
  <c r="C1656" i="11"/>
  <c r="C1657" i="11"/>
  <c r="C1658" i="11"/>
  <c r="C1659" i="11"/>
  <c r="C1660" i="11"/>
  <c r="C1661" i="11"/>
  <c r="C1662" i="11"/>
  <c r="C1663" i="11"/>
  <c r="C1664" i="11"/>
  <c r="J1664" i="11" s="1"/>
  <c r="C1665" i="11"/>
  <c r="C1666" i="11"/>
  <c r="C1667" i="11"/>
  <c r="C1668" i="11"/>
  <c r="C1669" i="11"/>
  <c r="C1670" i="11"/>
  <c r="C1671" i="11"/>
  <c r="C1672" i="11"/>
  <c r="C1673" i="11"/>
  <c r="C1674" i="11"/>
  <c r="C1675" i="11"/>
  <c r="C1676" i="11"/>
  <c r="C1677" i="11"/>
  <c r="C1678" i="11"/>
  <c r="C1679" i="11"/>
  <c r="C1680" i="11"/>
  <c r="J1680" i="11" s="1"/>
  <c r="C1681" i="11"/>
  <c r="C1682" i="11"/>
  <c r="C1683" i="11"/>
  <c r="C1684" i="11"/>
  <c r="C1685" i="11"/>
  <c r="C1686" i="11"/>
  <c r="C1687" i="11"/>
  <c r="C1688" i="11"/>
  <c r="C1689" i="11"/>
  <c r="C1690" i="11"/>
  <c r="C1691" i="11"/>
  <c r="C1692" i="11"/>
  <c r="C1693" i="11"/>
  <c r="C1694" i="11"/>
  <c r="C1695" i="11"/>
  <c r="C1696" i="11"/>
  <c r="C1697" i="11"/>
  <c r="C1698" i="11"/>
  <c r="C1699" i="11"/>
  <c r="C1700" i="11"/>
  <c r="C1701" i="11"/>
  <c r="C1702" i="11"/>
  <c r="C1703" i="11"/>
  <c r="C1704" i="11"/>
  <c r="J1704" i="11" s="1"/>
  <c r="C1705" i="11"/>
  <c r="C1706" i="11"/>
  <c r="C1707" i="11"/>
  <c r="C1708" i="11"/>
  <c r="C1709" i="11"/>
  <c r="C1710" i="11"/>
  <c r="J1710" i="11" s="1"/>
  <c r="C1711" i="11"/>
  <c r="C1712" i="11"/>
  <c r="C1713" i="11"/>
  <c r="C1714" i="11"/>
  <c r="C1715" i="11"/>
  <c r="C1716" i="11"/>
  <c r="J1716" i="11" s="1"/>
  <c r="C1717" i="11"/>
  <c r="C1718" i="11"/>
  <c r="C1719" i="11"/>
  <c r="C1720" i="11"/>
  <c r="C1721" i="11"/>
  <c r="C1722" i="11"/>
  <c r="J1722" i="11" s="1"/>
  <c r="C1723" i="11"/>
  <c r="C1724" i="11"/>
  <c r="C1725" i="11"/>
  <c r="C1726" i="11"/>
  <c r="C1727" i="11"/>
  <c r="C1728" i="11"/>
  <c r="J1728" i="11" s="1"/>
  <c r="C1729" i="11"/>
  <c r="C1730" i="11"/>
  <c r="C1731" i="11"/>
  <c r="C1732" i="11"/>
  <c r="C1733" i="11"/>
  <c r="C1734" i="11"/>
  <c r="J1734" i="11" s="1"/>
  <c r="C1735" i="11"/>
  <c r="C1736" i="11"/>
  <c r="C1737" i="11"/>
  <c r="C1738" i="11"/>
  <c r="C1739" i="11"/>
  <c r="C1740" i="11"/>
  <c r="C1741" i="11"/>
  <c r="C1742" i="11"/>
  <c r="C1743" i="11"/>
  <c r="C1744" i="11"/>
  <c r="C1745" i="11"/>
  <c r="C1746" i="11"/>
  <c r="C1747" i="11"/>
  <c r="C1748" i="11"/>
  <c r="C1749" i="11"/>
  <c r="C1750" i="11"/>
  <c r="J1750" i="11" s="1"/>
  <c r="C1751" i="11"/>
  <c r="C1752" i="11"/>
  <c r="C1753" i="11"/>
  <c r="C1754" i="11"/>
  <c r="C1755" i="11"/>
  <c r="J1755" i="11" s="1"/>
  <c r="C1756" i="11"/>
  <c r="C1757" i="11"/>
  <c r="C1758" i="11"/>
  <c r="C1759" i="11"/>
  <c r="C1760" i="11"/>
  <c r="J1760" i="11" s="1"/>
  <c r="C1761" i="11"/>
  <c r="C1762" i="11"/>
  <c r="C1763" i="11"/>
  <c r="C1764" i="11"/>
  <c r="C1765" i="11"/>
  <c r="J1765" i="11" s="1"/>
  <c r="C1766" i="11"/>
  <c r="C1767" i="11"/>
  <c r="C1768" i="11"/>
  <c r="C1769" i="11"/>
  <c r="C1770" i="11"/>
  <c r="J1770" i="11" s="1"/>
  <c r="C1771" i="11"/>
  <c r="C1772" i="11"/>
  <c r="C1773" i="11"/>
  <c r="C1774" i="11"/>
  <c r="C1775" i="11"/>
  <c r="J1775" i="11" s="1"/>
  <c r="C1776" i="11"/>
  <c r="C1777" i="11"/>
  <c r="C1778" i="11"/>
  <c r="C1779" i="11"/>
  <c r="C1780" i="11"/>
  <c r="J1780" i="11" s="1"/>
  <c r="C1781" i="11"/>
  <c r="C1782" i="11"/>
  <c r="C1783" i="11"/>
  <c r="C1784" i="11"/>
  <c r="C1785" i="11"/>
  <c r="J1785" i="11" s="1"/>
  <c r="C1786" i="11"/>
  <c r="C1787" i="11"/>
  <c r="C1788" i="11"/>
  <c r="C1789" i="11"/>
  <c r="C1790" i="11"/>
  <c r="J1790" i="11" s="1"/>
  <c r="C1791" i="11"/>
  <c r="C1792" i="11"/>
  <c r="C1793" i="11"/>
  <c r="C1794" i="11"/>
  <c r="C1795" i="11"/>
  <c r="J1795" i="11" s="1"/>
  <c r="C1796" i="11"/>
  <c r="C1797" i="11"/>
  <c r="C1798" i="11"/>
  <c r="C1799" i="11"/>
  <c r="C1800" i="11"/>
  <c r="J1800" i="11" s="1"/>
  <c r="C1801" i="11"/>
  <c r="C1802" i="11"/>
  <c r="C1803" i="11"/>
  <c r="C1804" i="11"/>
  <c r="C1805" i="11"/>
  <c r="J1805" i="11" s="1"/>
  <c r="C1806" i="11"/>
  <c r="C1807" i="11"/>
  <c r="C1808" i="11"/>
  <c r="C1809" i="11"/>
  <c r="C1810" i="11"/>
  <c r="J1810" i="11" s="1"/>
  <c r="C1811" i="11"/>
  <c r="C1812" i="11"/>
  <c r="C1813" i="11"/>
  <c r="C1814" i="11"/>
  <c r="C1815" i="11"/>
  <c r="J1815" i="11" s="1"/>
  <c r="C1816" i="11"/>
  <c r="C1817" i="11"/>
  <c r="C1818" i="11"/>
  <c r="C1819" i="11"/>
  <c r="C1820" i="11"/>
  <c r="J1820" i="11" s="1"/>
  <c r="C1821" i="11"/>
  <c r="C1822" i="11"/>
  <c r="C1823" i="11"/>
  <c r="C1824" i="11"/>
  <c r="C1825" i="11"/>
  <c r="J1825" i="11" s="1"/>
  <c r="C1826" i="11"/>
  <c r="C1827" i="11"/>
  <c r="C1828" i="11"/>
  <c r="C1829" i="11"/>
  <c r="C1830" i="11"/>
  <c r="J1830" i="11" s="1"/>
  <c r="C1831" i="11"/>
  <c r="C1832" i="11"/>
  <c r="C1833" i="11"/>
  <c r="C1834" i="11"/>
  <c r="C1835" i="11"/>
  <c r="J1835" i="11" s="1"/>
  <c r="C1836" i="11"/>
  <c r="C1837" i="11"/>
  <c r="C1838" i="11"/>
  <c r="C1839" i="11"/>
  <c r="C1840" i="11"/>
  <c r="J1840" i="11" s="1"/>
  <c r="C1841" i="11"/>
  <c r="C1842" i="11"/>
  <c r="C1843" i="11"/>
  <c r="C1844" i="11"/>
  <c r="C1845" i="11"/>
  <c r="J1845" i="11" s="1"/>
  <c r="C1846" i="11"/>
  <c r="C1847" i="11"/>
  <c r="C1848" i="11"/>
  <c r="C1849" i="11"/>
  <c r="C1850" i="11"/>
  <c r="C1851" i="11"/>
  <c r="C1852" i="11"/>
  <c r="J1852" i="11" s="1"/>
  <c r="C1853" i="11"/>
  <c r="C1854" i="11"/>
  <c r="C1855" i="11"/>
  <c r="C1856" i="11"/>
  <c r="C1857" i="11"/>
  <c r="J1857" i="11" s="1"/>
  <c r="C1858" i="11"/>
  <c r="C1859" i="11"/>
  <c r="C1860" i="11"/>
  <c r="C1861" i="11"/>
  <c r="C1862" i="11"/>
  <c r="J1862" i="11" s="1"/>
  <c r="C1863" i="11"/>
  <c r="C1864" i="11"/>
  <c r="C1865" i="11"/>
  <c r="C1866" i="11"/>
  <c r="C1867" i="11"/>
  <c r="J1867" i="11" s="1"/>
  <c r="C1868" i="11"/>
  <c r="C1869" i="11"/>
  <c r="C1870" i="11"/>
  <c r="C1871" i="11"/>
  <c r="C1872" i="11"/>
  <c r="J1872" i="11" s="1"/>
  <c r="C1873" i="11"/>
  <c r="C1874" i="11"/>
  <c r="C1875" i="11"/>
  <c r="C1876" i="11"/>
  <c r="C1877" i="11"/>
  <c r="J1877" i="11" s="1"/>
  <c r="C1878" i="11"/>
  <c r="C1879" i="11"/>
  <c r="C1880" i="11"/>
  <c r="C1881" i="11"/>
  <c r="C1882" i="11"/>
  <c r="J1882" i="11" s="1"/>
  <c r="C1883" i="11"/>
  <c r="C1884" i="11"/>
  <c r="C1885" i="11"/>
  <c r="C1886" i="11"/>
  <c r="J1886" i="11" s="1"/>
  <c r="C1887" i="11"/>
  <c r="C1888" i="11"/>
  <c r="C1889" i="11"/>
  <c r="C1890" i="11"/>
  <c r="J1890" i="11" s="1"/>
  <c r="C1891" i="11"/>
  <c r="C1892" i="11"/>
  <c r="C1893" i="11"/>
  <c r="C1894" i="11"/>
  <c r="J1894" i="11" s="1"/>
  <c r="C1895" i="11"/>
  <c r="C1896" i="11"/>
  <c r="C1897" i="11"/>
  <c r="C1898" i="11"/>
  <c r="J1898" i="11" s="1"/>
  <c r="C1899" i="11"/>
  <c r="C1900" i="11"/>
  <c r="C1901" i="11"/>
  <c r="C1902" i="11"/>
  <c r="J1902" i="11" s="1"/>
  <c r="C1903" i="11"/>
  <c r="C1904" i="11"/>
  <c r="C1905" i="11"/>
  <c r="C1906" i="11"/>
  <c r="J1906" i="11" s="1"/>
  <c r="C1907" i="11"/>
  <c r="C1908" i="11"/>
  <c r="C1909" i="11"/>
  <c r="C1910" i="11"/>
  <c r="J1910" i="11" s="1"/>
  <c r="C1911" i="11"/>
  <c r="C1912" i="11"/>
  <c r="C1913" i="11"/>
  <c r="C1914" i="11"/>
  <c r="J1914" i="11" s="1"/>
  <c r="C1915" i="11"/>
  <c r="C1916" i="11"/>
  <c r="C1917" i="11"/>
  <c r="C1918" i="11"/>
  <c r="C1919" i="11"/>
  <c r="C1920" i="11"/>
  <c r="J1920" i="11" s="1"/>
  <c r="C1921" i="11"/>
  <c r="C1922" i="11"/>
  <c r="C1923" i="11"/>
  <c r="C1924" i="11"/>
  <c r="C1925" i="11"/>
  <c r="C1926" i="11"/>
  <c r="J1926" i="11" s="1"/>
  <c r="C1927" i="11"/>
  <c r="C1928" i="11"/>
  <c r="C1929" i="11"/>
  <c r="C1930" i="11"/>
  <c r="J1930" i="11" s="1"/>
  <c r="C1931" i="11"/>
  <c r="C1932" i="11"/>
  <c r="C1933" i="11"/>
  <c r="C1934" i="11"/>
  <c r="J1934" i="11" s="1"/>
  <c r="C1935" i="11"/>
  <c r="C1936" i="11"/>
  <c r="C1937" i="11"/>
  <c r="C1938" i="11"/>
  <c r="J1938" i="11" s="1"/>
  <c r="C1939" i="11"/>
  <c r="C1940" i="11"/>
  <c r="C1941" i="11"/>
  <c r="C1942" i="11"/>
  <c r="J1942" i="11" s="1"/>
  <c r="C1943" i="11"/>
  <c r="C1944" i="11"/>
  <c r="C1945" i="11"/>
  <c r="C1946" i="11"/>
  <c r="J1946" i="11" s="1"/>
  <c r="C1947" i="11"/>
  <c r="C1948" i="11"/>
  <c r="C1949" i="11"/>
  <c r="C1950" i="11"/>
  <c r="J1950" i="11" s="1"/>
  <c r="C1951" i="11"/>
  <c r="C1952" i="11"/>
  <c r="C1953" i="11"/>
  <c r="C1954" i="11"/>
  <c r="C1955" i="11"/>
  <c r="C1956" i="11"/>
  <c r="C1957" i="11"/>
  <c r="C1958" i="11"/>
  <c r="C1959" i="11"/>
  <c r="J1959" i="11" s="1"/>
  <c r="C1960" i="11"/>
  <c r="C1961" i="11"/>
  <c r="C1962" i="11"/>
  <c r="C1963" i="11"/>
  <c r="J1963" i="11" s="1"/>
  <c r="C1964" i="11"/>
  <c r="C1965" i="11"/>
  <c r="C1966" i="11"/>
  <c r="C1967" i="11"/>
  <c r="J1967" i="11" s="1"/>
  <c r="C1968" i="11"/>
  <c r="C1969" i="11"/>
  <c r="C1970" i="11"/>
  <c r="C1971" i="11"/>
  <c r="J1971" i="11" s="1"/>
  <c r="C1972" i="11"/>
  <c r="C1973" i="11"/>
  <c r="C1974" i="11"/>
  <c r="C1975" i="11"/>
  <c r="J1975" i="11" s="1"/>
  <c r="C1976" i="11"/>
  <c r="C1977" i="11"/>
  <c r="C1978" i="11"/>
  <c r="C1979" i="11"/>
  <c r="J1979" i="11" s="1"/>
  <c r="C1980" i="11"/>
  <c r="C1981" i="11"/>
  <c r="C1982" i="11"/>
  <c r="J1982" i="11" s="1"/>
  <c r="C1983" i="11"/>
  <c r="C1984" i="11"/>
  <c r="C1985" i="11"/>
  <c r="J1985" i="11" s="1"/>
  <c r="C1986" i="11"/>
  <c r="C1987" i="11"/>
  <c r="C1988" i="11"/>
  <c r="J1988" i="11" s="1"/>
  <c r="C1989" i="11"/>
  <c r="C1990" i="11"/>
  <c r="C1991" i="11"/>
  <c r="J1991" i="11" s="1"/>
  <c r="C1992" i="11"/>
  <c r="C1993" i="11"/>
  <c r="C1994" i="11"/>
  <c r="J1994" i="11" s="1"/>
  <c r="C1995" i="11"/>
  <c r="C1996" i="11"/>
  <c r="C1997" i="11"/>
  <c r="J1997" i="11" s="1"/>
  <c r="C1998" i="11"/>
  <c r="C1999" i="11"/>
  <c r="C2000" i="11"/>
  <c r="J2000" i="11" s="1"/>
  <c r="C2001" i="11"/>
  <c r="C2002" i="11"/>
  <c r="C2003" i="11"/>
  <c r="J2003" i="11" s="1"/>
  <c r="C2004" i="11"/>
  <c r="C2005" i="11"/>
  <c r="C2006" i="11"/>
  <c r="J2006" i="11" s="1"/>
  <c r="C2007" i="11"/>
  <c r="C2008" i="11"/>
  <c r="C2009" i="11"/>
  <c r="J2009" i="11" s="1"/>
  <c r="C2010" i="11"/>
  <c r="C2011" i="11"/>
  <c r="C2012" i="11"/>
  <c r="C2013" i="11"/>
  <c r="C2014" i="11"/>
  <c r="C2015" i="11"/>
  <c r="C2016" i="11"/>
  <c r="J2016" i="11" s="1"/>
  <c r="C2017" i="11"/>
  <c r="C2018" i="11"/>
  <c r="C2019" i="11"/>
  <c r="J2019" i="11" s="1"/>
  <c r="C2020" i="11"/>
  <c r="C2021" i="11"/>
  <c r="C2022" i="11"/>
  <c r="J2022" i="11" s="1"/>
  <c r="C2023" i="11"/>
  <c r="C2024" i="11"/>
  <c r="C2025" i="11"/>
  <c r="J2025" i="11" s="1"/>
  <c r="C2026" i="11"/>
  <c r="C2027" i="11"/>
  <c r="C2028" i="11"/>
  <c r="J2028" i="11" s="1"/>
  <c r="C2029" i="11"/>
  <c r="C2030" i="11"/>
  <c r="C2031" i="11"/>
  <c r="J2031" i="11" s="1"/>
  <c r="C2032" i="11"/>
  <c r="C2033" i="11"/>
  <c r="C2034" i="11"/>
  <c r="J2034" i="11" s="1"/>
  <c r="C2035" i="11"/>
  <c r="C2036" i="11"/>
  <c r="C2037" i="11"/>
  <c r="J2037" i="11" s="1"/>
  <c r="C2038" i="11"/>
  <c r="C2039" i="11"/>
  <c r="C2040" i="11"/>
  <c r="J2040" i="11" s="1"/>
  <c r="C2041" i="11"/>
  <c r="C2042" i="11"/>
  <c r="C2043" i="11"/>
  <c r="J2043" i="11" s="1"/>
  <c r="C2044" i="11"/>
  <c r="C2045" i="11"/>
  <c r="C2046" i="11"/>
  <c r="J2046" i="11" s="1"/>
  <c r="C2047" i="11"/>
  <c r="C2048" i="11"/>
  <c r="J2048" i="11" s="1"/>
  <c r="C2049" i="11"/>
  <c r="C2050" i="11"/>
  <c r="J2050" i="11" s="1"/>
  <c r="C2051" i="11"/>
  <c r="C2052" i="11"/>
  <c r="J2052" i="11" s="1"/>
  <c r="C2053" i="11"/>
  <c r="C2054" i="11"/>
  <c r="J2054" i="11" s="1"/>
  <c r="C2055" i="11"/>
  <c r="C2056" i="11"/>
  <c r="J2056" i="11" s="1"/>
  <c r="C2057" i="11"/>
  <c r="C2058" i="11"/>
  <c r="J2058" i="11" s="1"/>
  <c r="C2059" i="11"/>
  <c r="C2060" i="11"/>
  <c r="J2060" i="11" s="1"/>
  <c r="C2061" i="11"/>
  <c r="C2062" i="11"/>
  <c r="J2062" i="11" s="1"/>
  <c r="C2063" i="11"/>
  <c r="C2064" i="11"/>
  <c r="J2064" i="11" s="1"/>
  <c r="C2065" i="11"/>
  <c r="C2066" i="11"/>
  <c r="J2066" i="11" s="1"/>
  <c r="C2067" i="11"/>
  <c r="C2068" i="11"/>
  <c r="J2068" i="11" s="1"/>
  <c r="C2069" i="11"/>
  <c r="C2070" i="11"/>
  <c r="J2070" i="11" s="1"/>
  <c r="C2071" i="11"/>
  <c r="C2072" i="11"/>
  <c r="J2072" i="11" s="1"/>
  <c r="C2073" i="11"/>
  <c r="C2074" i="11"/>
  <c r="J2074" i="11" s="1"/>
  <c r="C2075" i="11"/>
  <c r="C2076" i="11"/>
  <c r="J2076" i="11" s="1"/>
  <c r="C2077" i="11"/>
  <c r="C2078" i="11"/>
  <c r="J2078" i="11" s="1"/>
  <c r="C2079" i="11"/>
  <c r="C2080" i="11"/>
  <c r="J2080" i="11" s="1"/>
  <c r="C2081" i="11"/>
  <c r="C2082" i="11"/>
  <c r="J2082" i="11" s="1"/>
  <c r="C2083" i="11"/>
  <c r="C2084" i="11"/>
  <c r="J2084" i="11" s="1"/>
  <c r="C2085" i="11"/>
  <c r="C2086" i="11"/>
  <c r="J2086" i="11" s="1"/>
  <c r="C2087" i="11"/>
  <c r="C2088" i="11"/>
  <c r="J2088" i="11" s="1"/>
  <c r="C2089" i="11"/>
  <c r="C2090" i="11"/>
  <c r="J2090" i="11" s="1"/>
  <c r="C2091" i="11"/>
  <c r="C2092" i="11"/>
  <c r="J2092" i="11" s="1"/>
  <c r="C2093" i="11"/>
  <c r="C2094" i="11"/>
  <c r="J2094" i="11" s="1"/>
  <c r="C2095" i="11"/>
  <c r="C2096" i="11"/>
  <c r="J2096" i="11" s="1"/>
  <c r="C2097" i="11"/>
  <c r="C2098" i="11"/>
  <c r="J2098" i="11" s="1"/>
  <c r="C2099" i="11"/>
  <c r="C2100" i="11"/>
  <c r="J2100" i="11" s="1"/>
  <c r="C2101" i="11"/>
  <c r="C2102" i="11"/>
  <c r="J2102" i="11" s="1"/>
  <c r="C2103" i="11"/>
  <c r="C2104" i="11"/>
  <c r="J2104" i="11" s="1"/>
  <c r="C2105" i="11"/>
  <c r="C2106" i="11"/>
  <c r="J2106" i="11" s="1"/>
  <c r="C2107" i="11"/>
  <c r="C2108" i="11"/>
  <c r="J2108" i="11" s="1"/>
  <c r="C2109" i="11"/>
  <c r="C2110" i="11"/>
  <c r="J2110" i="11" s="1"/>
  <c r="C2111" i="11"/>
  <c r="C2112" i="11"/>
  <c r="J2112" i="11" s="1"/>
  <c r="C2113" i="11"/>
  <c r="C2114" i="11"/>
  <c r="J2114" i="11" s="1"/>
  <c r="C2115" i="11"/>
  <c r="C2116" i="11"/>
  <c r="J2116" i="11" s="1"/>
  <c r="C2117" i="11"/>
  <c r="C2118" i="11"/>
  <c r="J2118" i="11" s="1"/>
  <c r="C2119" i="11"/>
  <c r="C2120" i="11"/>
  <c r="J2120" i="11" s="1"/>
  <c r="C2121" i="11"/>
  <c r="C2122" i="11"/>
  <c r="J2122" i="11" s="1"/>
  <c r="C2123" i="11"/>
  <c r="C2124" i="11"/>
  <c r="J2124" i="11" s="1"/>
  <c r="C2125" i="11"/>
  <c r="C2126" i="11"/>
  <c r="J2126" i="11" s="1"/>
  <c r="C2127" i="11"/>
  <c r="C2128" i="11"/>
  <c r="J2128" i="11" s="1"/>
  <c r="C2129" i="11"/>
  <c r="C2130" i="11"/>
  <c r="J2130" i="11" s="1"/>
  <c r="C2131" i="11"/>
  <c r="C2132" i="11"/>
  <c r="J2132" i="11" s="1"/>
  <c r="C2133" i="11"/>
  <c r="C2134" i="11"/>
  <c r="J2134" i="11" s="1"/>
  <c r="C2135" i="11"/>
  <c r="C2136" i="11"/>
  <c r="J2136" i="11" s="1"/>
  <c r="C2137" i="11"/>
  <c r="C2138" i="11"/>
  <c r="J2138" i="11" s="1"/>
  <c r="C2139" i="11"/>
  <c r="C2140" i="11"/>
  <c r="J2140" i="11" s="1"/>
  <c r="C2141" i="11"/>
  <c r="C2142" i="11"/>
  <c r="J2142" i="11" s="1"/>
  <c r="C2143" i="11"/>
  <c r="C2144" i="11"/>
  <c r="J2144" i="11" s="1"/>
  <c r="C2145" i="11"/>
  <c r="C2146" i="11"/>
  <c r="J2146" i="11" s="1"/>
  <c r="C2147" i="11"/>
  <c r="C2148" i="11"/>
  <c r="J2148" i="11" s="1"/>
  <c r="C2149" i="11"/>
  <c r="J2149" i="11" s="1"/>
  <c r="C2150" i="11"/>
  <c r="J2150" i="11" s="1"/>
  <c r="C2151" i="11"/>
  <c r="J2151" i="11" s="1"/>
  <c r="C2152" i="11"/>
  <c r="J2152" i="11" s="1"/>
  <c r="C2153" i="11"/>
  <c r="J2153" i="11" s="1"/>
  <c r="C2154" i="11"/>
  <c r="J2154" i="11" s="1"/>
  <c r="C2155" i="11"/>
  <c r="J2155" i="11" s="1"/>
  <c r="C2156" i="11"/>
  <c r="J2156" i="11" s="1"/>
  <c r="C2157" i="11"/>
  <c r="J2157" i="11" s="1"/>
  <c r="C2158" i="11"/>
  <c r="J2158" i="11" s="1"/>
  <c r="C2159" i="11"/>
  <c r="J2159" i="11" s="1"/>
  <c r="C2160" i="11"/>
  <c r="J2160" i="11" s="1"/>
  <c r="C2161" i="11"/>
  <c r="J2161" i="11" s="1"/>
  <c r="C2162" i="11"/>
  <c r="J2162" i="11" s="1"/>
  <c r="C2163" i="11"/>
  <c r="J2163" i="11" s="1"/>
  <c r="C2164" i="11"/>
  <c r="J2164" i="11" s="1"/>
  <c r="C2165" i="11"/>
  <c r="J2165" i="11" s="1"/>
  <c r="C2166" i="11"/>
  <c r="J2166" i="11" s="1"/>
  <c r="C2167" i="11"/>
  <c r="J2167" i="11" s="1"/>
  <c r="C2168" i="11"/>
  <c r="J2168" i="11" s="1"/>
  <c r="C2169" i="11"/>
  <c r="J2169" i="11" s="1"/>
  <c r="C2170" i="11"/>
  <c r="J2170" i="11" s="1"/>
  <c r="C2171" i="11"/>
  <c r="J2171" i="11" s="1"/>
  <c r="C2172" i="11"/>
  <c r="J2172" i="11" s="1"/>
  <c r="C2173" i="11"/>
  <c r="J2173" i="11" s="1"/>
  <c r="C2174" i="11"/>
  <c r="J2174" i="11" s="1"/>
  <c r="C2175" i="11"/>
  <c r="J2175" i="11" s="1"/>
  <c r="C2176" i="11"/>
  <c r="J2176" i="11" s="1"/>
  <c r="C2177" i="11"/>
  <c r="J2177" i="11" s="1"/>
  <c r="C2178" i="11"/>
  <c r="J2178" i="11" s="1"/>
  <c r="C2179" i="11"/>
  <c r="J2179" i="11" s="1"/>
  <c r="C2180" i="11"/>
  <c r="J2180" i="11" s="1"/>
  <c r="C2181" i="11"/>
  <c r="J2181" i="11" s="1"/>
  <c r="C2182" i="11"/>
  <c r="J2182" i="11" s="1"/>
  <c r="C2183" i="11"/>
  <c r="J2183" i="11" s="1"/>
  <c r="C2184" i="11"/>
  <c r="J2184" i="11" s="1"/>
  <c r="C2185" i="11"/>
  <c r="J2185" i="11" s="1"/>
  <c r="C2186" i="11"/>
  <c r="J2186" i="11" s="1"/>
  <c r="C2187" i="11"/>
  <c r="J2187" i="11" s="1"/>
  <c r="C2188" i="11"/>
  <c r="J2188" i="11" s="1"/>
  <c r="C2189" i="11"/>
  <c r="J2189" i="11" s="1"/>
  <c r="C2190" i="11"/>
  <c r="J2190" i="11" s="1"/>
  <c r="C2191" i="11"/>
  <c r="J2191" i="11" s="1"/>
  <c r="C2192" i="11"/>
  <c r="J2192" i="11" s="1"/>
  <c r="C2193" i="11"/>
  <c r="J2193" i="11" s="1"/>
  <c r="C2194" i="11"/>
  <c r="J2194" i="11" s="1"/>
  <c r="C2195" i="11"/>
  <c r="J2195" i="11" s="1"/>
  <c r="C2196" i="11"/>
  <c r="J2196" i="11" s="1"/>
  <c r="C2197" i="11"/>
  <c r="J2197" i="11" s="1"/>
  <c r="C2198" i="11"/>
  <c r="J2198" i="11" s="1"/>
  <c r="C2199" i="11"/>
  <c r="J2199" i="11" s="1"/>
  <c r="C2200" i="11"/>
  <c r="J2200" i="11" s="1"/>
  <c r="C2201" i="11"/>
  <c r="J2201" i="11" s="1"/>
  <c r="C2202" i="11"/>
  <c r="J2202" i="11" s="1"/>
  <c r="C2203" i="11"/>
  <c r="J2203" i="11" s="1"/>
  <c r="C2204" i="11"/>
  <c r="J2204" i="11" s="1"/>
  <c r="C2205" i="11"/>
  <c r="J2205" i="11" s="1"/>
  <c r="C2206" i="11"/>
  <c r="J2206" i="11" s="1"/>
  <c r="C2207" i="11"/>
  <c r="J2207" i="11" s="1"/>
  <c r="C2208" i="11"/>
  <c r="J2208" i="11" s="1"/>
  <c r="C2209" i="11"/>
  <c r="J2209" i="11" s="1"/>
  <c r="C2210" i="11"/>
  <c r="J2210" i="11" s="1"/>
  <c r="C2211" i="11"/>
  <c r="J2211" i="11" s="1"/>
  <c r="C2212" i="11"/>
  <c r="J2212" i="11" s="1"/>
  <c r="C2213" i="11"/>
  <c r="J2213" i="11" s="1"/>
  <c r="C2214" i="11"/>
  <c r="J2214" i="11" s="1"/>
  <c r="C2215" i="11"/>
  <c r="J2215" i="11" s="1"/>
  <c r="C2216" i="11"/>
  <c r="J2216" i="11" s="1"/>
  <c r="C2217" i="11"/>
  <c r="J2217" i="11" s="1"/>
  <c r="C2218" i="11"/>
  <c r="J2218" i="11" s="1"/>
  <c r="C2219" i="11"/>
  <c r="J2219" i="11" s="1"/>
  <c r="C2220" i="11"/>
  <c r="J2220" i="11" s="1"/>
  <c r="C2221" i="11"/>
  <c r="J2221" i="11" s="1"/>
  <c r="C32" i="17"/>
  <c r="C34" i="17"/>
  <c r="C36" i="17"/>
  <c r="C33" i="17"/>
  <c r="C35" i="17"/>
  <c r="C37" i="17"/>
  <c r="C26" i="17"/>
  <c r="C27" i="17"/>
  <c r="C28" i="17"/>
  <c r="C29" i="17"/>
  <c r="C30" i="17"/>
  <c r="C31" i="17"/>
  <c r="H32" i="17"/>
  <c r="G30" i="17"/>
  <c r="H30" i="17"/>
  <c r="G34" i="17"/>
  <c r="H34" i="17"/>
  <c r="H29" i="17"/>
  <c r="H36" i="17"/>
  <c r="G31" i="17"/>
  <c r="H31" i="17"/>
  <c r="H28" i="17"/>
  <c r="G27" i="17"/>
  <c r="G37" i="17"/>
  <c r="G36" i="17"/>
  <c r="H27" i="17"/>
  <c r="G28" i="17"/>
  <c r="H37" i="17"/>
  <c r="H35" i="17"/>
  <c r="H33" i="17"/>
  <c r="G33" i="17"/>
  <c r="G32" i="17"/>
  <c r="G35" i="17"/>
  <c r="G29" i="17"/>
  <c r="H26" i="17"/>
  <c r="G26" i="17"/>
  <c r="C5" i="16" l="1"/>
  <c r="D5" i="16"/>
  <c r="C14" i="16"/>
  <c r="D13" i="16"/>
  <c r="C12" i="16"/>
  <c r="C11" i="16"/>
  <c r="D10" i="16"/>
  <c r="D9" i="16"/>
  <c r="C8" i="16"/>
  <c r="C7" i="16"/>
  <c r="D6" i="16"/>
  <c r="E17" i="14"/>
  <c r="D6" i="14"/>
  <c r="G13" i="13"/>
  <c r="D6" i="13"/>
  <c r="D13" i="13"/>
  <c r="D12" i="13"/>
  <c r="D11" i="13"/>
  <c r="D10" i="13"/>
  <c r="D9" i="13"/>
  <c r="D8" i="13"/>
  <c r="D7" i="13"/>
  <c r="D5" i="13"/>
  <c r="D4" i="13"/>
  <c r="D3" i="13"/>
  <c r="D2" i="13"/>
  <c r="K2137" i="11"/>
  <c r="L2137" i="11"/>
  <c r="K2113" i="11"/>
  <c r="L2113" i="11"/>
  <c r="K2089" i="11"/>
  <c r="L2089" i="11"/>
  <c r="K2065" i="11"/>
  <c r="L2065" i="11"/>
  <c r="K2042" i="11"/>
  <c r="L2042" i="11"/>
  <c r="K2024" i="11"/>
  <c r="L2024" i="11"/>
  <c r="K2008" i="11"/>
  <c r="L2008" i="11"/>
  <c r="K1990" i="11"/>
  <c r="L1990" i="11"/>
  <c r="K1973" i="11"/>
  <c r="L1973" i="11"/>
  <c r="K1957" i="11"/>
  <c r="L1957" i="11"/>
  <c r="K1943" i="11"/>
  <c r="L1943" i="11"/>
  <c r="K1927" i="11"/>
  <c r="L1927" i="11"/>
  <c r="K1912" i="11"/>
  <c r="L1912" i="11"/>
  <c r="K1896" i="11"/>
  <c r="L1896" i="11"/>
  <c r="K1880" i="11"/>
  <c r="L1880" i="11"/>
  <c r="K1865" i="11"/>
  <c r="L1865" i="11"/>
  <c r="K1850" i="11"/>
  <c r="L1850" i="11"/>
  <c r="K1836" i="11"/>
  <c r="L1836" i="11"/>
  <c r="K1821" i="11"/>
  <c r="L1821" i="11"/>
  <c r="K1806" i="11"/>
  <c r="L1806" i="11"/>
  <c r="K1791" i="11"/>
  <c r="L1791" i="11"/>
  <c r="K1776" i="11"/>
  <c r="L1776" i="11"/>
  <c r="K1761" i="11"/>
  <c r="L1761" i="11"/>
  <c r="K1746" i="11"/>
  <c r="L1746" i="11"/>
  <c r="K1733" i="11"/>
  <c r="L1733" i="11"/>
  <c r="K1719" i="11"/>
  <c r="L1719" i="11"/>
  <c r="K1705" i="11"/>
  <c r="L1705" i="11"/>
  <c r="K1692" i="11"/>
  <c r="L1692" i="11"/>
  <c r="K1679" i="11"/>
  <c r="L1679" i="11"/>
  <c r="K1667" i="11"/>
  <c r="L1667" i="11"/>
  <c r="K1654" i="11"/>
  <c r="L1654" i="11"/>
  <c r="K1640" i="11"/>
  <c r="L1640" i="11"/>
  <c r="K1627" i="11"/>
  <c r="L1627" i="11"/>
  <c r="K1614" i="11"/>
  <c r="L1614" i="11"/>
  <c r="K1600" i="11"/>
  <c r="L1600" i="11"/>
  <c r="K1587" i="11"/>
  <c r="L1587" i="11"/>
  <c r="K1573" i="11"/>
  <c r="L1573" i="11"/>
  <c r="K1560" i="11"/>
  <c r="L1560" i="11"/>
  <c r="K1546" i="11"/>
  <c r="L1546" i="11"/>
  <c r="K1533" i="11"/>
  <c r="L1533" i="11"/>
  <c r="K1520" i="11"/>
  <c r="L1520" i="11"/>
  <c r="K1507" i="11"/>
  <c r="L1507" i="11"/>
  <c r="K1494" i="11"/>
  <c r="L1494" i="11"/>
  <c r="K1480" i="11"/>
  <c r="L1480" i="11"/>
  <c r="K1467" i="11"/>
  <c r="L1467" i="11"/>
  <c r="K1453" i="11"/>
  <c r="L1453" i="11"/>
  <c r="K1440" i="11"/>
  <c r="L1440" i="11"/>
  <c r="K1426" i="11"/>
  <c r="L1426" i="11"/>
  <c r="K1413" i="11"/>
  <c r="L1413" i="11"/>
  <c r="K1400" i="11"/>
  <c r="L1400" i="11"/>
  <c r="K1387" i="11"/>
  <c r="L1387" i="11"/>
  <c r="K1374" i="11"/>
  <c r="L1374" i="11"/>
  <c r="K1362" i="11"/>
  <c r="L1362" i="11"/>
  <c r="K1349" i="11"/>
  <c r="L1349" i="11"/>
  <c r="K1335" i="11"/>
  <c r="L1335" i="11"/>
  <c r="K1323" i="11"/>
  <c r="L1323" i="11"/>
  <c r="K1310" i="11"/>
  <c r="L1310" i="11"/>
  <c r="K1297" i="11"/>
  <c r="L1297" i="11"/>
  <c r="K1284" i="11"/>
  <c r="L1284" i="11"/>
  <c r="K1271" i="11"/>
  <c r="L1271" i="11"/>
  <c r="K1258" i="11"/>
  <c r="L1258" i="11"/>
  <c r="K1244" i="11"/>
  <c r="L1244" i="11"/>
  <c r="K1231" i="11"/>
  <c r="L1231" i="11"/>
  <c r="K1218" i="11"/>
  <c r="L1218" i="11"/>
  <c r="K1204" i="11"/>
  <c r="L1204" i="11"/>
  <c r="K1191" i="11"/>
  <c r="L1191" i="11"/>
  <c r="K1178" i="11"/>
  <c r="L1178" i="11"/>
  <c r="K1164" i="11"/>
  <c r="L1164" i="11"/>
  <c r="K1151" i="11"/>
  <c r="L1151" i="11"/>
  <c r="K1138" i="11"/>
  <c r="L1138" i="11"/>
  <c r="K1124" i="11"/>
  <c r="L1124" i="11"/>
  <c r="K1111" i="11"/>
  <c r="L1111" i="11"/>
  <c r="K1099" i="11"/>
  <c r="L1099" i="11"/>
  <c r="K1087" i="11"/>
  <c r="L1087" i="11"/>
  <c r="K1075" i="11"/>
  <c r="L1075" i="11"/>
  <c r="K1063" i="11"/>
  <c r="L1063" i="11"/>
  <c r="K1050" i="11"/>
  <c r="L1050" i="11"/>
  <c r="K1038" i="11"/>
  <c r="L1038" i="11"/>
  <c r="K1026" i="11"/>
  <c r="L1026" i="11"/>
  <c r="K1014" i="11"/>
  <c r="L1014" i="11"/>
  <c r="K1001" i="11"/>
  <c r="L1001" i="11"/>
  <c r="K988" i="11"/>
  <c r="L988" i="11"/>
  <c r="K975" i="11"/>
  <c r="L975" i="11"/>
  <c r="K962" i="11"/>
  <c r="L962" i="11"/>
  <c r="K949" i="11"/>
  <c r="L949" i="11"/>
  <c r="K936" i="11"/>
  <c r="L936" i="11"/>
  <c r="K923" i="11"/>
  <c r="L923" i="11"/>
  <c r="K909" i="11"/>
  <c r="L909" i="11"/>
  <c r="K896" i="11"/>
  <c r="L896" i="11"/>
  <c r="K883" i="11"/>
  <c r="L883" i="11"/>
  <c r="K871" i="11"/>
  <c r="L871" i="11"/>
  <c r="K859" i="11"/>
  <c r="L859" i="11"/>
  <c r="K846" i="11"/>
  <c r="L846" i="11"/>
  <c r="K833" i="11"/>
  <c r="L833" i="11"/>
  <c r="K821" i="11"/>
  <c r="L821" i="11"/>
  <c r="K808" i="11"/>
  <c r="L808" i="11"/>
  <c r="K795" i="11"/>
  <c r="L795" i="11"/>
  <c r="K782" i="11"/>
  <c r="L782" i="11"/>
  <c r="K770" i="11"/>
  <c r="L770" i="11"/>
  <c r="K758" i="11"/>
  <c r="L758" i="11"/>
  <c r="K746" i="11"/>
  <c r="L746" i="11"/>
  <c r="K733" i="11"/>
  <c r="L733" i="11"/>
  <c r="K720" i="11"/>
  <c r="L720" i="11"/>
  <c r="K2156" i="11"/>
  <c r="L2156" i="11"/>
  <c r="K2096" i="11"/>
  <c r="L2096" i="11" s="1"/>
  <c r="K2000" i="11"/>
  <c r="L2000" i="11"/>
  <c r="K740" i="11"/>
  <c r="L740" i="11" s="1"/>
  <c r="K692" i="11"/>
  <c r="L692" i="11" s="1"/>
  <c r="K548" i="11"/>
  <c r="L548" i="11"/>
  <c r="K164" i="11"/>
  <c r="L164" i="11"/>
  <c r="K140" i="11"/>
  <c r="L140" i="11" s="1"/>
  <c r="K2215" i="11"/>
  <c r="L2215" i="11" s="1"/>
  <c r="K2203" i="11"/>
  <c r="L2203" i="11"/>
  <c r="K2191" i="11"/>
  <c r="L2191" i="11"/>
  <c r="K2179" i="11"/>
  <c r="L2179" i="11" s="1"/>
  <c r="K2167" i="11"/>
  <c r="L2167" i="11" s="1"/>
  <c r="K2155" i="11"/>
  <c r="L2155" i="11" s="1"/>
  <c r="K1975" i="11"/>
  <c r="L1975" i="11"/>
  <c r="K1963" i="11"/>
  <c r="L1963" i="11"/>
  <c r="K1867" i="11"/>
  <c r="L1867" i="11" s="1"/>
  <c r="K1795" i="11"/>
  <c r="L1795" i="11" s="1"/>
  <c r="K1207" i="11"/>
  <c r="L1207" i="11"/>
  <c r="K1147" i="11"/>
  <c r="L1147" i="11" s="1"/>
  <c r="K955" i="11"/>
  <c r="L955" i="11"/>
  <c r="K847" i="11"/>
  <c r="L847" i="11" s="1"/>
  <c r="K835" i="11"/>
  <c r="L835" i="11"/>
  <c r="K535" i="11"/>
  <c r="L535" i="11"/>
  <c r="K355" i="11"/>
  <c r="L355" i="11" s="1"/>
  <c r="K271" i="11"/>
  <c r="L271" i="11" s="1"/>
  <c r="K2135" i="11"/>
  <c r="L2135" i="11"/>
  <c r="K2111" i="11"/>
  <c r="L2111" i="11"/>
  <c r="K2087" i="11"/>
  <c r="L2087" i="11"/>
  <c r="K2063" i="11"/>
  <c r="L2063" i="11"/>
  <c r="K2041" i="11"/>
  <c r="L2041" i="11"/>
  <c r="K2023" i="11"/>
  <c r="L2023" i="11"/>
  <c r="K2007" i="11"/>
  <c r="L2007" i="11"/>
  <c r="K1989" i="11"/>
  <c r="L1989" i="11"/>
  <c r="K1972" i="11"/>
  <c r="L1972" i="11"/>
  <c r="K1956" i="11"/>
  <c r="L1956" i="11"/>
  <c r="K1941" i="11"/>
  <c r="L1941" i="11"/>
  <c r="K1925" i="11"/>
  <c r="L1925" i="11"/>
  <c r="K1911" i="11"/>
  <c r="L1911" i="11"/>
  <c r="K1895" i="11"/>
  <c r="L1895" i="11"/>
  <c r="K1879" i="11"/>
  <c r="L1879" i="11"/>
  <c r="K1864" i="11"/>
  <c r="L1864" i="11"/>
  <c r="K1849" i="11"/>
  <c r="L1849" i="11"/>
  <c r="K1834" i="11"/>
  <c r="L1834" i="11"/>
  <c r="K1819" i="11"/>
  <c r="L1819" i="11"/>
  <c r="K1804" i="11"/>
  <c r="L1804" i="11"/>
  <c r="K1789" i="11"/>
  <c r="L1789" i="11"/>
  <c r="K1774" i="11"/>
  <c r="L1774" i="11"/>
  <c r="K1759" i="11"/>
  <c r="L1759" i="11"/>
  <c r="K1745" i="11"/>
  <c r="L1745" i="11"/>
  <c r="K1732" i="11"/>
  <c r="L1732" i="11"/>
  <c r="K1718" i="11"/>
  <c r="L1718" i="11"/>
  <c r="K1703" i="11"/>
  <c r="L1703" i="11"/>
  <c r="K1691" i="11"/>
  <c r="L1691" i="11"/>
  <c r="K1678" i="11"/>
  <c r="L1678" i="11"/>
  <c r="K1666" i="11"/>
  <c r="L1666" i="11"/>
  <c r="K1653" i="11"/>
  <c r="L1653" i="11"/>
  <c r="K1639" i="11"/>
  <c r="L1639" i="11"/>
  <c r="K1626" i="11"/>
  <c r="L1626" i="11"/>
  <c r="K1613" i="11"/>
  <c r="L1613" i="11"/>
  <c r="K1599" i="11"/>
  <c r="L1599" i="11"/>
  <c r="K1586" i="11"/>
  <c r="L1586" i="11"/>
  <c r="K1572" i="11"/>
  <c r="L1572" i="11"/>
  <c r="K1559" i="11"/>
  <c r="L1559" i="11"/>
  <c r="K1545" i="11"/>
  <c r="L1545" i="11"/>
  <c r="K1532" i="11"/>
  <c r="L1532" i="11"/>
  <c r="K1519" i="11"/>
  <c r="L1519" i="11"/>
  <c r="K1506" i="11"/>
  <c r="L1506" i="11"/>
  <c r="K1493" i="11"/>
  <c r="L1493" i="11"/>
  <c r="K1479" i="11"/>
  <c r="L1479" i="11"/>
  <c r="K1466" i="11"/>
  <c r="L1466" i="11"/>
  <c r="K1452" i="11"/>
  <c r="L1452" i="11"/>
  <c r="K1439" i="11"/>
  <c r="L1439" i="11"/>
  <c r="K1425" i="11"/>
  <c r="L1425" i="11"/>
  <c r="K1412" i="11"/>
  <c r="L1412" i="11"/>
  <c r="K1399" i="11"/>
  <c r="L1399" i="11"/>
  <c r="K1386" i="11"/>
  <c r="L1386" i="11"/>
  <c r="K1373" i="11"/>
  <c r="L1373" i="11"/>
  <c r="K1361" i="11"/>
  <c r="L1361" i="11"/>
  <c r="K1348" i="11"/>
  <c r="L1348" i="11"/>
  <c r="K1334" i="11"/>
  <c r="L1334" i="11"/>
  <c r="K1322" i="11"/>
  <c r="L1322" i="11"/>
  <c r="K1309" i="11"/>
  <c r="L1309" i="11"/>
  <c r="K1296" i="11"/>
  <c r="L1296" i="11"/>
  <c r="K1283" i="11"/>
  <c r="L1283" i="11"/>
  <c r="K1269" i="11"/>
  <c r="L1269" i="11"/>
  <c r="K1256" i="11"/>
  <c r="L1256" i="11"/>
  <c r="K1243" i="11"/>
  <c r="L1243" i="11"/>
  <c r="K1230" i="11"/>
  <c r="L1230" i="11"/>
  <c r="K1216" i="11"/>
  <c r="L1216" i="11"/>
  <c r="K1203" i="11"/>
  <c r="L1203" i="11"/>
  <c r="K1190" i="11"/>
  <c r="L1190" i="11"/>
  <c r="K1176" i="11"/>
  <c r="L1176" i="11"/>
  <c r="K1163" i="11"/>
  <c r="L1163" i="11"/>
  <c r="K1150" i="11"/>
  <c r="L1150" i="11"/>
  <c r="K1136" i="11"/>
  <c r="L1136" i="11"/>
  <c r="K1123" i="11"/>
  <c r="L1123" i="11"/>
  <c r="K1110" i="11"/>
  <c r="L1110" i="11"/>
  <c r="K1098" i="11"/>
  <c r="L1098" i="11"/>
  <c r="K1086" i="11"/>
  <c r="L1086" i="11"/>
  <c r="K1074" i="11"/>
  <c r="L1074" i="11"/>
  <c r="K1062" i="11"/>
  <c r="L1062" i="11"/>
  <c r="K1049" i="11"/>
  <c r="L1049" i="11"/>
  <c r="K1037" i="11"/>
  <c r="L1037" i="11"/>
  <c r="K1025" i="11"/>
  <c r="L1025" i="11"/>
  <c r="K1013" i="11"/>
  <c r="L1013" i="11"/>
  <c r="K1000" i="11"/>
  <c r="L1000" i="11"/>
  <c r="K987" i="11"/>
  <c r="L987" i="11"/>
  <c r="K974" i="11"/>
  <c r="L974" i="11"/>
  <c r="K961" i="11"/>
  <c r="L961" i="11"/>
  <c r="K948" i="11"/>
  <c r="L948" i="11"/>
  <c r="K935" i="11"/>
  <c r="L935" i="11"/>
  <c r="K921" i="11"/>
  <c r="L921" i="11"/>
  <c r="K908" i="11"/>
  <c r="L908" i="11"/>
  <c r="K895" i="11"/>
  <c r="L895" i="11"/>
  <c r="K882" i="11"/>
  <c r="L882" i="11"/>
  <c r="K870" i="11"/>
  <c r="L870" i="11"/>
  <c r="K858" i="11"/>
  <c r="L858" i="11"/>
  <c r="K845" i="11"/>
  <c r="L845" i="11"/>
  <c r="K832" i="11"/>
  <c r="L832" i="11"/>
  <c r="K820" i="11"/>
  <c r="L820" i="11"/>
  <c r="K807" i="11"/>
  <c r="L807" i="11"/>
  <c r="K794" i="11"/>
  <c r="L794" i="11"/>
  <c r="K781" i="11"/>
  <c r="L781" i="11"/>
  <c r="K769" i="11"/>
  <c r="L769" i="11"/>
  <c r="K757" i="11"/>
  <c r="L757" i="11"/>
  <c r="K745" i="11"/>
  <c r="L745" i="11"/>
  <c r="K732" i="11"/>
  <c r="L732" i="11"/>
  <c r="K719" i="11"/>
  <c r="L719" i="11"/>
  <c r="K706" i="11"/>
  <c r="L706" i="11"/>
  <c r="K2180" i="11"/>
  <c r="L2180" i="11"/>
  <c r="K2108" i="11"/>
  <c r="L2108" i="11" s="1"/>
  <c r="K2048" i="11"/>
  <c r="L2048" i="11" s="1"/>
  <c r="K1664" i="11"/>
  <c r="L1664" i="11" s="1"/>
  <c r="K728" i="11"/>
  <c r="L728" i="11"/>
  <c r="K668" i="11"/>
  <c r="L668" i="11"/>
  <c r="K2178" i="11"/>
  <c r="L2178" i="11" s="1"/>
  <c r="K2130" i="11"/>
  <c r="L2130" i="11"/>
  <c r="K2094" i="11"/>
  <c r="L2094" i="11"/>
  <c r="K2082" i="11"/>
  <c r="L2082" i="11" s="1"/>
  <c r="K2070" i="11"/>
  <c r="L2070" i="11" s="1"/>
  <c r="K2058" i="11"/>
  <c r="L2058" i="11" s="1"/>
  <c r="K2046" i="11"/>
  <c r="L2046" i="11"/>
  <c r="K2034" i="11"/>
  <c r="L2034" i="11"/>
  <c r="K2022" i="11"/>
  <c r="L2022" i="11" s="1"/>
  <c r="K1950" i="11"/>
  <c r="L1950" i="11" s="1"/>
  <c r="K1938" i="11"/>
  <c r="L1938" i="11" s="1"/>
  <c r="K1926" i="11"/>
  <c r="L1926" i="11"/>
  <c r="K1914" i="11"/>
  <c r="L1914" i="11"/>
  <c r="K1902" i="11"/>
  <c r="L1902" i="11" s="1"/>
  <c r="K1890" i="11"/>
  <c r="L1890" i="11"/>
  <c r="K1830" i="11"/>
  <c r="L1830" i="11" s="1"/>
  <c r="K1770" i="11"/>
  <c r="L1770" i="11" s="1"/>
  <c r="K1734" i="11"/>
  <c r="L1734" i="11" s="1"/>
  <c r="K1722" i="11"/>
  <c r="L1722" i="11" s="1"/>
  <c r="K1710" i="11"/>
  <c r="L1710" i="11"/>
  <c r="K1602" i="11"/>
  <c r="L1602" i="11"/>
  <c r="K1566" i="11"/>
  <c r="L1566" i="11" s="1"/>
  <c r="K1482" i="11"/>
  <c r="L1482" i="11"/>
  <c r="K1446" i="11"/>
  <c r="L1446" i="11" s="1"/>
  <c r="K1290" i="11"/>
  <c r="L1290" i="11"/>
  <c r="K966" i="11"/>
  <c r="L966" i="11"/>
  <c r="K522" i="11"/>
  <c r="L522" i="11" s="1"/>
  <c r="K2133" i="11"/>
  <c r="L2133" i="11"/>
  <c r="K2109" i="11"/>
  <c r="L2109" i="11"/>
  <c r="K2085" i="11"/>
  <c r="L2085" i="11"/>
  <c r="K2061" i="11"/>
  <c r="L2061" i="11"/>
  <c r="K2039" i="11"/>
  <c r="L2039" i="11"/>
  <c r="K2021" i="11"/>
  <c r="L2021" i="11"/>
  <c r="K2005" i="11"/>
  <c r="L2005" i="11"/>
  <c r="K1987" i="11"/>
  <c r="L1987" i="11"/>
  <c r="K1970" i="11"/>
  <c r="L1970" i="11"/>
  <c r="K1955" i="11"/>
  <c r="L1955" i="11"/>
  <c r="K1940" i="11"/>
  <c r="L1940" i="11"/>
  <c r="K1924" i="11"/>
  <c r="L1924" i="11"/>
  <c r="K1909" i="11"/>
  <c r="L1909" i="11"/>
  <c r="K1893" i="11"/>
  <c r="L1893" i="11"/>
  <c r="K1878" i="11"/>
  <c r="L1878" i="11"/>
  <c r="K1863" i="11"/>
  <c r="L1863" i="11"/>
  <c r="K1848" i="11"/>
  <c r="L1848" i="11"/>
  <c r="K1833" i="11"/>
  <c r="L1833" i="11"/>
  <c r="K1818" i="11"/>
  <c r="L1818" i="11"/>
  <c r="K1803" i="11"/>
  <c r="L1803" i="11"/>
  <c r="K1788" i="11"/>
  <c r="L1788" i="11"/>
  <c r="K1773" i="11"/>
  <c r="L1773" i="11"/>
  <c r="K1758" i="11"/>
  <c r="L1758" i="11"/>
  <c r="K1744" i="11"/>
  <c r="L1744" i="11"/>
  <c r="K1731" i="11"/>
  <c r="L1731" i="11"/>
  <c r="K1717" i="11"/>
  <c r="L1717" i="11"/>
  <c r="K1702" i="11"/>
  <c r="L1702" i="11"/>
  <c r="K1690" i="11"/>
  <c r="L1690" i="11"/>
  <c r="K1677" i="11"/>
  <c r="L1677" i="11"/>
  <c r="K1665" i="11"/>
  <c r="L1665" i="11"/>
  <c r="K1652" i="11"/>
  <c r="L1652" i="11"/>
  <c r="K1638" i="11"/>
  <c r="L1638" i="11"/>
  <c r="K1625" i="11"/>
  <c r="L1625" i="11"/>
  <c r="K1612" i="11"/>
  <c r="L1612" i="11"/>
  <c r="K1598" i="11"/>
  <c r="L1598" i="11"/>
  <c r="K1585" i="11"/>
  <c r="L1585" i="11"/>
  <c r="K1571" i="11"/>
  <c r="L1571" i="11"/>
  <c r="K1558" i="11"/>
  <c r="L1558" i="11"/>
  <c r="K1544" i="11"/>
  <c r="L1544" i="11"/>
  <c r="K1531" i="11"/>
  <c r="L1531" i="11"/>
  <c r="K1518" i="11"/>
  <c r="L1518" i="11"/>
  <c r="K1505" i="11"/>
  <c r="L1505" i="11"/>
  <c r="K1492" i="11"/>
  <c r="L1492" i="11"/>
  <c r="K1478" i="11"/>
  <c r="L1478" i="11"/>
  <c r="K1465" i="11"/>
  <c r="L1465" i="11"/>
  <c r="K1451" i="11"/>
  <c r="L1451" i="11"/>
  <c r="K1438" i="11"/>
  <c r="L1438" i="11"/>
  <c r="K1424" i="11"/>
  <c r="L1424" i="11"/>
  <c r="K1411" i="11"/>
  <c r="L1411" i="11"/>
  <c r="K1398" i="11"/>
  <c r="L1398" i="11"/>
  <c r="K1385" i="11"/>
  <c r="L1385" i="11"/>
  <c r="K1372" i="11"/>
  <c r="L1372" i="11"/>
  <c r="K1360" i="11"/>
  <c r="L1360" i="11"/>
  <c r="K1347" i="11"/>
  <c r="L1347" i="11"/>
  <c r="K1333" i="11"/>
  <c r="L1333" i="11"/>
  <c r="K1321" i="11"/>
  <c r="L1321" i="11"/>
  <c r="K1308" i="11"/>
  <c r="L1308" i="11"/>
  <c r="K1295" i="11"/>
  <c r="L1295" i="11"/>
  <c r="K1282" i="11"/>
  <c r="L1282" i="11"/>
  <c r="K1268" i="11"/>
  <c r="L1268" i="11"/>
  <c r="K1255" i="11"/>
  <c r="L1255" i="11"/>
  <c r="K1242" i="11"/>
  <c r="L1242" i="11"/>
  <c r="K1229" i="11"/>
  <c r="L1229" i="11"/>
  <c r="K1215" i="11"/>
  <c r="L1215" i="11"/>
  <c r="K1202" i="11"/>
  <c r="L1202" i="11"/>
  <c r="K1189" i="11"/>
  <c r="L1189" i="11"/>
  <c r="K1175" i="11"/>
  <c r="L1175" i="11"/>
  <c r="K1162" i="11"/>
  <c r="L1162" i="11"/>
  <c r="K1149" i="11"/>
  <c r="L1149" i="11"/>
  <c r="K1135" i="11"/>
  <c r="L1135" i="11"/>
  <c r="K1122" i="11"/>
  <c r="L1122" i="11"/>
  <c r="K1109" i="11"/>
  <c r="L1109" i="11"/>
  <c r="K1097" i="11"/>
  <c r="L1097" i="11"/>
  <c r="K1085" i="11"/>
  <c r="L1085" i="11"/>
  <c r="K1073" i="11"/>
  <c r="L1073" i="11"/>
  <c r="K1061" i="11"/>
  <c r="L1061" i="11"/>
  <c r="K1048" i="11"/>
  <c r="L1048" i="11"/>
  <c r="K1036" i="11"/>
  <c r="L1036" i="11"/>
  <c r="K1024" i="11"/>
  <c r="L1024" i="11"/>
  <c r="K1012" i="11"/>
  <c r="L1012" i="11"/>
  <c r="K999" i="11"/>
  <c r="L999" i="11"/>
  <c r="K986" i="11"/>
  <c r="L986" i="11"/>
  <c r="K973" i="11"/>
  <c r="L973" i="11"/>
  <c r="K960" i="11"/>
  <c r="L960" i="11"/>
  <c r="K947" i="11"/>
  <c r="L947" i="11"/>
  <c r="K934" i="11"/>
  <c r="L934" i="11"/>
  <c r="K920" i="11"/>
  <c r="L920" i="11"/>
  <c r="K907" i="11"/>
  <c r="L907" i="11"/>
  <c r="K894" i="11"/>
  <c r="L894" i="11"/>
  <c r="K881" i="11"/>
  <c r="L881" i="11"/>
  <c r="K869" i="11"/>
  <c r="L869" i="11"/>
  <c r="K857" i="11"/>
  <c r="L857" i="11"/>
  <c r="K844" i="11"/>
  <c r="L844" i="11"/>
  <c r="K831" i="11"/>
  <c r="L831" i="11"/>
  <c r="K819" i="11"/>
  <c r="L819" i="11"/>
  <c r="K806" i="11"/>
  <c r="L806" i="11"/>
  <c r="K793" i="11"/>
  <c r="L793" i="11"/>
  <c r="K780" i="11"/>
  <c r="L780" i="11"/>
  <c r="K768" i="11"/>
  <c r="L768" i="11"/>
  <c r="K756" i="11"/>
  <c r="L756" i="11"/>
  <c r="K744" i="11"/>
  <c r="L744" i="11"/>
  <c r="K731" i="11"/>
  <c r="L731" i="11"/>
  <c r="K2216" i="11"/>
  <c r="L2216" i="11" s="1"/>
  <c r="K2132" i="11"/>
  <c r="L2132" i="11" s="1"/>
  <c r="K2060" i="11"/>
  <c r="L2060" i="11" s="1"/>
  <c r="K1760" i="11"/>
  <c r="L1760" i="11"/>
  <c r="K944" i="11"/>
  <c r="L944" i="11"/>
  <c r="K716" i="11"/>
  <c r="L716" i="11"/>
  <c r="K2214" i="11"/>
  <c r="L2214" i="11" s="1"/>
  <c r="K2154" i="11"/>
  <c r="L2154" i="11"/>
  <c r="K2106" i="11"/>
  <c r="L2106" i="11"/>
  <c r="K2189" i="11"/>
  <c r="L2189" i="11" s="1"/>
  <c r="K2153" i="11"/>
  <c r="L2153" i="11"/>
  <c r="K1985" i="11"/>
  <c r="L1985" i="11" s="1"/>
  <c r="K1805" i="11"/>
  <c r="L1805" i="11" s="1"/>
  <c r="K1217" i="11"/>
  <c r="L1217" i="11" s="1"/>
  <c r="K977" i="11"/>
  <c r="L977" i="11" s="1"/>
  <c r="K509" i="11"/>
  <c r="L509" i="11" s="1"/>
  <c r="K341" i="11"/>
  <c r="L341" i="11"/>
  <c r="K2131" i="11"/>
  <c r="L2131" i="11"/>
  <c r="K2107" i="11"/>
  <c r="L2107" i="11"/>
  <c r="K2083" i="11"/>
  <c r="L2083" i="11"/>
  <c r="K2059" i="11"/>
  <c r="L2059" i="11"/>
  <c r="K2038" i="11"/>
  <c r="L2038" i="11"/>
  <c r="K2020" i="11"/>
  <c r="L2020" i="11"/>
  <c r="K2004" i="11"/>
  <c r="L2004" i="11"/>
  <c r="K1986" i="11"/>
  <c r="L1986" i="11"/>
  <c r="K1969" i="11"/>
  <c r="L1969" i="11"/>
  <c r="K1954" i="11"/>
  <c r="L1954" i="11"/>
  <c r="K1939" i="11"/>
  <c r="L1939" i="11"/>
  <c r="K1923" i="11"/>
  <c r="L1923" i="11"/>
  <c r="K1908" i="11"/>
  <c r="L1908" i="11"/>
  <c r="K1892" i="11"/>
  <c r="L1892" i="11"/>
  <c r="K1876" i="11"/>
  <c r="L1876" i="11"/>
  <c r="K1861" i="11"/>
  <c r="L1861" i="11"/>
  <c r="K1847" i="11"/>
  <c r="L1847" i="11"/>
  <c r="K1832" i="11"/>
  <c r="L1832" i="11"/>
  <c r="K1817" i="11"/>
  <c r="L1817" i="11"/>
  <c r="K1802" i="11"/>
  <c r="L1802" i="11"/>
  <c r="K1787" i="11"/>
  <c r="L1787" i="11"/>
  <c r="K1772" i="11"/>
  <c r="L1772" i="11"/>
  <c r="K1757" i="11"/>
  <c r="L1757" i="11"/>
  <c r="K1743" i="11"/>
  <c r="L1743" i="11"/>
  <c r="K1730" i="11"/>
  <c r="L1730" i="11"/>
  <c r="K1715" i="11"/>
  <c r="L1715" i="11"/>
  <c r="K1701" i="11"/>
  <c r="L1701" i="11"/>
  <c r="K1689" i="11"/>
  <c r="L1689" i="11"/>
  <c r="K1676" i="11"/>
  <c r="L1676" i="11"/>
  <c r="K1663" i="11"/>
  <c r="L1663" i="11"/>
  <c r="K1651" i="11"/>
  <c r="L1651" i="11"/>
  <c r="K1637" i="11"/>
  <c r="L1637" i="11"/>
  <c r="K1624" i="11"/>
  <c r="L1624" i="11"/>
  <c r="K1611" i="11"/>
  <c r="L1611" i="11"/>
  <c r="K1597" i="11"/>
  <c r="L1597" i="11"/>
  <c r="K1583" i="11"/>
  <c r="L1583" i="11"/>
  <c r="K1570" i="11"/>
  <c r="L1570" i="11"/>
  <c r="K1556" i="11"/>
  <c r="L1556" i="11"/>
  <c r="K1543" i="11"/>
  <c r="L1543" i="11"/>
  <c r="K1530" i="11"/>
  <c r="L1530" i="11"/>
  <c r="K1517" i="11"/>
  <c r="L1517" i="11"/>
  <c r="K1504" i="11"/>
  <c r="L1504" i="11"/>
  <c r="K1490" i="11"/>
  <c r="L1490" i="11"/>
  <c r="K1477" i="11"/>
  <c r="L1477" i="11"/>
  <c r="K1463" i="11"/>
  <c r="L1463" i="11"/>
  <c r="K1450" i="11"/>
  <c r="L1450" i="11"/>
  <c r="K1436" i="11"/>
  <c r="L1436" i="11"/>
  <c r="K1423" i="11"/>
  <c r="L1423" i="11"/>
  <c r="K1410" i="11"/>
  <c r="L1410" i="11"/>
  <c r="K1396" i="11"/>
  <c r="L1396" i="11"/>
  <c r="K1384" i="11"/>
  <c r="L1384" i="11"/>
  <c r="K1371" i="11"/>
  <c r="L1371" i="11"/>
  <c r="K1359" i="11"/>
  <c r="L1359" i="11"/>
  <c r="K1345" i="11"/>
  <c r="L1345" i="11"/>
  <c r="K1332" i="11"/>
  <c r="L1332" i="11"/>
  <c r="K1320" i="11"/>
  <c r="L1320" i="11"/>
  <c r="K1307" i="11"/>
  <c r="L1307" i="11"/>
  <c r="K1294" i="11"/>
  <c r="L1294" i="11"/>
  <c r="K1281" i="11"/>
  <c r="L1281" i="11"/>
  <c r="K1267" i="11"/>
  <c r="L1267" i="11"/>
  <c r="K1254" i="11"/>
  <c r="L1254" i="11"/>
  <c r="K1241" i="11"/>
  <c r="L1241" i="11"/>
  <c r="K1228" i="11"/>
  <c r="L1228" i="11"/>
  <c r="K1214" i="11"/>
  <c r="L1214" i="11"/>
  <c r="K1201" i="11"/>
  <c r="L1201" i="11"/>
  <c r="K1188" i="11"/>
  <c r="L1188" i="11"/>
  <c r="K1174" i="11"/>
  <c r="L1174" i="11"/>
  <c r="K1161" i="11"/>
  <c r="L1161" i="11"/>
  <c r="K1148" i="11"/>
  <c r="L1148" i="11"/>
  <c r="K1134" i="11"/>
  <c r="L1134" i="11"/>
  <c r="K1121" i="11"/>
  <c r="L1121" i="11"/>
  <c r="K1108" i="11"/>
  <c r="L1108" i="11"/>
  <c r="K1096" i="11"/>
  <c r="L1096" i="11"/>
  <c r="K1084" i="11"/>
  <c r="L1084" i="11"/>
  <c r="K1072" i="11"/>
  <c r="L1072" i="11"/>
  <c r="K1060" i="11"/>
  <c r="L1060" i="11"/>
  <c r="K1047" i="11"/>
  <c r="L1047" i="11"/>
  <c r="K1035" i="11"/>
  <c r="L1035" i="11"/>
  <c r="K1023" i="11"/>
  <c r="L1023" i="11"/>
  <c r="K1010" i="11"/>
  <c r="L1010" i="11"/>
  <c r="K997" i="11"/>
  <c r="L997" i="11"/>
  <c r="K985" i="11"/>
  <c r="L985" i="11"/>
  <c r="K972" i="11"/>
  <c r="L972" i="11"/>
  <c r="K959" i="11"/>
  <c r="L959" i="11"/>
  <c r="K946" i="11"/>
  <c r="L946" i="11"/>
  <c r="K932" i="11"/>
  <c r="L932" i="11"/>
  <c r="K919" i="11"/>
  <c r="L919" i="11"/>
  <c r="K906" i="11"/>
  <c r="L906" i="11"/>
  <c r="K893" i="11"/>
  <c r="L893" i="11"/>
  <c r="K880" i="11"/>
  <c r="L880" i="11"/>
  <c r="K868" i="11"/>
  <c r="L868" i="11"/>
  <c r="K856" i="11"/>
  <c r="L856" i="11"/>
  <c r="K843" i="11"/>
  <c r="L843" i="11"/>
  <c r="K830" i="11"/>
  <c r="L830" i="11"/>
  <c r="K818" i="11"/>
  <c r="L818" i="11"/>
  <c r="K805" i="11"/>
  <c r="L805" i="11"/>
  <c r="K792" i="11"/>
  <c r="L792" i="11"/>
  <c r="K779" i="11"/>
  <c r="L779" i="11"/>
  <c r="K767" i="11"/>
  <c r="L767" i="11"/>
  <c r="K755" i="11"/>
  <c r="L755" i="11"/>
  <c r="K743" i="11"/>
  <c r="L743" i="11"/>
  <c r="K730" i="11"/>
  <c r="L730" i="11"/>
  <c r="K717" i="11"/>
  <c r="L717" i="11"/>
  <c r="K2144" i="11"/>
  <c r="L2144" i="11" s="1"/>
  <c r="K2084" i="11"/>
  <c r="L2084" i="11" s="1"/>
  <c r="K1988" i="11"/>
  <c r="L1988" i="11"/>
  <c r="K1280" i="11"/>
  <c r="L1280" i="11"/>
  <c r="K680" i="11"/>
  <c r="L680" i="11"/>
  <c r="K2190" i="11"/>
  <c r="L2190" i="11"/>
  <c r="K2142" i="11"/>
  <c r="L2142" i="11" s="1"/>
  <c r="K2213" i="11"/>
  <c r="L2213" i="11"/>
  <c r="K2177" i="11"/>
  <c r="L2177" i="11" s="1"/>
  <c r="K2009" i="11"/>
  <c r="L2009" i="11" s="1"/>
  <c r="K1877" i="11"/>
  <c r="L1877" i="11" s="1"/>
  <c r="K1649" i="11"/>
  <c r="L1649" i="11"/>
  <c r="K1157" i="11"/>
  <c r="L1157" i="11" s="1"/>
  <c r="K2212" i="11"/>
  <c r="L2212" i="11" s="1"/>
  <c r="K2200" i="11"/>
  <c r="L2200" i="11" s="1"/>
  <c r="K2188" i="11"/>
  <c r="L2188" i="11"/>
  <c r="K2176" i="11"/>
  <c r="L2176" i="11"/>
  <c r="K2164" i="11"/>
  <c r="L2164" i="11"/>
  <c r="K2152" i="11"/>
  <c r="L2152" i="11" s="1"/>
  <c r="K2140" i="11"/>
  <c r="L2140" i="11"/>
  <c r="K2128" i="11"/>
  <c r="L2128" i="11"/>
  <c r="K2116" i="11"/>
  <c r="L2116" i="11"/>
  <c r="K2104" i="11"/>
  <c r="L2104" i="11" s="1"/>
  <c r="K2092" i="11"/>
  <c r="L2092" i="11" s="1"/>
  <c r="K2080" i="11"/>
  <c r="L2080" i="11" s="1"/>
  <c r="K2068" i="11"/>
  <c r="L2068" i="11" s="1"/>
  <c r="K2056" i="11"/>
  <c r="L2056" i="11" s="1"/>
  <c r="K1852" i="11"/>
  <c r="L1852" i="11" s="1"/>
  <c r="K1840" i="11"/>
  <c r="L1840" i="11"/>
  <c r="K1780" i="11"/>
  <c r="L1780" i="11"/>
  <c r="K1336" i="11"/>
  <c r="L1336" i="11" s="1"/>
  <c r="K1300" i="11"/>
  <c r="L1300" i="11"/>
  <c r="K496" i="11"/>
  <c r="L496" i="11"/>
  <c r="K256" i="11"/>
  <c r="L256" i="11"/>
  <c r="K2129" i="11"/>
  <c r="L2129" i="11"/>
  <c r="K2105" i="11"/>
  <c r="L2105" i="11"/>
  <c r="K2081" i="11"/>
  <c r="L2081" i="11"/>
  <c r="K2057" i="11"/>
  <c r="L2057" i="11"/>
  <c r="K2036" i="11"/>
  <c r="L2036" i="11"/>
  <c r="K2018" i="11"/>
  <c r="L2018" i="11"/>
  <c r="K2002" i="11"/>
  <c r="L2002" i="11"/>
  <c r="K1984" i="11"/>
  <c r="L1984" i="11"/>
  <c r="K1968" i="11"/>
  <c r="L1968" i="11"/>
  <c r="K1953" i="11"/>
  <c r="L1953" i="11"/>
  <c r="K1937" i="11"/>
  <c r="L1937" i="11"/>
  <c r="K1922" i="11"/>
  <c r="L1922" i="11"/>
  <c r="K1907" i="11"/>
  <c r="L1907" i="11"/>
  <c r="K1891" i="11"/>
  <c r="L1891" i="11"/>
  <c r="K1875" i="11"/>
  <c r="L1875" i="11"/>
  <c r="K1860" i="11"/>
  <c r="L1860" i="11"/>
  <c r="K1846" i="11"/>
  <c r="L1846" i="11"/>
  <c r="K1831" i="11"/>
  <c r="L1831" i="11"/>
  <c r="K1816" i="11"/>
  <c r="L1816" i="11"/>
  <c r="K1801" i="11"/>
  <c r="L1801" i="11"/>
  <c r="K1786" i="11"/>
  <c r="L1786" i="11"/>
  <c r="K1771" i="11"/>
  <c r="L1771" i="11"/>
  <c r="K1756" i="11"/>
  <c r="L1756" i="11"/>
  <c r="K1742" i="11"/>
  <c r="L1742" i="11"/>
  <c r="K1729" i="11"/>
  <c r="L1729" i="11"/>
  <c r="K1714" i="11"/>
  <c r="L1714" i="11"/>
  <c r="K1700" i="11"/>
  <c r="L1700" i="11"/>
  <c r="K1688" i="11"/>
  <c r="L1688" i="11"/>
  <c r="K1675" i="11"/>
  <c r="L1675" i="11"/>
  <c r="K1662" i="11"/>
  <c r="L1662" i="11"/>
  <c r="K1650" i="11"/>
  <c r="L1650" i="11"/>
  <c r="K1636" i="11"/>
  <c r="L1636" i="11"/>
  <c r="K1623" i="11"/>
  <c r="L1623" i="11"/>
  <c r="K1609" i="11"/>
  <c r="L1609" i="11"/>
  <c r="K1596" i="11"/>
  <c r="L1596" i="11"/>
  <c r="K1582" i="11"/>
  <c r="L1582" i="11"/>
  <c r="K1569" i="11"/>
  <c r="L1569" i="11"/>
  <c r="K1555" i="11"/>
  <c r="L1555" i="11"/>
  <c r="K1542" i="11"/>
  <c r="L1542" i="11"/>
  <c r="K1529" i="11"/>
  <c r="L1529" i="11"/>
  <c r="K1516" i="11"/>
  <c r="L1516" i="11"/>
  <c r="K1503" i="11"/>
  <c r="L1503" i="11"/>
  <c r="K1489" i="11"/>
  <c r="L1489" i="11"/>
  <c r="K1476" i="11"/>
  <c r="L1476" i="11"/>
  <c r="K1462" i="11"/>
  <c r="L1462" i="11"/>
  <c r="K1449" i="11"/>
  <c r="L1449" i="11"/>
  <c r="K1435" i="11"/>
  <c r="L1435" i="11"/>
  <c r="K1422" i="11"/>
  <c r="L1422" i="11"/>
  <c r="K1409" i="11"/>
  <c r="L1409" i="11"/>
  <c r="K1395" i="11"/>
  <c r="L1395" i="11"/>
  <c r="K1383" i="11"/>
  <c r="L1383" i="11"/>
  <c r="K1370" i="11"/>
  <c r="L1370" i="11"/>
  <c r="K1358" i="11"/>
  <c r="L1358" i="11"/>
  <c r="K1344" i="11"/>
  <c r="L1344" i="11"/>
  <c r="K1331" i="11"/>
  <c r="L1331" i="11"/>
  <c r="K1319" i="11"/>
  <c r="L1319" i="11"/>
  <c r="K1306" i="11"/>
  <c r="L1306" i="11"/>
  <c r="K1293" i="11"/>
  <c r="L1293" i="11"/>
  <c r="K1279" i="11"/>
  <c r="L1279" i="11"/>
  <c r="K1266" i="11"/>
  <c r="L1266" i="11"/>
  <c r="K1253" i="11"/>
  <c r="L1253" i="11"/>
  <c r="K1240" i="11"/>
  <c r="L1240" i="11"/>
  <c r="K1226" i="11"/>
  <c r="L1226" i="11"/>
  <c r="K1213" i="11"/>
  <c r="L1213" i="11"/>
  <c r="K1200" i="11"/>
  <c r="L1200" i="11"/>
  <c r="K1186" i="11"/>
  <c r="L1186" i="11"/>
  <c r="K1173" i="11"/>
  <c r="L1173" i="11"/>
  <c r="K1160" i="11"/>
  <c r="L1160" i="11"/>
  <c r="K1146" i="11"/>
  <c r="L1146" i="11"/>
  <c r="K1133" i="11"/>
  <c r="L1133" i="11"/>
  <c r="K1120" i="11"/>
  <c r="L1120" i="11"/>
  <c r="K1107" i="11"/>
  <c r="L1107" i="11"/>
  <c r="K1095" i="11"/>
  <c r="L1095" i="11"/>
  <c r="K1083" i="11"/>
  <c r="L1083" i="11"/>
  <c r="K1071" i="11"/>
  <c r="L1071" i="11"/>
  <c r="K1059" i="11"/>
  <c r="L1059" i="11"/>
  <c r="K1046" i="11"/>
  <c r="L1046" i="11"/>
  <c r="K1034" i="11"/>
  <c r="L1034" i="11"/>
  <c r="K1022" i="11"/>
  <c r="L1022" i="11"/>
  <c r="K1009" i="11"/>
  <c r="L1009" i="11"/>
  <c r="K996" i="11"/>
  <c r="L996" i="11"/>
  <c r="K984" i="11"/>
  <c r="L984" i="11"/>
  <c r="K971" i="11"/>
  <c r="L971" i="11"/>
  <c r="K958" i="11"/>
  <c r="L958" i="11"/>
  <c r="K945" i="11"/>
  <c r="L945" i="11"/>
  <c r="K931" i="11"/>
  <c r="L931" i="11"/>
  <c r="K918" i="11"/>
  <c r="L918" i="11"/>
  <c r="K905" i="11"/>
  <c r="L905" i="11"/>
  <c r="K892" i="11"/>
  <c r="L892" i="11"/>
  <c r="K879" i="11"/>
  <c r="L879" i="11"/>
  <c r="K867" i="11"/>
  <c r="L867" i="11"/>
  <c r="K855" i="11"/>
  <c r="L855" i="11"/>
  <c r="K842" i="11"/>
  <c r="L842" i="11"/>
  <c r="K829" i="11"/>
  <c r="L829" i="11"/>
  <c r="K817" i="11"/>
  <c r="L817" i="11"/>
  <c r="K804" i="11"/>
  <c r="L804" i="11"/>
  <c r="K791" i="11"/>
  <c r="L791" i="11"/>
  <c r="K778" i="11"/>
  <c r="L778" i="11"/>
  <c r="K766" i="11"/>
  <c r="L766" i="11"/>
  <c r="K754" i="11"/>
  <c r="L754" i="11"/>
  <c r="K742" i="11"/>
  <c r="L742" i="11"/>
  <c r="K729" i="11"/>
  <c r="L729" i="11"/>
  <c r="K715" i="11"/>
  <c r="L715" i="11"/>
  <c r="K702" i="11"/>
  <c r="L702" i="11"/>
  <c r="K2204" i="11"/>
  <c r="L2204" i="11" s="1"/>
  <c r="K2120" i="11"/>
  <c r="L2120" i="11"/>
  <c r="K2072" i="11"/>
  <c r="L2072" i="11"/>
  <c r="K1820" i="11"/>
  <c r="L1820" i="11"/>
  <c r="K704" i="11"/>
  <c r="L704" i="11" s="1"/>
  <c r="K2202" i="11"/>
  <c r="L2202" i="11"/>
  <c r="K2166" i="11"/>
  <c r="L2166" i="11" s="1"/>
  <c r="K2118" i="11"/>
  <c r="L2118" i="11"/>
  <c r="K2201" i="11"/>
  <c r="L2201" i="11"/>
  <c r="K2165" i="11"/>
  <c r="L2165" i="11"/>
  <c r="K1997" i="11"/>
  <c r="L1997" i="11" s="1"/>
  <c r="K1397" i="11"/>
  <c r="L1397" i="11"/>
  <c r="K2211" i="11"/>
  <c r="L2211" i="11" s="1"/>
  <c r="K2199" i="11"/>
  <c r="L2199" i="11"/>
  <c r="K2187" i="11"/>
  <c r="L2187" i="11"/>
  <c r="K2175" i="11"/>
  <c r="L2175" i="11"/>
  <c r="K2163" i="11"/>
  <c r="L2163" i="11"/>
  <c r="K2151" i="11"/>
  <c r="L2151" i="11" s="1"/>
  <c r="K2043" i="11"/>
  <c r="L2043" i="11" s="1"/>
  <c r="K2031" i="11"/>
  <c r="L2031" i="11"/>
  <c r="K2019" i="11"/>
  <c r="L2019" i="11" s="1"/>
  <c r="K1971" i="11"/>
  <c r="L1971" i="11" s="1"/>
  <c r="K1959" i="11"/>
  <c r="L1959" i="11" s="1"/>
  <c r="K1815" i="11"/>
  <c r="L1815" i="11"/>
  <c r="K1755" i="11"/>
  <c r="L1755" i="11" s="1"/>
  <c r="K1635" i="11"/>
  <c r="L1635" i="11" s="1"/>
  <c r="K1575" i="11"/>
  <c r="L1575" i="11"/>
  <c r="K1539" i="11"/>
  <c r="L1539" i="11"/>
  <c r="K1491" i="11"/>
  <c r="L1491" i="11"/>
  <c r="K1455" i="11"/>
  <c r="L1455" i="11"/>
  <c r="K1407" i="11"/>
  <c r="L1407" i="11"/>
  <c r="K1227" i="11"/>
  <c r="L1227" i="11" s="1"/>
  <c r="K1167" i="11"/>
  <c r="L1167" i="11"/>
  <c r="K1011" i="11"/>
  <c r="L1011" i="11"/>
  <c r="K483" i="11"/>
  <c r="L483" i="11"/>
  <c r="K399" i="11"/>
  <c r="L399" i="11"/>
  <c r="K327" i="11"/>
  <c r="L327" i="11" s="1"/>
  <c r="K123" i="11"/>
  <c r="L123" i="11"/>
  <c r="K2127" i="11"/>
  <c r="L2127" i="11"/>
  <c r="K2103" i="11"/>
  <c r="L2103" i="11"/>
  <c r="K2079" i="11"/>
  <c r="L2079" i="11"/>
  <c r="K2055" i="11"/>
  <c r="L2055" i="11"/>
  <c r="K2035" i="11"/>
  <c r="L2035" i="11"/>
  <c r="K2017" i="11"/>
  <c r="L2017" i="11"/>
  <c r="K2001" i="11"/>
  <c r="L2001" i="11"/>
  <c r="K1983" i="11"/>
  <c r="L1983" i="11"/>
  <c r="K1966" i="11"/>
  <c r="L1966" i="11"/>
  <c r="K1952" i="11"/>
  <c r="L1952" i="11"/>
  <c r="K1936" i="11"/>
  <c r="L1936" i="11"/>
  <c r="K1921" i="11"/>
  <c r="L1921" i="11"/>
  <c r="K1905" i="11"/>
  <c r="L1905" i="11"/>
  <c r="K1889" i="11"/>
  <c r="L1889" i="11"/>
  <c r="K1874" i="11"/>
  <c r="L1874" i="11"/>
  <c r="K1859" i="11"/>
  <c r="L1859" i="11"/>
  <c r="K1844" i="11"/>
  <c r="L1844" i="11"/>
  <c r="K1829" i="11"/>
  <c r="L1829" i="11"/>
  <c r="K1814" i="11"/>
  <c r="L1814" i="11"/>
  <c r="K1799" i="11"/>
  <c r="L1799" i="11"/>
  <c r="K1784" i="11"/>
  <c r="L1784" i="11"/>
  <c r="K1769" i="11"/>
  <c r="L1769" i="11"/>
  <c r="K1754" i="11"/>
  <c r="L1754" i="11"/>
  <c r="K1741" i="11"/>
  <c r="L1741" i="11"/>
  <c r="K1727" i="11"/>
  <c r="L1727" i="11"/>
  <c r="K1713" i="11"/>
  <c r="L1713" i="11"/>
  <c r="K1699" i="11"/>
  <c r="L1699" i="11"/>
  <c r="K1687" i="11"/>
  <c r="L1687" i="11"/>
  <c r="K1674" i="11"/>
  <c r="L1674" i="11"/>
  <c r="K1661" i="11"/>
  <c r="L1661" i="11"/>
  <c r="K1648" i="11"/>
  <c r="L1648" i="11"/>
  <c r="K1634" i="11"/>
  <c r="L1634" i="11"/>
  <c r="K1622" i="11"/>
  <c r="L1622" i="11"/>
  <c r="K1608" i="11"/>
  <c r="L1608" i="11"/>
  <c r="K1595" i="11"/>
  <c r="L1595" i="11"/>
  <c r="K1581" i="11"/>
  <c r="L1581" i="11"/>
  <c r="K1568" i="11"/>
  <c r="L1568" i="11"/>
  <c r="K1554" i="11"/>
  <c r="L1554" i="11"/>
  <c r="K1541" i="11"/>
  <c r="L1541" i="11"/>
  <c r="K1528" i="11"/>
  <c r="L1528" i="11"/>
  <c r="K1515" i="11"/>
  <c r="L1515" i="11"/>
  <c r="K1502" i="11"/>
  <c r="L1502" i="11"/>
  <c r="K1488" i="11"/>
  <c r="L1488" i="11"/>
  <c r="K1475" i="11"/>
  <c r="L1475" i="11"/>
  <c r="K1461" i="11"/>
  <c r="L1461" i="11"/>
  <c r="K1448" i="11"/>
  <c r="L1448" i="11"/>
  <c r="K1434" i="11"/>
  <c r="L1434" i="11"/>
  <c r="K1421" i="11"/>
  <c r="L1421" i="11"/>
  <c r="K1408" i="11"/>
  <c r="L1408" i="11"/>
  <c r="K1394" i="11"/>
  <c r="L1394" i="11"/>
  <c r="K1382" i="11"/>
  <c r="L1382" i="11"/>
  <c r="K1369" i="11"/>
  <c r="L1369" i="11"/>
  <c r="K1357" i="11"/>
  <c r="L1357" i="11"/>
  <c r="K1343" i="11"/>
  <c r="L1343" i="11"/>
  <c r="K1330" i="11"/>
  <c r="L1330" i="11"/>
  <c r="K1318" i="11"/>
  <c r="L1318" i="11"/>
  <c r="K1305" i="11"/>
  <c r="L1305" i="11"/>
  <c r="K1292" i="11"/>
  <c r="L1292" i="11"/>
  <c r="K1278" i="11"/>
  <c r="L1278" i="11"/>
  <c r="K1265" i="11"/>
  <c r="L1265" i="11"/>
  <c r="K1252" i="11"/>
  <c r="L1252" i="11"/>
  <c r="K1239" i="11"/>
  <c r="L1239" i="11"/>
  <c r="K1225" i="11"/>
  <c r="L1225" i="11"/>
  <c r="K1212" i="11"/>
  <c r="L1212" i="11"/>
  <c r="K1199" i="11"/>
  <c r="L1199" i="11"/>
  <c r="K1185" i="11"/>
  <c r="L1185" i="11"/>
  <c r="K1172" i="11"/>
  <c r="L1172" i="11"/>
  <c r="K1159" i="11"/>
  <c r="L1159" i="11"/>
  <c r="K1145" i="11"/>
  <c r="L1145" i="11"/>
  <c r="K1132" i="11"/>
  <c r="L1132" i="11"/>
  <c r="K1119" i="11"/>
  <c r="L1119" i="11"/>
  <c r="K1106" i="11"/>
  <c r="L1106" i="11"/>
  <c r="K1094" i="11"/>
  <c r="L1094" i="11"/>
  <c r="K1082" i="11"/>
  <c r="L1082" i="11"/>
  <c r="K1070" i="11"/>
  <c r="L1070" i="11"/>
  <c r="K1058" i="11"/>
  <c r="L1058" i="11"/>
  <c r="K1045" i="11"/>
  <c r="L1045" i="11"/>
  <c r="K1033" i="11"/>
  <c r="L1033" i="11"/>
  <c r="K1021" i="11"/>
  <c r="L1021" i="11"/>
  <c r="K1008" i="11"/>
  <c r="L1008" i="11"/>
  <c r="K995" i="11"/>
  <c r="L995" i="11"/>
  <c r="K983" i="11"/>
  <c r="L983" i="11"/>
  <c r="K970" i="11"/>
  <c r="L970" i="11"/>
  <c r="K957" i="11"/>
  <c r="L957" i="11"/>
  <c r="K943" i="11"/>
  <c r="L943" i="11"/>
  <c r="K930" i="11"/>
  <c r="L930" i="11"/>
  <c r="K917" i="11"/>
  <c r="L917" i="11"/>
  <c r="K904" i="11"/>
  <c r="L904" i="11"/>
  <c r="K891" i="11"/>
  <c r="L891" i="11"/>
  <c r="K878" i="11"/>
  <c r="L878" i="11"/>
  <c r="K866" i="11"/>
  <c r="L866" i="11"/>
  <c r="K854" i="11"/>
  <c r="L854" i="11"/>
  <c r="K841" i="11"/>
  <c r="L841" i="11"/>
  <c r="K828" i="11"/>
  <c r="L828" i="11"/>
  <c r="K816" i="11"/>
  <c r="L816" i="11"/>
  <c r="K803" i="11"/>
  <c r="L803" i="11"/>
  <c r="K789" i="11"/>
  <c r="L789" i="11"/>
  <c r="K777" i="11"/>
  <c r="L777" i="11"/>
  <c r="K765" i="11"/>
  <c r="L765" i="11"/>
  <c r="K753" i="11"/>
  <c r="L753" i="11"/>
  <c r="K741" i="11"/>
  <c r="L741" i="11"/>
  <c r="K727" i="11"/>
  <c r="L727" i="11"/>
  <c r="K714" i="11"/>
  <c r="L714" i="11"/>
  <c r="K2168" i="11"/>
  <c r="L2168" i="11" s="1"/>
  <c r="K2126" i="11"/>
  <c r="L2126" i="11" s="1"/>
  <c r="K2054" i="11"/>
  <c r="L2054" i="11"/>
  <c r="K1946" i="11"/>
  <c r="L1946" i="11" s="1"/>
  <c r="K1886" i="11"/>
  <c r="L1886" i="11"/>
  <c r="K1790" i="11"/>
  <c r="L1790" i="11"/>
  <c r="K1346" i="11"/>
  <c r="L1346" i="11"/>
  <c r="K998" i="11"/>
  <c r="L998" i="11" s="1"/>
  <c r="K470" i="11"/>
  <c r="L470" i="11" s="1"/>
  <c r="K2125" i="11"/>
  <c r="L2125" i="11"/>
  <c r="K2101" i="11"/>
  <c r="L2101" i="11"/>
  <c r="K2077" i="11"/>
  <c r="L2077" i="11"/>
  <c r="K2053" i="11"/>
  <c r="L2053" i="11"/>
  <c r="K2033" i="11"/>
  <c r="L2033" i="11"/>
  <c r="K2015" i="11"/>
  <c r="L2015" i="11"/>
  <c r="K1999" i="11"/>
  <c r="L1999" i="11"/>
  <c r="K1981" i="11"/>
  <c r="L1981" i="11"/>
  <c r="K1965" i="11"/>
  <c r="L1965" i="11"/>
  <c r="K1951" i="11"/>
  <c r="L1951" i="11"/>
  <c r="K1935" i="11"/>
  <c r="L1935" i="11"/>
  <c r="K1919" i="11"/>
  <c r="L1919" i="11"/>
  <c r="K1904" i="11"/>
  <c r="L1904" i="11"/>
  <c r="K1888" i="11"/>
  <c r="L1888" i="11"/>
  <c r="K1873" i="11"/>
  <c r="L1873" i="11"/>
  <c r="K1858" i="11"/>
  <c r="L1858" i="11"/>
  <c r="K1843" i="11"/>
  <c r="L1843" i="11"/>
  <c r="K1828" i="11"/>
  <c r="L1828" i="11"/>
  <c r="K1813" i="11"/>
  <c r="L1813" i="11"/>
  <c r="K1798" i="11"/>
  <c r="L1798" i="11"/>
  <c r="K1783" i="11"/>
  <c r="L1783" i="11"/>
  <c r="K1768" i="11"/>
  <c r="L1768" i="11"/>
  <c r="K1753" i="11"/>
  <c r="L1753" i="11"/>
  <c r="K1740" i="11"/>
  <c r="L1740" i="11"/>
  <c r="K1726" i="11"/>
  <c r="L1726" i="11"/>
  <c r="K1712" i="11"/>
  <c r="L1712" i="11"/>
  <c r="K1698" i="11"/>
  <c r="L1698" i="11"/>
  <c r="K1686" i="11"/>
  <c r="L1686" i="11"/>
  <c r="K1673" i="11"/>
  <c r="L1673" i="11"/>
  <c r="K1660" i="11"/>
  <c r="L1660" i="11"/>
  <c r="K1647" i="11"/>
  <c r="L1647" i="11"/>
  <c r="K1633" i="11"/>
  <c r="L1633" i="11"/>
  <c r="K1621" i="11"/>
  <c r="L1621" i="11"/>
  <c r="K1607" i="11"/>
  <c r="L1607" i="11"/>
  <c r="K1593" i="11"/>
  <c r="L1593" i="11"/>
  <c r="K1580" i="11"/>
  <c r="L1580" i="11"/>
  <c r="K1567" i="11"/>
  <c r="L1567" i="11"/>
  <c r="K1553" i="11"/>
  <c r="L1553" i="11"/>
  <c r="K1540" i="11"/>
  <c r="L1540" i="11"/>
  <c r="K1527" i="11"/>
  <c r="L1527" i="11"/>
  <c r="K1514" i="11"/>
  <c r="L1514" i="11"/>
  <c r="K1501" i="11"/>
  <c r="L1501" i="11"/>
  <c r="K1487" i="11"/>
  <c r="L1487" i="11"/>
  <c r="K1474" i="11"/>
  <c r="L1474" i="11"/>
  <c r="K1460" i="11"/>
  <c r="L1460" i="11"/>
  <c r="K1447" i="11"/>
  <c r="L1447" i="11"/>
  <c r="K1433" i="11"/>
  <c r="L1433" i="11"/>
  <c r="K1420" i="11"/>
  <c r="L1420" i="11"/>
  <c r="K1406" i="11"/>
  <c r="L1406" i="11"/>
  <c r="K1393" i="11"/>
  <c r="L1393" i="11"/>
  <c r="K1381" i="11"/>
  <c r="L1381" i="11"/>
  <c r="K1368" i="11"/>
  <c r="L1368" i="11"/>
  <c r="K1355" i="11"/>
  <c r="L1355" i="11"/>
  <c r="K1342" i="11"/>
  <c r="L1342" i="11"/>
  <c r="K1329" i="11"/>
  <c r="L1329" i="11"/>
  <c r="K1316" i="11"/>
  <c r="L1316" i="11"/>
  <c r="K1304" i="11"/>
  <c r="L1304" i="11"/>
  <c r="K1291" i="11"/>
  <c r="L1291" i="11"/>
  <c r="K1277" i="11"/>
  <c r="L1277" i="11"/>
  <c r="K1264" i="11"/>
  <c r="L1264" i="11"/>
  <c r="K1251" i="11"/>
  <c r="L1251" i="11"/>
  <c r="K1238" i="11"/>
  <c r="L1238" i="11"/>
  <c r="K1224" i="11"/>
  <c r="L1224" i="11"/>
  <c r="K1211" i="11"/>
  <c r="L1211" i="11"/>
  <c r="K1198" i="11"/>
  <c r="L1198" i="11"/>
  <c r="K1184" i="11"/>
  <c r="L1184" i="11"/>
  <c r="K1171" i="11"/>
  <c r="L1171" i="11"/>
  <c r="K1158" i="11"/>
  <c r="L1158" i="11"/>
  <c r="K1144" i="11"/>
  <c r="L1144" i="11"/>
  <c r="K1131" i="11"/>
  <c r="L1131" i="11"/>
  <c r="K1118" i="11"/>
  <c r="L1118" i="11"/>
  <c r="K1105" i="11"/>
  <c r="L1105" i="11"/>
  <c r="K1093" i="11"/>
  <c r="L1093" i="11"/>
  <c r="K1081" i="11"/>
  <c r="L1081" i="11"/>
  <c r="K1069" i="11"/>
  <c r="L1069" i="11"/>
  <c r="K1057" i="11"/>
  <c r="L1057" i="11"/>
  <c r="K1044" i="11"/>
  <c r="L1044" i="11"/>
  <c r="K1032" i="11"/>
  <c r="L1032" i="11"/>
  <c r="K1020" i="11"/>
  <c r="L1020" i="11"/>
  <c r="K1007" i="11"/>
  <c r="L1007" i="11"/>
  <c r="K994" i="11"/>
  <c r="L994" i="11"/>
  <c r="K982" i="11"/>
  <c r="L982" i="11"/>
  <c r="K969" i="11"/>
  <c r="L969" i="11"/>
  <c r="K956" i="11"/>
  <c r="L956" i="11"/>
  <c r="K942" i="11"/>
  <c r="L942" i="11"/>
  <c r="K929" i="11"/>
  <c r="L929" i="11"/>
  <c r="K916" i="11"/>
  <c r="L916" i="11"/>
  <c r="K903" i="11"/>
  <c r="L903" i="11"/>
  <c r="K890" i="11"/>
  <c r="L890" i="11"/>
  <c r="K877" i="11"/>
  <c r="L877" i="11"/>
  <c r="K865" i="11"/>
  <c r="L865" i="11"/>
  <c r="K853" i="11"/>
  <c r="L853" i="11"/>
  <c r="K840" i="11"/>
  <c r="L840" i="11"/>
  <c r="K827" i="11"/>
  <c r="L827" i="11"/>
  <c r="K815" i="11"/>
  <c r="L815" i="11"/>
  <c r="K801" i="11"/>
  <c r="L801" i="11"/>
  <c r="K788" i="11"/>
  <c r="L788" i="11"/>
  <c r="K776" i="11"/>
  <c r="L776" i="11"/>
  <c r="K764" i="11"/>
  <c r="L764" i="11"/>
  <c r="K752" i="11"/>
  <c r="L752" i="11"/>
  <c r="K739" i="11"/>
  <c r="L739" i="11"/>
  <c r="K726" i="11"/>
  <c r="L726" i="11"/>
  <c r="K713" i="11"/>
  <c r="L713" i="11"/>
  <c r="K2210" i="11"/>
  <c r="L2210" i="11"/>
  <c r="K2138" i="11"/>
  <c r="L2138" i="11"/>
  <c r="K2066" i="11"/>
  <c r="L2066" i="11"/>
  <c r="K1934" i="11"/>
  <c r="L1934" i="11" s="1"/>
  <c r="K1862" i="11"/>
  <c r="L1862" i="11"/>
  <c r="K1610" i="11"/>
  <c r="L1610" i="11" s="1"/>
  <c r="K2221" i="11"/>
  <c r="L2221" i="11"/>
  <c r="K2209" i="11"/>
  <c r="L2209" i="11"/>
  <c r="K2197" i="11"/>
  <c r="L2197" i="11"/>
  <c r="K2185" i="11"/>
  <c r="L2185" i="11" s="1"/>
  <c r="K2173" i="11"/>
  <c r="L2173" i="11"/>
  <c r="K2161" i="11"/>
  <c r="L2161" i="11" s="1"/>
  <c r="K2149" i="11"/>
  <c r="L2149" i="11" s="1"/>
  <c r="K1825" i="11"/>
  <c r="L1825" i="11"/>
  <c r="K1765" i="11"/>
  <c r="L1765" i="11"/>
  <c r="K1513" i="11"/>
  <c r="L1513" i="11" s="1"/>
  <c r="K1417" i="11"/>
  <c r="L1417" i="11"/>
  <c r="K1237" i="11"/>
  <c r="L1237" i="11" s="1"/>
  <c r="K1177" i="11"/>
  <c r="L1177" i="11" s="1"/>
  <c r="K457" i="11"/>
  <c r="L457" i="11" s="1"/>
  <c r="K385" i="11"/>
  <c r="L385" i="11"/>
  <c r="K241" i="11"/>
  <c r="L241" i="11" s="1"/>
  <c r="K2147" i="11"/>
  <c r="L2147" i="11"/>
  <c r="K2123" i="11"/>
  <c r="L2123" i="11"/>
  <c r="K2099" i="11"/>
  <c r="L2099" i="11"/>
  <c r="K2075" i="11"/>
  <c r="L2075" i="11"/>
  <c r="K2051" i="11"/>
  <c r="L2051" i="11"/>
  <c r="K2032" i="11"/>
  <c r="L2032" i="11"/>
  <c r="K2014" i="11"/>
  <c r="L2014" i="11"/>
  <c r="K1998" i="11"/>
  <c r="L1998" i="11"/>
  <c r="K1980" i="11"/>
  <c r="L1980" i="11"/>
  <c r="K1964" i="11"/>
  <c r="L1964" i="11"/>
  <c r="K1949" i="11"/>
  <c r="L1949" i="11"/>
  <c r="K1933" i="11"/>
  <c r="L1933" i="11"/>
  <c r="K1918" i="11"/>
  <c r="L1918" i="11"/>
  <c r="K1903" i="11"/>
  <c r="L1903" i="11"/>
  <c r="K1887" i="11"/>
  <c r="L1887" i="11"/>
  <c r="K1871" i="11"/>
  <c r="L1871" i="11"/>
  <c r="K1856" i="11"/>
  <c r="L1856" i="11"/>
  <c r="K1842" i="11"/>
  <c r="L1842" i="11"/>
  <c r="K1827" i="11"/>
  <c r="L1827" i="11"/>
  <c r="K1812" i="11"/>
  <c r="L1812" i="11"/>
  <c r="K1797" i="11"/>
  <c r="L1797" i="11"/>
  <c r="K1782" i="11"/>
  <c r="L1782" i="11"/>
  <c r="K1767" i="11"/>
  <c r="L1767" i="11"/>
  <c r="K1752" i="11"/>
  <c r="L1752" i="11"/>
  <c r="K1739" i="11"/>
  <c r="L1739" i="11"/>
  <c r="K1725" i="11"/>
  <c r="L1725" i="11"/>
  <c r="K1711" i="11"/>
  <c r="L1711" i="11"/>
  <c r="K1697" i="11"/>
  <c r="L1697" i="11"/>
  <c r="K1685" i="11"/>
  <c r="L1685" i="11"/>
  <c r="K1672" i="11"/>
  <c r="L1672" i="11"/>
  <c r="K1659" i="11"/>
  <c r="L1659" i="11"/>
  <c r="K1646" i="11"/>
  <c r="L1646" i="11"/>
  <c r="K1632" i="11"/>
  <c r="L1632" i="11"/>
  <c r="K1620" i="11"/>
  <c r="L1620" i="11"/>
  <c r="K1606" i="11"/>
  <c r="L1606" i="11"/>
  <c r="K1592" i="11"/>
  <c r="L1592" i="11"/>
  <c r="K1579" i="11"/>
  <c r="L1579" i="11"/>
  <c r="K1565" i="11"/>
  <c r="L1565" i="11"/>
  <c r="K1552" i="11"/>
  <c r="L1552" i="11"/>
  <c r="K1538" i="11"/>
  <c r="L1538" i="11"/>
  <c r="K1526" i="11"/>
  <c r="L1526" i="11"/>
  <c r="K1512" i="11"/>
  <c r="L1512" i="11"/>
  <c r="K1499" i="11"/>
  <c r="L1499" i="11"/>
  <c r="K1486" i="11"/>
  <c r="L1486" i="11"/>
  <c r="K1472" i="11"/>
  <c r="L1472" i="11"/>
  <c r="K1459" i="11"/>
  <c r="L1459" i="11"/>
  <c r="K1445" i="11"/>
  <c r="L1445" i="11"/>
  <c r="K1432" i="11"/>
  <c r="L1432" i="11"/>
  <c r="K1419" i="11"/>
  <c r="L1419" i="11"/>
  <c r="K1405" i="11"/>
  <c r="L1405" i="11"/>
  <c r="K1392" i="11"/>
  <c r="L1392" i="11"/>
  <c r="K1380" i="11"/>
  <c r="L1380" i="11"/>
  <c r="K1367" i="11"/>
  <c r="L1367" i="11"/>
  <c r="K1354" i="11"/>
  <c r="L1354" i="11"/>
  <c r="K1341" i="11"/>
  <c r="L1341" i="11"/>
  <c r="K1328" i="11"/>
  <c r="L1328" i="11"/>
  <c r="K1315" i="11"/>
  <c r="L1315" i="11"/>
  <c r="K1303" i="11"/>
  <c r="L1303" i="11"/>
  <c r="K1289" i="11"/>
  <c r="L1289" i="11"/>
  <c r="K1276" i="11"/>
  <c r="L1276" i="11"/>
  <c r="K1263" i="11"/>
  <c r="L1263" i="11"/>
  <c r="K1250" i="11"/>
  <c r="L1250" i="11"/>
  <c r="K1236" i="11"/>
  <c r="L1236" i="11"/>
  <c r="K1223" i="11"/>
  <c r="L1223" i="11"/>
  <c r="K1210" i="11"/>
  <c r="L1210" i="11"/>
  <c r="K1196" i="11"/>
  <c r="L1196" i="11"/>
  <c r="K1183" i="11"/>
  <c r="L1183" i="11"/>
  <c r="K1170" i="11"/>
  <c r="L1170" i="11"/>
  <c r="K1156" i="11"/>
  <c r="L1156" i="11"/>
  <c r="K1143" i="11"/>
  <c r="L1143" i="11"/>
  <c r="K1130" i="11"/>
  <c r="L1130" i="11"/>
  <c r="K1117" i="11"/>
  <c r="L1117" i="11"/>
  <c r="K1104" i="11"/>
  <c r="L1104" i="11"/>
  <c r="K1092" i="11"/>
  <c r="L1092" i="11"/>
  <c r="K1080" i="11"/>
  <c r="L1080" i="11"/>
  <c r="K1068" i="11"/>
  <c r="L1068" i="11"/>
  <c r="K1056" i="11"/>
  <c r="L1056" i="11"/>
  <c r="K1043" i="11"/>
  <c r="L1043" i="11"/>
  <c r="K1031" i="11"/>
  <c r="L1031" i="11"/>
  <c r="K1019" i="11"/>
  <c r="L1019" i="11"/>
  <c r="K1006" i="11"/>
  <c r="L1006" i="11"/>
  <c r="K993" i="11"/>
  <c r="L993" i="11"/>
  <c r="K981" i="11"/>
  <c r="L981" i="11"/>
  <c r="K968" i="11"/>
  <c r="L968" i="11"/>
  <c r="K954" i="11"/>
  <c r="L954" i="11"/>
  <c r="K941" i="11"/>
  <c r="L941" i="11"/>
  <c r="K928" i="11"/>
  <c r="L928" i="11"/>
  <c r="K915" i="11"/>
  <c r="L915" i="11"/>
  <c r="K902" i="11"/>
  <c r="L902" i="11"/>
  <c r="K889" i="11"/>
  <c r="L889" i="11"/>
  <c r="K876" i="11"/>
  <c r="L876" i="11"/>
  <c r="K864" i="11"/>
  <c r="L864" i="11"/>
  <c r="K852" i="11"/>
  <c r="L852" i="11"/>
  <c r="K839" i="11"/>
  <c r="L839" i="11"/>
  <c r="K826" i="11"/>
  <c r="L826" i="11"/>
  <c r="K813" i="11"/>
  <c r="L813" i="11"/>
  <c r="K800" i="11"/>
  <c r="L800" i="11"/>
  <c r="K787" i="11"/>
  <c r="L787" i="11"/>
  <c r="K775" i="11"/>
  <c r="L775" i="11"/>
  <c r="K763" i="11"/>
  <c r="L763" i="11"/>
  <c r="K751" i="11"/>
  <c r="L751" i="11"/>
  <c r="K738" i="11"/>
  <c r="L738" i="11"/>
  <c r="K725" i="11"/>
  <c r="L725" i="11"/>
  <c r="K712" i="11"/>
  <c r="L712" i="11"/>
  <c r="K699" i="11"/>
  <c r="L699" i="11"/>
  <c r="K686" i="11"/>
  <c r="L686" i="11"/>
  <c r="K673" i="11"/>
  <c r="L673" i="11"/>
  <c r="K660" i="11"/>
  <c r="L660" i="11"/>
  <c r="K648" i="11"/>
  <c r="L648" i="11"/>
  <c r="K636" i="11"/>
  <c r="L636" i="11"/>
  <c r="K623" i="11"/>
  <c r="L623" i="11"/>
  <c r="K610" i="11"/>
  <c r="L610" i="11"/>
  <c r="K597" i="11"/>
  <c r="L597" i="11"/>
  <c r="K585" i="11"/>
  <c r="L585" i="11"/>
  <c r="K572" i="11"/>
  <c r="L572" i="11"/>
  <c r="K559" i="11"/>
  <c r="L559" i="11"/>
  <c r="K546" i="11"/>
  <c r="L546" i="11"/>
  <c r="K533" i="11"/>
  <c r="L533" i="11"/>
  <c r="K2174" i="11"/>
  <c r="L2174" i="11"/>
  <c r="K2102" i="11"/>
  <c r="L2102" i="11" s="1"/>
  <c r="K1994" i="11"/>
  <c r="L1994" i="11"/>
  <c r="K2220" i="11"/>
  <c r="L2220" i="11" s="1"/>
  <c r="K2208" i="11"/>
  <c r="L2208" i="11"/>
  <c r="K2196" i="11"/>
  <c r="L2196" i="11"/>
  <c r="K2184" i="11"/>
  <c r="L2184" i="11"/>
  <c r="K2172" i="11"/>
  <c r="L2172" i="11" s="1"/>
  <c r="K2160" i="11"/>
  <c r="L2160" i="11"/>
  <c r="K2148" i="11"/>
  <c r="L2148" i="11" s="1"/>
  <c r="K2136" i="11"/>
  <c r="L2136" i="11"/>
  <c r="K2124" i="11"/>
  <c r="L2124" i="11"/>
  <c r="K2112" i="11"/>
  <c r="L2112" i="11"/>
  <c r="K2100" i="11"/>
  <c r="L2100" i="11" s="1"/>
  <c r="K2088" i="11"/>
  <c r="L2088" i="11" s="1"/>
  <c r="K2076" i="11"/>
  <c r="L2076" i="11" s="1"/>
  <c r="K2064" i="11"/>
  <c r="L2064" i="11" s="1"/>
  <c r="K2052" i="11"/>
  <c r="L2052" i="11"/>
  <c r="K2040" i="11"/>
  <c r="L2040" i="11"/>
  <c r="K2028" i="11"/>
  <c r="L2028" i="11" s="1"/>
  <c r="K2016" i="11"/>
  <c r="L2016" i="11" s="1"/>
  <c r="K1920" i="11"/>
  <c r="L1920" i="11" s="1"/>
  <c r="K1872" i="11"/>
  <c r="L1872" i="11"/>
  <c r="K1800" i="11"/>
  <c r="L1800" i="11"/>
  <c r="K1728" i="11"/>
  <c r="L1728" i="11"/>
  <c r="K1716" i="11"/>
  <c r="L1716" i="11" s="1"/>
  <c r="K1704" i="11"/>
  <c r="L1704" i="11" s="1"/>
  <c r="K1680" i="11"/>
  <c r="L1680" i="11" s="1"/>
  <c r="K1584" i="11"/>
  <c r="L1584" i="11"/>
  <c r="K1548" i="11"/>
  <c r="L1548" i="11"/>
  <c r="K1500" i="11"/>
  <c r="L1500" i="11"/>
  <c r="K1464" i="11"/>
  <c r="L1464" i="11" s="1"/>
  <c r="K1356" i="11"/>
  <c r="L1356" i="11" s="1"/>
  <c r="K1116" i="11"/>
  <c r="L1116" i="11" s="1"/>
  <c r="K900" i="11"/>
  <c r="L900" i="11"/>
  <c r="K888" i="11"/>
  <c r="L888" i="11"/>
  <c r="K624" i="11"/>
  <c r="L624" i="11"/>
  <c r="K180" i="11"/>
  <c r="L180" i="11" s="1"/>
  <c r="K2145" i="11"/>
  <c r="L2145" i="11"/>
  <c r="K2121" i="11"/>
  <c r="L2121" i="11"/>
  <c r="K2097" i="11"/>
  <c r="L2097" i="11"/>
  <c r="K2073" i="11"/>
  <c r="L2073" i="11"/>
  <c r="K2049" i="11"/>
  <c r="L2049" i="11"/>
  <c r="K2030" i="11"/>
  <c r="L2030" i="11"/>
  <c r="K2013" i="11"/>
  <c r="L2013" i="11"/>
  <c r="K1996" i="11"/>
  <c r="L1996" i="11"/>
  <c r="K1978" i="11"/>
  <c r="L1978" i="11"/>
  <c r="K1962" i="11"/>
  <c r="L1962" i="11"/>
  <c r="K1948" i="11"/>
  <c r="L1948" i="11"/>
  <c r="K1932" i="11"/>
  <c r="L1932" i="11"/>
  <c r="K1917" i="11"/>
  <c r="L1917" i="11"/>
  <c r="K1901" i="11"/>
  <c r="L1901" i="11"/>
  <c r="K1885" i="11"/>
  <c r="L1885" i="11"/>
  <c r="K1870" i="11"/>
  <c r="L1870" i="11"/>
  <c r="K1855" i="11"/>
  <c r="L1855" i="11"/>
  <c r="K1841" i="11"/>
  <c r="L1841" i="11"/>
  <c r="K1826" i="11"/>
  <c r="L1826" i="11"/>
  <c r="K1811" i="11"/>
  <c r="L1811" i="11"/>
  <c r="K1796" i="11"/>
  <c r="L1796" i="11"/>
  <c r="K1781" i="11"/>
  <c r="L1781" i="11"/>
  <c r="K1766" i="11"/>
  <c r="L1766" i="11"/>
  <c r="K1751" i="11"/>
  <c r="L1751" i="11"/>
  <c r="K1738" i="11"/>
  <c r="L1738" i="11"/>
  <c r="K1724" i="11"/>
  <c r="L1724" i="11"/>
  <c r="K1709" i="11"/>
  <c r="L1709" i="11"/>
  <c r="K1696" i="11"/>
  <c r="L1696" i="11"/>
  <c r="K1684" i="11"/>
  <c r="L1684" i="11"/>
  <c r="K1671" i="11"/>
  <c r="L1671" i="11"/>
  <c r="K1658" i="11"/>
  <c r="L1658" i="11"/>
  <c r="K1645" i="11"/>
  <c r="L1645" i="11"/>
  <c r="K1631" i="11"/>
  <c r="L1631" i="11"/>
  <c r="K1619" i="11"/>
  <c r="L1619" i="11"/>
  <c r="K1605" i="11"/>
  <c r="L1605" i="11"/>
  <c r="K1591" i="11"/>
  <c r="L1591" i="11"/>
  <c r="K1578" i="11"/>
  <c r="L1578" i="11"/>
  <c r="K1564" i="11"/>
  <c r="L1564" i="11"/>
  <c r="K1551" i="11"/>
  <c r="L1551" i="11"/>
  <c r="K1537" i="11"/>
  <c r="L1537" i="11"/>
  <c r="K1525" i="11"/>
  <c r="L1525" i="11"/>
  <c r="K1511" i="11"/>
  <c r="L1511" i="11"/>
  <c r="K1498" i="11"/>
  <c r="L1498" i="11"/>
  <c r="K1485" i="11"/>
  <c r="L1485" i="11"/>
  <c r="K1471" i="11"/>
  <c r="L1471" i="11"/>
  <c r="K1458" i="11"/>
  <c r="L1458" i="11"/>
  <c r="K1444" i="11"/>
  <c r="L1444" i="11"/>
  <c r="K1431" i="11"/>
  <c r="L1431" i="11"/>
  <c r="K1418" i="11"/>
  <c r="L1418" i="11"/>
  <c r="K1404" i="11"/>
  <c r="L1404" i="11"/>
  <c r="K1391" i="11"/>
  <c r="L1391" i="11"/>
  <c r="K1378" i="11"/>
  <c r="L1378" i="11"/>
  <c r="K1366" i="11"/>
  <c r="L1366" i="11"/>
  <c r="K1353" i="11"/>
  <c r="L1353" i="11"/>
  <c r="K1340" i="11"/>
  <c r="L1340" i="11"/>
  <c r="K1327" i="11"/>
  <c r="L1327" i="11"/>
  <c r="K1314" i="11"/>
  <c r="L1314" i="11"/>
  <c r="K1302" i="11"/>
  <c r="L1302" i="11"/>
  <c r="K1288" i="11"/>
  <c r="L1288" i="11"/>
  <c r="K1275" i="11"/>
  <c r="L1275" i="11"/>
  <c r="K1262" i="11"/>
  <c r="L1262" i="11"/>
  <c r="K1249" i="11"/>
  <c r="L1249" i="11"/>
  <c r="K1235" i="11"/>
  <c r="L1235" i="11"/>
  <c r="K1222" i="11"/>
  <c r="L1222" i="11"/>
  <c r="K1209" i="11"/>
  <c r="L1209" i="11"/>
  <c r="K1195" i="11"/>
  <c r="L1195" i="11"/>
  <c r="K1182" i="11"/>
  <c r="L1182" i="11"/>
  <c r="K1169" i="11"/>
  <c r="L1169" i="11"/>
  <c r="K1155" i="11"/>
  <c r="L1155" i="11"/>
  <c r="K1142" i="11"/>
  <c r="L1142" i="11"/>
  <c r="K1129" i="11"/>
  <c r="L1129" i="11"/>
  <c r="K1115" i="11"/>
  <c r="L1115" i="11"/>
  <c r="K1103" i="11"/>
  <c r="L1103" i="11"/>
  <c r="K1091" i="11"/>
  <c r="L1091" i="11"/>
  <c r="K1079" i="11"/>
  <c r="L1079" i="11"/>
  <c r="K1067" i="11"/>
  <c r="L1067" i="11"/>
  <c r="K1055" i="11"/>
  <c r="L1055" i="11"/>
  <c r="K1042" i="11"/>
  <c r="L1042" i="11"/>
  <c r="K1030" i="11"/>
  <c r="L1030" i="11"/>
  <c r="K1018" i="11"/>
  <c r="L1018" i="11"/>
  <c r="K1005" i="11"/>
  <c r="L1005" i="11"/>
  <c r="K992" i="11"/>
  <c r="L992" i="11"/>
  <c r="K980" i="11"/>
  <c r="L980" i="11"/>
  <c r="K967" i="11"/>
  <c r="L967" i="11"/>
  <c r="K953" i="11"/>
  <c r="L953" i="11"/>
  <c r="K940" i="11"/>
  <c r="L940" i="11"/>
  <c r="K927" i="11"/>
  <c r="L927" i="11"/>
  <c r="K914" i="11"/>
  <c r="L914" i="11"/>
  <c r="K901" i="11"/>
  <c r="L901" i="11"/>
  <c r="K887" i="11"/>
  <c r="L887" i="11"/>
  <c r="K875" i="11"/>
  <c r="L875" i="11"/>
  <c r="K863" i="11"/>
  <c r="L863" i="11"/>
  <c r="K851" i="11"/>
  <c r="L851" i="11"/>
  <c r="K838" i="11"/>
  <c r="L838" i="11"/>
  <c r="K825" i="11"/>
  <c r="L825" i="11"/>
  <c r="K812" i="11"/>
  <c r="L812" i="11"/>
  <c r="K799" i="11"/>
  <c r="L799" i="11"/>
  <c r="K786" i="11"/>
  <c r="L786" i="11"/>
  <c r="K774" i="11"/>
  <c r="L774" i="11"/>
  <c r="K762" i="11"/>
  <c r="L762" i="11"/>
  <c r="K750" i="11"/>
  <c r="L750" i="11"/>
  <c r="K737" i="11"/>
  <c r="L737" i="11"/>
  <c r="K724" i="11"/>
  <c r="L724" i="11"/>
  <c r="K711" i="11"/>
  <c r="L711" i="11"/>
  <c r="K698" i="11"/>
  <c r="L698" i="11"/>
  <c r="K2198" i="11"/>
  <c r="L2198" i="11" s="1"/>
  <c r="K2150" i="11"/>
  <c r="L2150" i="11" s="1"/>
  <c r="K2078" i="11"/>
  <c r="L2078" i="11" s="1"/>
  <c r="K1910" i="11"/>
  <c r="L1910" i="11"/>
  <c r="K2207" i="11"/>
  <c r="L2207" i="11" s="1"/>
  <c r="K2171" i="11"/>
  <c r="L2171" i="11"/>
  <c r="K2003" i="11"/>
  <c r="L2003" i="11" s="1"/>
  <c r="K1967" i="11"/>
  <c r="L1967" i="11" s="1"/>
  <c r="K1379" i="11"/>
  <c r="L1379" i="11" s="1"/>
  <c r="K1247" i="11"/>
  <c r="L1247" i="11"/>
  <c r="K1187" i="11"/>
  <c r="L1187" i="11" s="1"/>
  <c r="K1127" i="11"/>
  <c r="L1127" i="11"/>
  <c r="K911" i="11"/>
  <c r="L911" i="11"/>
  <c r="K611" i="11"/>
  <c r="L611" i="11" s="1"/>
  <c r="K2143" i="11"/>
  <c r="L2143" i="11"/>
  <c r="K2119" i="11"/>
  <c r="L2119" i="11"/>
  <c r="K2095" i="11"/>
  <c r="L2095" i="11"/>
  <c r="K2071" i="11"/>
  <c r="L2071" i="11"/>
  <c r="K2047" i="11"/>
  <c r="L2047" i="11"/>
  <c r="K2029" i="11"/>
  <c r="L2029" i="11"/>
  <c r="K2012" i="11"/>
  <c r="L2012" i="11"/>
  <c r="K1995" i="11"/>
  <c r="L1995" i="11"/>
  <c r="K1977" i="11"/>
  <c r="L1977" i="11"/>
  <c r="K1961" i="11"/>
  <c r="L1961" i="11"/>
  <c r="K1947" i="11"/>
  <c r="L1947" i="11"/>
  <c r="K1931" i="11"/>
  <c r="L1931" i="11"/>
  <c r="K1916" i="11"/>
  <c r="L1916" i="11"/>
  <c r="K1900" i="11"/>
  <c r="L1900" i="11"/>
  <c r="K1884" i="11"/>
  <c r="L1884" i="11"/>
  <c r="K1869" i="11"/>
  <c r="L1869" i="11"/>
  <c r="K1854" i="11"/>
  <c r="L1854" i="11"/>
  <c r="K1839" i="11"/>
  <c r="L1839" i="11"/>
  <c r="K1824" i="11"/>
  <c r="L1824" i="11"/>
  <c r="K1809" i="11"/>
  <c r="L1809" i="11"/>
  <c r="K1794" i="11"/>
  <c r="L1794" i="11"/>
  <c r="K1779" i="11"/>
  <c r="L1779" i="11"/>
  <c r="K1764" i="11"/>
  <c r="L1764" i="11"/>
  <c r="K1749" i="11"/>
  <c r="L1749" i="11"/>
  <c r="K1737" i="11"/>
  <c r="L1737" i="11"/>
  <c r="K1723" i="11"/>
  <c r="L1723" i="11"/>
  <c r="K1708" i="11"/>
  <c r="L1708" i="11"/>
  <c r="K1695" i="11"/>
  <c r="L1695" i="11"/>
  <c r="K1683" i="11"/>
  <c r="L1683" i="11"/>
  <c r="K1670" i="11"/>
  <c r="L1670" i="11"/>
  <c r="K1657" i="11"/>
  <c r="L1657" i="11"/>
  <c r="K1644" i="11"/>
  <c r="L1644" i="11"/>
  <c r="K1630" i="11"/>
  <c r="L1630" i="11"/>
  <c r="K1617" i="11"/>
  <c r="L1617" i="11"/>
  <c r="K1604" i="11"/>
  <c r="L1604" i="11"/>
  <c r="K1590" i="11"/>
  <c r="L1590" i="11"/>
  <c r="K1577" i="11"/>
  <c r="L1577" i="11"/>
  <c r="K1563" i="11"/>
  <c r="L1563" i="11"/>
  <c r="K1550" i="11"/>
  <c r="L1550" i="11"/>
  <c r="K1536" i="11"/>
  <c r="L1536" i="11"/>
  <c r="K1524" i="11"/>
  <c r="L1524" i="11"/>
  <c r="K1510" i="11"/>
  <c r="L1510" i="11"/>
  <c r="K1497" i="11"/>
  <c r="L1497" i="11"/>
  <c r="K1484" i="11"/>
  <c r="L1484" i="11"/>
  <c r="K1470" i="11"/>
  <c r="L1470" i="11"/>
  <c r="K1457" i="11"/>
  <c r="L1457" i="11"/>
  <c r="K1443" i="11"/>
  <c r="L1443" i="11"/>
  <c r="K1430" i="11"/>
  <c r="L1430" i="11"/>
  <c r="K1416" i="11"/>
  <c r="L1416" i="11"/>
  <c r="K1403" i="11"/>
  <c r="L1403" i="11"/>
  <c r="K1390" i="11"/>
  <c r="L1390" i="11"/>
  <c r="K1377" i="11"/>
  <c r="L1377" i="11"/>
  <c r="K1365" i="11"/>
  <c r="L1365" i="11"/>
  <c r="K1352" i="11"/>
  <c r="L1352" i="11"/>
  <c r="K1339" i="11"/>
  <c r="L1339" i="11"/>
  <c r="K1326" i="11"/>
  <c r="L1326" i="11"/>
  <c r="K1313" i="11"/>
  <c r="L1313" i="11"/>
  <c r="K1301" i="11"/>
  <c r="L1301" i="11"/>
  <c r="K1287" i="11"/>
  <c r="L1287" i="11"/>
  <c r="K1274" i="11"/>
  <c r="L1274" i="11"/>
  <c r="K1261" i="11"/>
  <c r="L1261" i="11"/>
  <c r="K1248" i="11"/>
  <c r="L1248" i="11"/>
  <c r="K1234" i="11"/>
  <c r="L1234" i="11"/>
  <c r="K1221" i="11"/>
  <c r="L1221" i="11"/>
  <c r="K1208" i="11"/>
  <c r="L1208" i="11"/>
  <c r="K1194" i="11"/>
  <c r="L1194" i="11"/>
  <c r="K1181" i="11"/>
  <c r="L1181" i="11"/>
  <c r="K1168" i="11"/>
  <c r="L1168" i="11"/>
  <c r="K1154" i="11"/>
  <c r="L1154" i="11"/>
  <c r="K1141" i="11"/>
  <c r="L1141" i="11"/>
  <c r="K1128" i="11"/>
  <c r="L1128" i="11"/>
  <c r="K1114" i="11"/>
  <c r="L1114" i="11"/>
  <c r="K1102" i="11"/>
  <c r="L1102" i="11"/>
  <c r="K1090" i="11"/>
  <c r="L1090" i="11"/>
  <c r="K1078" i="11"/>
  <c r="L1078" i="11"/>
  <c r="K1066" i="11"/>
  <c r="L1066" i="11"/>
  <c r="K1054" i="11"/>
  <c r="L1054" i="11"/>
  <c r="K1041" i="11"/>
  <c r="L1041" i="11"/>
  <c r="K1029" i="11"/>
  <c r="L1029" i="11"/>
  <c r="K1017" i="11"/>
  <c r="L1017" i="11"/>
  <c r="K1004" i="11"/>
  <c r="L1004" i="11"/>
  <c r="K991" i="11"/>
  <c r="L991" i="11"/>
  <c r="K979" i="11"/>
  <c r="L979" i="11"/>
  <c r="K965" i="11"/>
  <c r="L965" i="11"/>
  <c r="K952" i="11"/>
  <c r="L952" i="11"/>
  <c r="K939" i="11"/>
  <c r="L939" i="11"/>
  <c r="K926" i="11"/>
  <c r="L926" i="11"/>
  <c r="K913" i="11"/>
  <c r="L913" i="11"/>
  <c r="K899" i="11"/>
  <c r="L899" i="11"/>
  <c r="K886" i="11"/>
  <c r="L886" i="11"/>
  <c r="K874" i="11"/>
  <c r="L874" i="11"/>
  <c r="K862" i="11"/>
  <c r="L862" i="11"/>
  <c r="K850" i="11"/>
  <c r="L850" i="11"/>
  <c r="K837" i="11"/>
  <c r="L837" i="11"/>
  <c r="K824" i="11"/>
  <c r="L824" i="11"/>
  <c r="K811" i="11"/>
  <c r="L811" i="11"/>
  <c r="K798" i="11"/>
  <c r="L798" i="11"/>
  <c r="K785" i="11"/>
  <c r="L785" i="11"/>
  <c r="K773" i="11"/>
  <c r="L773" i="11"/>
  <c r="K761" i="11"/>
  <c r="L761" i="11"/>
  <c r="K749" i="11"/>
  <c r="L749" i="11"/>
  <c r="K736" i="11"/>
  <c r="L736" i="11"/>
  <c r="K723" i="11"/>
  <c r="L723" i="11"/>
  <c r="K710" i="11"/>
  <c r="L710" i="11"/>
  <c r="K697" i="11"/>
  <c r="L697" i="11"/>
  <c r="K684" i="11"/>
  <c r="L684" i="11"/>
  <c r="K671" i="11"/>
  <c r="L671" i="11"/>
  <c r="K658" i="11"/>
  <c r="L658" i="11"/>
  <c r="K646" i="11"/>
  <c r="L646" i="11"/>
  <c r="K634" i="11"/>
  <c r="L634" i="11"/>
  <c r="K2186" i="11"/>
  <c r="L2186" i="11" s="1"/>
  <c r="K2114" i="11"/>
  <c r="L2114" i="11"/>
  <c r="K2006" i="11"/>
  <c r="L2006" i="11"/>
  <c r="K1898" i="11"/>
  <c r="L1898" i="11"/>
  <c r="K2195" i="11"/>
  <c r="L2195" i="11" s="1"/>
  <c r="K2159" i="11"/>
  <c r="L2159" i="11" s="1"/>
  <c r="K1979" i="11"/>
  <c r="L1979" i="11" s="1"/>
  <c r="K1775" i="11"/>
  <c r="L1775" i="11"/>
  <c r="K2218" i="11"/>
  <c r="L2218" i="11"/>
  <c r="K2194" i="11"/>
  <c r="L2194" i="11"/>
  <c r="K2158" i="11"/>
  <c r="L2158" i="11" s="1"/>
  <c r="K2134" i="11"/>
  <c r="L2134" i="11"/>
  <c r="K2110" i="11"/>
  <c r="L2110" i="11" s="1"/>
  <c r="K2086" i="11"/>
  <c r="L2086" i="11"/>
  <c r="K2074" i="11"/>
  <c r="L2074" i="11"/>
  <c r="K2050" i="11"/>
  <c r="L2050" i="11"/>
  <c r="K1930" i="11"/>
  <c r="L1930" i="11" s="1"/>
  <c r="K1906" i="11"/>
  <c r="L1906" i="11"/>
  <c r="K1894" i="11"/>
  <c r="L1894" i="11" s="1"/>
  <c r="K1882" i="11"/>
  <c r="L1882" i="11"/>
  <c r="K1810" i="11"/>
  <c r="L1810" i="11"/>
  <c r="K1750" i="11"/>
  <c r="L1750" i="11"/>
  <c r="K1642" i="11"/>
  <c r="L1642" i="11"/>
  <c r="K1618" i="11"/>
  <c r="L1618" i="11"/>
  <c r="K1594" i="11"/>
  <c r="L1594" i="11" s="1"/>
  <c r="K1522" i="11"/>
  <c r="L1522" i="11"/>
  <c r="K1270" i="11"/>
  <c r="L1270" i="11" s="1"/>
  <c r="K922" i="11"/>
  <c r="L922" i="11" s="1"/>
  <c r="K814" i="11"/>
  <c r="L814" i="11" s="1"/>
  <c r="K802" i="11"/>
  <c r="L802" i="11"/>
  <c r="K790" i="11"/>
  <c r="L790" i="11" s="1"/>
  <c r="K598" i="11"/>
  <c r="L598" i="11"/>
  <c r="K574" i="11"/>
  <c r="L574" i="11"/>
  <c r="K286" i="11"/>
  <c r="L286" i="11" s="1"/>
  <c r="K226" i="11"/>
  <c r="L226" i="11" s="1"/>
  <c r="K70" i="11"/>
  <c r="L70" i="11"/>
  <c r="K2141" i="11"/>
  <c r="L2141" i="11"/>
  <c r="K2117" i="11"/>
  <c r="L2117" i="11"/>
  <c r="K2093" i="11"/>
  <c r="L2093" i="11"/>
  <c r="K2069" i="11"/>
  <c r="L2069" i="11"/>
  <c r="K2045" i="11"/>
  <c r="L2045" i="11"/>
  <c r="K2027" i="11"/>
  <c r="L2027" i="11"/>
  <c r="K2011" i="11"/>
  <c r="L2011" i="11"/>
  <c r="K1993" i="11"/>
  <c r="L1993" i="11"/>
  <c r="K1976" i="11"/>
  <c r="L1976" i="11"/>
  <c r="K1960" i="11"/>
  <c r="L1960" i="11"/>
  <c r="K1945" i="11"/>
  <c r="L1945" i="11"/>
  <c r="K1929" i="11"/>
  <c r="L1929" i="11"/>
  <c r="K1915" i="11"/>
  <c r="L1915" i="11"/>
  <c r="K1899" i="11"/>
  <c r="L1899" i="11"/>
  <c r="K1883" i="11"/>
  <c r="L1883" i="11"/>
  <c r="K1868" i="11"/>
  <c r="L1868" i="11"/>
  <c r="K1853" i="11"/>
  <c r="L1853" i="11"/>
  <c r="K1838" i="11"/>
  <c r="L1838" i="11"/>
  <c r="K1823" i="11"/>
  <c r="L1823" i="11"/>
  <c r="K1808" i="11"/>
  <c r="L1808" i="11"/>
  <c r="K1793" i="11"/>
  <c r="L1793" i="11"/>
  <c r="K1778" i="11"/>
  <c r="L1778" i="11"/>
  <c r="K1763" i="11"/>
  <c r="L1763" i="11"/>
  <c r="K1748" i="11"/>
  <c r="L1748" i="11"/>
  <c r="K1736" i="11"/>
  <c r="L1736" i="11"/>
  <c r="K1721" i="11"/>
  <c r="L1721" i="11"/>
  <c r="K1707" i="11"/>
  <c r="L1707" i="11"/>
  <c r="K1694" i="11"/>
  <c r="L1694" i="11"/>
  <c r="K1682" i="11"/>
  <c r="L1682" i="11"/>
  <c r="K1669" i="11"/>
  <c r="L1669" i="11"/>
  <c r="K1656" i="11"/>
  <c r="L1656" i="11"/>
  <c r="K1643" i="11"/>
  <c r="L1643" i="11"/>
  <c r="K1629" i="11"/>
  <c r="L1629" i="11"/>
  <c r="K1616" i="11"/>
  <c r="L1616" i="11"/>
  <c r="K1603" i="11"/>
  <c r="L1603" i="11"/>
  <c r="K1589" i="11"/>
  <c r="L1589" i="11"/>
  <c r="K1576" i="11"/>
  <c r="L1576" i="11"/>
  <c r="K1562" i="11"/>
  <c r="L1562" i="11"/>
  <c r="K1549" i="11"/>
  <c r="L1549" i="11"/>
  <c r="K1535" i="11"/>
  <c r="L1535" i="11"/>
  <c r="K1523" i="11"/>
  <c r="L1523" i="11"/>
  <c r="K1509" i="11"/>
  <c r="L1509" i="11"/>
  <c r="K1496" i="11"/>
  <c r="L1496" i="11"/>
  <c r="K1483" i="11"/>
  <c r="L1483" i="11"/>
  <c r="K1469" i="11"/>
  <c r="L1469" i="11"/>
  <c r="K1456" i="11"/>
  <c r="L1456" i="11"/>
  <c r="K1442" i="11"/>
  <c r="L1442" i="11"/>
  <c r="K1429" i="11"/>
  <c r="L1429" i="11"/>
  <c r="K1415" i="11"/>
  <c r="L1415" i="11"/>
  <c r="K1402" i="11"/>
  <c r="L1402" i="11"/>
  <c r="K1389" i="11"/>
  <c r="L1389" i="11"/>
  <c r="K1376" i="11"/>
  <c r="L1376" i="11"/>
  <c r="K1364" i="11"/>
  <c r="L1364" i="11"/>
  <c r="K1351" i="11"/>
  <c r="L1351" i="11"/>
  <c r="K1338" i="11"/>
  <c r="L1338" i="11"/>
  <c r="K1325" i="11"/>
  <c r="L1325" i="11"/>
  <c r="K1312" i="11"/>
  <c r="L1312" i="11"/>
  <c r="K1299" i="11"/>
  <c r="L1299" i="11"/>
  <c r="K1286" i="11"/>
  <c r="L1286" i="11"/>
  <c r="K1273" i="11"/>
  <c r="L1273" i="11"/>
  <c r="K1260" i="11"/>
  <c r="L1260" i="11"/>
  <c r="K1246" i="11"/>
  <c r="L1246" i="11"/>
  <c r="K1233" i="11"/>
  <c r="L1233" i="11"/>
  <c r="K1220" i="11"/>
  <c r="L1220" i="11"/>
  <c r="K1206" i="11"/>
  <c r="L1206" i="11"/>
  <c r="K1193" i="11"/>
  <c r="L1193" i="11"/>
  <c r="K1180" i="11"/>
  <c r="L1180" i="11"/>
  <c r="K1166" i="11"/>
  <c r="L1166" i="11"/>
  <c r="K1153" i="11"/>
  <c r="L1153" i="11"/>
  <c r="K1140" i="11"/>
  <c r="L1140" i="11"/>
  <c r="K1126" i="11"/>
  <c r="L1126" i="11"/>
  <c r="K1113" i="11"/>
  <c r="L1113" i="11"/>
  <c r="K1101" i="11"/>
  <c r="L1101" i="11"/>
  <c r="K1089" i="11"/>
  <c r="L1089" i="11"/>
  <c r="K1077" i="11"/>
  <c r="L1077" i="11"/>
  <c r="K1065" i="11"/>
  <c r="L1065" i="11"/>
  <c r="K1052" i="11"/>
  <c r="L1052" i="11"/>
  <c r="K1040" i="11"/>
  <c r="L1040" i="11"/>
  <c r="K1028" i="11"/>
  <c r="L1028" i="11"/>
  <c r="K1016" i="11"/>
  <c r="L1016" i="11"/>
  <c r="K1003" i="11"/>
  <c r="L1003" i="11"/>
  <c r="K990" i="11"/>
  <c r="L990" i="11"/>
  <c r="K978" i="11"/>
  <c r="L978" i="11"/>
  <c r="K964" i="11"/>
  <c r="L964" i="11"/>
  <c r="K951" i="11"/>
  <c r="L951" i="11"/>
  <c r="K938" i="11"/>
  <c r="L938" i="11"/>
  <c r="K925" i="11"/>
  <c r="L925" i="11"/>
  <c r="K912" i="11"/>
  <c r="L912" i="11"/>
  <c r="K898" i="11"/>
  <c r="L898" i="11"/>
  <c r="K885" i="11"/>
  <c r="L885" i="11"/>
  <c r="K873" i="11"/>
  <c r="L873" i="11"/>
  <c r="K861" i="11"/>
  <c r="L861" i="11"/>
  <c r="K849" i="11"/>
  <c r="L849" i="11"/>
  <c r="K836" i="11"/>
  <c r="L836" i="11"/>
  <c r="K823" i="11"/>
  <c r="L823" i="11"/>
  <c r="K810" i="11"/>
  <c r="L810" i="11"/>
  <c r="K797" i="11"/>
  <c r="L797" i="11"/>
  <c r="K784" i="11"/>
  <c r="L784" i="11"/>
  <c r="K772" i="11"/>
  <c r="L772" i="11"/>
  <c r="K760" i="11"/>
  <c r="L760" i="11"/>
  <c r="K748" i="11"/>
  <c r="L748" i="11"/>
  <c r="K735" i="11"/>
  <c r="L735" i="11"/>
  <c r="K722" i="11"/>
  <c r="L722" i="11"/>
  <c r="K709" i="11"/>
  <c r="L709" i="11"/>
  <c r="K696" i="11"/>
  <c r="L696" i="11"/>
  <c r="K683" i="11"/>
  <c r="L683" i="11"/>
  <c r="K670" i="11"/>
  <c r="L670" i="11"/>
  <c r="K657" i="11"/>
  <c r="L657" i="11"/>
  <c r="K645" i="11"/>
  <c r="L645" i="11"/>
  <c r="K2192" i="11"/>
  <c r="L2192" i="11"/>
  <c r="K2162" i="11"/>
  <c r="L2162" i="11" s="1"/>
  <c r="K2090" i="11"/>
  <c r="L2090" i="11"/>
  <c r="K1982" i="11"/>
  <c r="L1982" i="11" s="1"/>
  <c r="K2219" i="11"/>
  <c r="L2219" i="11" s="1"/>
  <c r="K2183" i="11"/>
  <c r="L2183" i="11" s="1"/>
  <c r="K1991" i="11"/>
  <c r="L1991" i="11"/>
  <c r="K1835" i="11"/>
  <c r="L1835" i="11"/>
  <c r="K1427" i="11"/>
  <c r="L1427" i="11" s="1"/>
  <c r="K2206" i="11"/>
  <c r="L2206" i="11" s="1"/>
  <c r="K2182" i="11"/>
  <c r="L2182" i="11" s="1"/>
  <c r="K2170" i="11"/>
  <c r="L2170" i="11" s="1"/>
  <c r="K2146" i="11"/>
  <c r="L2146" i="11"/>
  <c r="K2122" i="11"/>
  <c r="L2122" i="11"/>
  <c r="K2098" i="11"/>
  <c r="L2098" i="11"/>
  <c r="K2062" i="11"/>
  <c r="L2062" i="11" s="1"/>
  <c r="K1942" i="11"/>
  <c r="L1942" i="11"/>
  <c r="K2217" i="11"/>
  <c r="L2217" i="11" s="1"/>
  <c r="K2205" i="11"/>
  <c r="L2205" i="11"/>
  <c r="K2193" i="11"/>
  <c r="L2193" i="11"/>
  <c r="K2181" i="11"/>
  <c r="L2181" i="11"/>
  <c r="K2169" i="11"/>
  <c r="L2169" i="11" s="1"/>
  <c r="K2157" i="11"/>
  <c r="L2157" i="11" s="1"/>
  <c r="K2037" i="11"/>
  <c r="L2037" i="11" s="1"/>
  <c r="K2025" i="11"/>
  <c r="L2025" i="11"/>
  <c r="K1857" i="11"/>
  <c r="L1857" i="11"/>
  <c r="K1845" i="11"/>
  <c r="L1845" i="11"/>
  <c r="K1785" i="11"/>
  <c r="L1785" i="11" s="1"/>
  <c r="K1557" i="11"/>
  <c r="L1557" i="11" s="1"/>
  <c r="K1473" i="11"/>
  <c r="L1473" i="11" s="1"/>
  <c r="K1437" i="11"/>
  <c r="L1437" i="11" s="1"/>
  <c r="K1317" i="11"/>
  <c r="L1317" i="11"/>
  <c r="K1257" i="11"/>
  <c r="L1257" i="11"/>
  <c r="K1197" i="11"/>
  <c r="L1197" i="11" s="1"/>
  <c r="K1137" i="11"/>
  <c r="L1137" i="11" s="1"/>
  <c r="K1053" i="11"/>
  <c r="L1053" i="11" s="1"/>
  <c r="K933" i="11"/>
  <c r="L933" i="11"/>
  <c r="K561" i="11"/>
  <c r="L561" i="11" s="1"/>
  <c r="K369" i="11"/>
  <c r="L369" i="11"/>
  <c r="K105" i="11"/>
  <c r="L105" i="11" s="1"/>
  <c r="K2139" i="11"/>
  <c r="L2139" i="11"/>
  <c r="K2115" i="11"/>
  <c r="L2115" i="11"/>
  <c r="K2091" i="11"/>
  <c r="L2091" i="11"/>
  <c r="K2067" i="11"/>
  <c r="L2067" i="11"/>
  <c r="K2044" i="11"/>
  <c r="L2044" i="11"/>
  <c r="K2026" i="11"/>
  <c r="L2026" i="11"/>
  <c r="K2010" i="11"/>
  <c r="L2010" i="11"/>
  <c r="K1992" i="11"/>
  <c r="L1992" i="11"/>
  <c r="K1974" i="11"/>
  <c r="L1974" i="11"/>
  <c r="K1958" i="11"/>
  <c r="L1958" i="11"/>
  <c r="K1944" i="11"/>
  <c r="L1944" i="11"/>
  <c r="K1928" i="11"/>
  <c r="L1928" i="11"/>
  <c r="K1913" i="11"/>
  <c r="L1913" i="11"/>
  <c r="K1897" i="11"/>
  <c r="L1897" i="11"/>
  <c r="K1881" i="11"/>
  <c r="L1881" i="11"/>
  <c r="K1866" i="11"/>
  <c r="L1866" i="11"/>
  <c r="K1851" i="11"/>
  <c r="L1851" i="11"/>
  <c r="K1837" i="11"/>
  <c r="L1837" i="11"/>
  <c r="K1822" i="11"/>
  <c r="L1822" i="11"/>
  <c r="K1807" i="11"/>
  <c r="L1807" i="11"/>
  <c r="K1792" i="11"/>
  <c r="L1792" i="11"/>
  <c r="K1777" i="11"/>
  <c r="L1777" i="11"/>
  <c r="K1762" i="11"/>
  <c r="L1762" i="11"/>
  <c r="K1747" i="11"/>
  <c r="L1747" i="11"/>
  <c r="K1735" i="11"/>
  <c r="L1735" i="11"/>
  <c r="K1720" i="11"/>
  <c r="L1720" i="11"/>
  <c r="K1706" i="11"/>
  <c r="L1706" i="11"/>
  <c r="K1693" i="11"/>
  <c r="L1693" i="11"/>
  <c r="K1681" i="11"/>
  <c r="L1681" i="11"/>
  <c r="K1668" i="11"/>
  <c r="L1668" i="11"/>
  <c r="K1655" i="11"/>
  <c r="L1655" i="11"/>
  <c r="K1641" i="11"/>
  <c r="L1641" i="11"/>
  <c r="K1628" i="11"/>
  <c r="L1628" i="11"/>
  <c r="K1615" i="11"/>
  <c r="L1615" i="11"/>
  <c r="K1601" i="11"/>
  <c r="L1601" i="11"/>
  <c r="K1588" i="11"/>
  <c r="L1588" i="11"/>
  <c r="K1574" i="11"/>
  <c r="L1574" i="11"/>
  <c r="K1561" i="11"/>
  <c r="L1561" i="11"/>
  <c r="K1547" i="11"/>
  <c r="L1547" i="11"/>
  <c r="K1534" i="11"/>
  <c r="L1534" i="11"/>
  <c r="K1521" i="11"/>
  <c r="L1521" i="11"/>
  <c r="K1508" i="11"/>
  <c r="L1508" i="11"/>
  <c r="K1495" i="11"/>
  <c r="L1495" i="11"/>
  <c r="K1481" i="11"/>
  <c r="L1481" i="11"/>
  <c r="K1468" i="11"/>
  <c r="L1468" i="11"/>
  <c r="K1454" i="11"/>
  <c r="L1454" i="11"/>
  <c r="K1441" i="11"/>
  <c r="L1441" i="11"/>
  <c r="K1428" i="11"/>
  <c r="L1428" i="11"/>
  <c r="K1414" i="11"/>
  <c r="L1414" i="11"/>
  <c r="K1401" i="11"/>
  <c r="L1401" i="11"/>
  <c r="K1388" i="11"/>
  <c r="L1388" i="11"/>
  <c r="K1375" i="11"/>
  <c r="L1375" i="11"/>
  <c r="K1363" i="11"/>
  <c r="L1363" i="11"/>
  <c r="K1350" i="11"/>
  <c r="L1350" i="11"/>
  <c r="K1337" i="11"/>
  <c r="L1337" i="11"/>
  <c r="K1324" i="11"/>
  <c r="L1324" i="11"/>
  <c r="K1311" i="11"/>
  <c r="L1311" i="11"/>
  <c r="K1298" i="11"/>
  <c r="L1298" i="11"/>
  <c r="K1285" i="11"/>
  <c r="L1285" i="11"/>
  <c r="K1272" i="11"/>
  <c r="L1272" i="11"/>
  <c r="K1259" i="11"/>
  <c r="L1259" i="11"/>
  <c r="K1245" i="11"/>
  <c r="L1245" i="11"/>
  <c r="K1232" i="11"/>
  <c r="L1232" i="11"/>
  <c r="K1219" i="11"/>
  <c r="L1219" i="11"/>
  <c r="K1205" i="11"/>
  <c r="L1205" i="11"/>
  <c r="K1192" i="11"/>
  <c r="L1192" i="11"/>
  <c r="K1179" i="11"/>
  <c r="L1179" i="11"/>
  <c r="K1165" i="11"/>
  <c r="L1165" i="11"/>
  <c r="K1152" i="11"/>
  <c r="L1152" i="11"/>
  <c r="K1139" i="11"/>
  <c r="L1139" i="11"/>
  <c r="K1125" i="11"/>
  <c r="L1125" i="11"/>
  <c r="K1112" i="11"/>
  <c r="L1112" i="11"/>
  <c r="K1100" i="11"/>
  <c r="L1100" i="11"/>
  <c r="K1088" i="11"/>
  <c r="L1088" i="11"/>
  <c r="K1076" i="11"/>
  <c r="L1076" i="11"/>
  <c r="K1064" i="11"/>
  <c r="L1064" i="11"/>
  <c r="K1051" i="11"/>
  <c r="L1051" i="11"/>
  <c r="K1039" i="11"/>
  <c r="L1039" i="11"/>
  <c r="K1027" i="11"/>
  <c r="L1027" i="11"/>
  <c r="K1015" i="11"/>
  <c r="L1015" i="11"/>
  <c r="K1002" i="11"/>
  <c r="L1002" i="11"/>
  <c r="K989" i="11"/>
  <c r="L989" i="11"/>
  <c r="K976" i="11"/>
  <c r="L976" i="11"/>
  <c r="K963" i="11"/>
  <c r="L963" i="11"/>
  <c r="K950" i="11"/>
  <c r="L950" i="11"/>
  <c r="K937" i="11"/>
  <c r="L937" i="11"/>
  <c r="K924" i="11"/>
  <c r="L924" i="11"/>
  <c r="K910" i="11"/>
  <c r="L910" i="11"/>
  <c r="K897" i="11"/>
  <c r="L897" i="11"/>
  <c r="K884" i="11"/>
  <c r="L884" i="11"/>
  <c r="K872" i="11"/>
  <c r="L872" i="11"/>
  <c r="K860" i="11"/>
  <c r="L860" i="11"/>
  <c r="K848" i="11"/>
  <c r="L848" i="11"/>
  <c r="K834" i="11"/>
  <c r="L834" i="11"/>
  <c r="K822" i="11"/>
  <c r="L822" i="11"/>
  <c r="K809" i="11"/>
  <c r="L809" i="11"/>
  <c r="K796" i="11"/>
  <c r="L796" i="11"/>
  <c r="K783" i="11"/>
  <c r="L783" i="11"/>
  <c r="K771" i="11"/>
  <c r="L771" i="11"/>
  <c r="K759" i="11"/>
  <c r="L759" i="11"/>
  <c r="K747" i="11"/>
  <c r="L747" i="11"/>
  <c r="K734" i="11"/>
  <c r="L734" i="11"/>
  <c r="K721" i="11"/>
  <c r="L721" i="11"/>
  <c r="K708" i="11"/>
  <c r="L708" i="11"/>
  <c r="K520" i="11"/>
  <c r="L520" i="11"/>
  <c r="K507" i="11"/>
  <c r="L507" i="11"/>
  <c r="K494" i="11"/>
  <c r="L494" i="11"/>
  <c r="K481" i="11"/>
  <c r="L481" i="11"/>
  <c r="K468" i="11"/>
  <c r="L468" i="11"/>
  <c r="K455" i="11"/>
  <c r="L455" i="11"/>
  <c r="K443" i="11"/>
  <c r="L443" i="11"/>
  <c r="K431" i="11"/>
  <c r="L431" i="11"/>
  <c r="K419" i="11"/>
  <c r="L419" i="11"/>
  <c r="K407" i="11"/>
  <c r="L407" i="11"/>
  <c r="K394" i="11"/>
  <c r="L394" i="11"/>
  <c r="K381" i="11"/>
  <c r="L381" i="11"/>
  <c r="K368" i="11"/>
  <c r="L368" i="11"/>
  <c r="K356" i="11"/>
  <c r="L356" i="11"/>
  <c r="K343" i="11"/>
  <c r="L343" i="11"/>
  <c r="K330" i="11"/>
  <c r="L330" i="11"/>
  <c r="K317" i="11"/>
  <c r="L317" i="11"/>
  <c r="K305" i="11"/>
  <c r="L305" i="11"/>
  <c r="K293" i="11"/>
  <c r="L293" i="11"/>
  <c r="K280" i="11"/>
  <c r="L280" i="11"/>
  <c r="K267" i="11"/>
  <c r="L267" i="11"/>
  <c r="K254" i="11"/>
  <c r="L254" i="11"/>
  <c r="K242" i="11"/>
  <c r="L242" i="11"/>
  <c r="K229" i="11"/>
  <c r="L229" i="11"/>
  <c r="K216" i="11"/>
  <c r="L216" i="11"/>
  <c r="K204" i="11"/>
  <c r="L204" i="11"/>
  <c r="K192" i="11"/>
  <c r="L192" i="11"/>
  <c r="K179" i="11"/>
  <c r="L179" i="11"/>
  <c r="K167" i="11"/>
  <c r="L167" i="11"/>
  <c r="K154" i="11"/>
  <c r="L154" i="11"/>
  <c r="K142" i="11"/>
  <c r="L142" i="11"/>
  <c r="K129" i="11"/>
  <c r="L129" i="11"/>
  <c r="K116" i="11"/>
  <c r="L116" i="11"/>
  <c r="K103" i="11"/>
  <c r="L103" i="11"/>
  <c r="K91" i="11"/>
  <c r="L91" i="11"/>
  <c r="K79" i="11"/>
  <c r="L79" i="11"/>
  <c r="K66" i="11"/>
  <c r="L66" i="11"/>
  <c r="K54" i="11"/>
  <c r="L54" i="11"/>
  <c r="K42" i="11"/>
  <c r="L42" i="11"/>
  <c r="K30" i="11"/>
  <c r="L30" i="11"/>
  <c r="K18" i="11"/>
  <c r="L18" i="11"/>
  <c r="K6" i="11"/>
  <c r="L6" i="11"/>
  <c r="K685" i="11"/>
  <c r="L685" i="11"/>
  <c r="K672" i="11"/>
  <c r="L672" i="11"/>
  <c r="K659" i="11"/>
  <c r="L659" i="11"/>
  <c r="K647" i="11"/>
  <c r="L647" i="11"/>
  <c r="K635" i="11"/>
  <c r="L635" i="11"/>
  <c r="K609" i="11"/>
  <c r="L609" i="11"/>
  <c r="K596" i="11"/>
  <c r="L596" i="11"/>
  <c r="K584" i="11"/>
  <c r="L584" i="11"/>
  <c r="K571" i="11"/>
  <c r="L571" i="11"/>
  <c r="K558" i="11"/>
  <c r="L558" i="11"/>
  <c r="K545" i="11"/>
  <c r="L545" i="11"/>
  <c r="K532" i="11"/>
  <c r="L532" i="11"/>
  <c r="K519" i="11"/>
  <c r="L519" i="11"/>
  <c r="K506" i="11"/>
  <c r="L506" i="11"/>
  <c r="K493" i="11"/>
  <c r="L493" i="11"/>
  <c r="K480" i="11"/>
  <c r="L480" i="11"/>
  <c r="K467" i="11"/>
  <c r="L467" i="11"/>
  <c r="K454" i="11"/>
  <c r="L454" i="11"/>
  <c r="K442" i="11"/>
  <c r="L442" i="11"/>
  <c r="K430" i="11"/>
  <c r="L430" i="11"/>
  <c r="K406" i="11"/>
  <c r="L406" i="11"/>
  <c r="K393" i="11"/>
  <c r="L393" i="11"/>
  <c r="K380" i="11"/>
  <c r="L380" i="11"/>
  <c r="K367" i="11"/>
  <c r="L367" i="11"/>
  <c r="K354" i="11"/>
  <c r="L354" i="11"/>
  <c r="K342" i="11"/>
  <c r="L342" i="11"/>
  <c r="K329" i="11"/>
  <c r="L329" i="11"/>
  <c r="K316" i="11"/>
  <c r="L316" i="11"/>
  <c r="K304" i="11"/>
  <c r="L304" i="11"/>
  <c r="K292" i="11"/>
  <c r="L292" i="11"/>
  <c r="K279" i="11"/>
  <c r="L279" i="11"/>
  <c r="K266" i="11"/>
  <c r="L266" i="11"/>
  <c r="K253" i="11"/>
  <c r="L253" i="11"/>
  <c r="K240" i="11"/>
  <c r="L240" i="11"/>
  <c r="K228" i="11"/>
  <c r="L228" i="11"/>
  <c r="K215" i="11"/>
  <c r="L215" i="11"/>
  <c r="K203" i="11"/>
  <c r="L203" i="11"/>
  <c r="K191" i="11"/>
  <c r="L191" i="11"/>
  <c r="K178" i="11"/>
  <c r="L178" i="11"/>
  <c r="K166" i="11"/>
  <c r="L166" i="11"/>
  <c r="K153" i="11"/>
  <c r="L153" i="11"/>
  <c r="K141" i="11"/>
  <c r="L141" i="11"/>
  <c r="K128" i="11"/>
  <c r="L128" i="11"/>
  <c r="K115" i="11"/>
  <c r="L115" i="11"/>
  <c r="K102" i="11"/>
  <c r="L102" i="11"/>
  <c r="K90" i="11"/>
  <c r="L90" i="11"/>
  <c r="K78" i="11"/>
  <c r="L78" i="11"/>
  <c r="K65" i="11"/>
  <c r="L65" i="11"/>
  <c r="K53" i="11"/>
  <c r="L53" i="11"/>
  <c r="K41" i="11"/>
  <c r="L41" i="11"/>
  <c r="K29" i="11"/>
  <c r="L29" i="11"/>
  <c r="K17" i="11"/>
  <c r="L17" i="11"/>
  <c r="K5" i="11"/>
  <c r="L5" i="11"/>
  <c r="L622" i="11"/>
  <c r="K621" i="11"/>
  <c r="L621" i="11"/>
  <c r="K608" i="11"/>
  <c r="L608" i="11"/>
  <c r="K595" i="11"/>
  <c r="L595" i="11"/>
  <c r="K583" i="11"/>
  <c r="L583" i="11"/>
  <c r="K570" i="11"/>
  <c r="L570" i="11"/>
  <c r="K557" i="11"/>
  <c r="L557" i="11"/>
  <c r="K544" i="11"/>
  <c r="L544" i="11"/>
  <c r="K531" i="11"/>
  <c r="L531" i="11"/>
  <c r="K518" i="11"/>
  <c r="L518" i="11"/>
  <c r="K505" i="11"/>
  <c r="L505" i="11"/>
  <c r="K492" i="11"/>
  <c r="L492" i="11"/>
  <c r="K479" i="11"/>
  <c r="L479" i="11"/>
  <c r="K453" i="11"/>
  <c r="L453" i="11"/>
  <c r="K441" i="11"/>
  <c r="L441" i="11"/>
  <c r="K429" i="11"/>
  <c r="L429" i="11"/>
  <c r="K417" i="11"/>
  <c r="L417" i="11"/>
  <c r="K405" i="11"/>
  <c r="L405" i="11"/>
  <c r="K392" i="11"/>
  <c r="L392" i="11"/>
  <c r="K379" i="11"/>
  <c r="L379" i="11"/>
  <c r="K366" i="11"/>
  <c r="L366" i="11"/>
  <c r="K353" i="11"/>
  <c r="L353" i="11"/>
  <c r="K340" i="11"/>
  <c r="L340" i="11"/>
  <c r="K328" i="11"/>
  <c r="L328" i="11"/>
  <c r="K315" i="11"/>
  <c r="L315" i="11"/>
  <c r="K303" i="11"/>
  <c r="L303" i="11"/>
  <c r="K291" i="11"/>
  <c r="L291" i="11"/>
  <c r="K278" i="11"/>
  <c r="L278" i="11"/>
  <c r="K265" i="11"/>
  <c r="L265" i="11"/>
  <c r="K252" i="11"/>
  <c r="L252" i="11"/>
  <c r="K239" i="11"/>
  <c r="L239" i="11"/>
  <c r="K227" i="11"/>
  <c r="L227" i="11"/>
  <c r="K214" i="11"/>
  <c r="L214" i="11"/>
  <c r="K202" i="11"/>
  <c r="L202" i="11"/>
  <c r="K190" i="11"/>
  <c r="L190" i="11"/>
  <c r="K177" i="11"/>
  <c r="L177" i="11"/>
  <c r="K165" i="11"/>
  <c r="L165" i="11"/>
  <c r="K152" i="11"/>
  <c r="L152" i="11"/>
  <c r="K139" i="11"/>
  <c r="L139" i="11"/>
  <c r="K127" i="11"/>
  <c r="L127" i="11"/>
  <c r="K114" i="11"/>
  <c r="L114" i="11"/>
  <c r="K101" i="11"/>
  <c r="L101" i="11"/>
  <c r="K89" i="11"/>
  <c r="L89" i="11"/>
  <c r="K77" i="11"/>
  <c r="L77" i="11"/>
  <c r="K64" i="11"/>
  <c r="L64" i="11"/>
  <c r="K52" i="11"/>
  <c r="L52" i="11"/>
  <c r="K40" i="11"/>
  <c r="L40" i="11"/>
  <c r="K28" i="11"/>
  <c r="L28" i="11"/>
  <c r="K16" i="11"/>
  <c r="L16" i="11"/>
  <c r="K4" i="11"/>
  <c r="L4" i="11"/>
  <c r="L586" i="11"/>
  <c r="K633" i="11"/>
  <c r="L633" i="11"/>
  <c r="K620" i="11"/>
  <c r="L620" i="11"/>
  <c r="K607" i="11"/>
  <c r="L607" i="11"/>
  <c r="K594" i="11"/>
  <c r="L594" i="11"/>
  <c r="K582" i="11"/>
  <c r="L582" i="11"/>
  <c r="K569" i="11"/>
  <c r="L569" i="11"/>
  <c r="K556" i="11"/>
  <c r="L556" i="11"/>
  <c r="K543" i="11"/>
  <c r="L543" i="11"/>
  <c r="K530" i="11"/>
  <c r="L530" i="11"/>
  <c r="K517" i="11"/>
  <c r="L517" i="11"/>
  <c r="K504" i="11"/>
  <c r="L504" i="11"/>
  <c r="K491" i="11"/>
  <c r="L491" i="11"/>
  <c r="K478" i="11"/>
  <c r="L478" i="11"/>
  <c r="K465" i="11"/>
  <c r="L465" i="11"/>
  <c r="K452" i="11"/>
  <c r="L452" i="11"/>
  <c r="K440" i="11"/>
  <c r="L440" i="11"/>
  <c r="K428" i="11"/>
  <c r="L428" i="11"/>
  <c r="K416" i="11"/>
  <c r="L416" i="11"/>
  <c r="K404" i="11"/>
  <c r="L404" i="11"/>
  <c r="K391" i="11"/>
  <c r="L391" i="11"/>
  <c r="K378" i="11"/>
  <c r="L378" i="11"/>
  <c r="K365" i="11"/>
  <c r="L365" i="11"/>
  <c r="K352" i="11"/>
  <c r="L352" i="11"/>
  <c r="K339" i="11"/>
  <c r="L339" i="11"/>
  <c r="K326" i="11"/>
  <c r="L326" i="11"/>
  <c r="K314" i="11"/>
  <c r="L314" i="11"/>
  <c r="K302" i="11"/>
  <c r="L302" i="11"/>
  <c r="K290" i="11"/>
  <c r="L290" i="11"/>
  <c r="K277" i="11"/>
  <c r="L277" i="11"/>
  <c r="K264" i="11"/>
  <c r="L264" i="11"/>
  <c r="K251" i="11"/>
  <c r="L251" i="11"/>
  <c r="K238" i="11"/>
  <c r="L238" i="11"/>
  <c r="K225" i="11"/>
  <c r="L225" i="11"/>
  <c r="K213" i="11"/>
  <c r="L213" i="11"/>
  <c r="K201" i="11"/>
  <c r="L201" i="11"/>
  <c r="K189" i="11"/>
  <c r="L189" i="11"/>
  <c r="K176" i="11"/>
  <c r="L176" i="11"/>
  <c r="K163" i="11"/>
  <c r="L163" i="11"/>
  <c r="K151" i="11"/>
  <c r="L151" i="11"/>
  <c r="K138" i="11"/>
  <c r="L138" i="11"/>
  <c r="K126" i="11"/>
  <c r="L126" i="11"/>
  <c r="K113" i="11"/>
  <c r="L113" i="11"/>
  <c r="K100" i="11"/>
  <c r="L100" i="11"/>
  <c r="K88" i="11"/>
  <c r="L88" i="11"/>
  <c r="K76" i="11"/>
  <c r="L76" i="11"/>
  <c r="K63" i="11"/>
  <c r="L63" i="11"/>
  <c r="K51" i="11"/>
  <c r="L51" i="11"/>
  <c r="K39" i="11"/>
  <c r="L39" i="11"/>
  <c r="K27" i="11"/>
  <c r="L27" i="11"/>
  <c r="K15" i="11"/>
  <c r="L15" i="11"/>
  <c r="K3" i="11"/>
  <c r="L3" i="11"/>
  <c r="L550" i="11"/>
  <c r="K695" i="11"/>
  <c r="L695" i="11"/>
  <c r="K682" i="11"/>
  <c r="L682" i="11"/>
  <c r="K669" i="11"/>
  <c r="L669" i="11"/>
  <c r="K656" i="11"/>
  <c r="L656" i="11"/>
  <c r="K644" i="11"/>
  <c r="L644" i="11"/>
  <c r="K632" i="11"/>
  <c r="L632" i="11"/>
  <c r="K619" i="11"/>
  <c r="L619" i="11"/>
  <c r="K606" i="11"/>
  <c r="L606" i="11"/>
  <c r="K593" i="11"/>
  <c r="L593" i="11"/>
  <c r="K581" i="11"/>
  <c r="L581" i="11"/>
  <c r="K568" i="11"/>
  <c r="L568" i="11"/>
  <c r="K555" i="11"/>
  <c r="L555" i="11"/>
  <c r="K542" i="11"/>
  <c r="L542" i="11"/>
  <c r="K529" i="11"/>
  <c r="L529" i="11"/>
  <c r="K516" i="11"/>
  <c r="L516" i="11"/>
  <c r="K503" i="11"/>
  <c r="L503" i="11"/>
  <c r="K490" i="11"/>
  <c r="L490" i="11"/>
  <c r="K477" i="11"/>
  <c r="L477" i="11"/>
  <c r="K464" i="11"/>
  <c r="L464" i="11"/>
  <c r="K451" i="11"/>
  <c r="L451" i="11"/>
  <c r="K439" i="11"/>
  <c r="L439" i="11"/>
  <c r="K427" i="11"/>
  <c r="L427" i="11"/>
  <c r="K415" i="11"/>
  <c r="L415" i="11"/>
  <c r="K403" i="11"/>
  <c r="L403" i="11"/>
  <c r="K390" i="11"/>
  <c r="L390" i="11"/>
  <c r="K377" i="11"/>
  <c r="L377" i="11"/>
  <c r="K364" i="11"/>
  <c r="L364" i="11"/>
  <c r="K351" i="11"/>
  <c r="L351" i="11"/>
  <c r="K338" i="11"/>
  <c r="L338" i="11"/>
  <c r="K325" i="11"/>
  <c r="L325" i="11"/>
  <c r="K313" i="11"/>
  <c r="L313" i="11"/>
  <c r="K301" i="11"/>
  <c r="L301" i="11"/>
  <c r="K276" i="11"/>
  <c r="L276" i="11"/>
  <c r="K263" i="11"/>
  <c r="L263" i="11"/>
  <c r="K250" i="11"/>
  <c r="L250" i="11"/>
  <c r="K237" i="11"/>
  <c r="L237" i="11"/>
  <c r="K224" i="11"/>
  <c r="L224" i="11"/>
  <c r="K212" i="11"/>
  <c r="L212" i="11"/>
  <c r="K200" i="11"/>
  <c r="L200" i="11"/>
  <c r="K188" i="11"/>
  <c r="L188" i="11"/>
  <c r="K175" i="11"/>
  <c r="L175" i="11"/>
  <c r="K162" i="11"/>
  <c r="L162" i="11"/>
  <c r="K150" i="11"/>
  <c r="L150" i="11"/>
  <c r="K137" i="11"/>
  <c r="L137" i="11"/>
  <c r="K125" i="11"/>
  <c r="L125" i="11"/>
  <c r="K112" i="11"/>
  <c r="L112" i="11"/>
  <c r="K99" i="11"/>
  <c r="L99" i="11"/>
  <c r="K87" i="11"/>
  <c r="L87" i="11"/>
  <c r="K75" i="11"/>
  <c r="L75" i="11"/>
  <c r="K62" i="11"/>
  <c r="L62" i="11"/>
  <c r="K50" i="11"/>
  <c r="L50" i="11"/>
  <c r="K38" i="11"/>
  <c r="L38" i="11"/>
  <c r="K26" i="11"/>
  <c r="L26" i="11"/>
  <c r="K14" i="11"/>
  <c r="L14" i="11"/>
  <c r="K2" i="11"/>
  <c r="L2" i="11"/>
  <c r="L514" i="11"/>
  <c r="K707" i="11"/>
  <c r="L707" i="11"/>
  <c r="K694" i="11"/>
  <c r="L694" i="11"/>
  <c r="K681" i="11"/>
  <c r="L681" i="11"/>
  <c r="K667" i="11"/>
  <c r="L667" i="11"/>
  <c r="K655" i="11"/>
  <c r="L655" i="11"/>
  <c r="K643" i="11"/>
  <c r="L643" i="11"/>
  <c r="K631" i="11"/>
  <c r="L631" i="11"/>
  <c r="K618" i="11"/>
  <c r="L618" i="11"/>
  <c r="K605" i="11"/>
  <c r="L605" i="11"/>
  <c r="K592" i="11"/>
  <c r="L592" i="11"/>
  <c r="K580" i="11"/>
  <c r="L580" i="11"/>
  <c r="K567" i="11"/>
  <c r="L567" i="11"/>
  <c r="K554" i="11"/>
  <c r="L554" i="11"/>
  <c r="K541" i="11"/>
  <c r="L541" i="11"/>
  <c r="K528" i="11"/>
  <c r="L528" i="11"/>
  <c r="K515" i="11"/>
  <c r="L515" i="11"/>
  <c r="K502" i="11"/>
  <c r="L502" i="11"/>
  <c r="K489" i="11"/>
  <c r="L489" i="11"/>
  <c r="K476" i="11"/>
  <c r="L476" i="11"/>
  <c r="K463" i="11"/>
  <c r="L463" i="11"/>
  <c r="K450" i="11"/>
  <c r="L450" i="11"/>
  <c r="K438" i="11"/>
  <c r="L438" i="11"/>
  <c r="K426" i="11"/>
  <c r="L426" i="11"/>
  <c r="K414" i="11"/>
  <c r="L414" i="11"/>
  <c r="K402" i="11"/>
  <c r="L402" i="11"/>
  <c r="K389" i="11"/>
  <c r="L389" i="11"/>
  <c r="K376" i="11"/>
  <c r="L376" i="11"/>
  <c r="K363" i="11"/>
  <c r="L363" i="11"/>
  <c r="K350" i="11"/>
  <c r="L350" i="11"/>
  <c r="K337" i="11"/>
  <c r="L337" i="11"/>
  <c r="K324" i="11"/>
  <c r="L324" i="11"/>
  <c r="K312" i="11"/>
  <c r="L312" i="11"/>
  <c r="K300" i="11"/>
  <c r="L300" i="11"/>
  <c r="K288" i="11"/>
  <c r="L288" i="11"/>
  <c r="K275" i="11"/>
  <c r="L275" i="11"/>
  <c r="K262" i="11"/>
  <c r="L262" i="11"/>
  <c r="K249" i="11"/>
  <c r="L249" i="11"/>
  <c r="K236" i="11"/>
  <c r="L236" i="11"/>
  <c r="K223" i="11"/>
  <c r="L223" i="11"/>
  <c r="K211" i="11"/>
  <c r="L211" i="11"/>
  <c r="K199" i="11"/>
  <c r="L199" i="11"/>
  <c r="K187" i="11"/>
  <c r="L187" i="11"/>
  <c r="K174" i="11"/>
  <c r="L174" i="11"/>
  <c r="K161" i="11"/>
  <c r="L161" i="11"/>
  <c r="K149" i="11"/>
  <c r="L149" i="11"/>
  <c r="K136" i="11"/>
  <c r="L136" i="11"/>
  <c r="K124" i="11"/>
  <c r="L124" i="11"/>
  <c r="K111" i="11"/>
  <c r="L111" i="11"/>
  <c r="K98" i="11"/>
  <c r="L98" i="11"/>
  <c r="K86" i="11"/>
  <c r="L86" i="11"/>
  <c r="K74" i="11"/>
  <c r="L74" i="11"/>
  <c r="K61" i="11"/>
  <c r="L61" i="11"/>
  <c r="K49" i="11"/>
  <c r="L49" i="11"/>
  <c r="K37" i="11"/>
  <c r="L37" i="11"/>
  <c r="K25" i="11"/>
  <c r="L25" i="11"/>
  <c r="K13" i="11"/>
  <c r="L13" i="11"/>
  <c r="L466" i="11"/>
  <c r="K693" i="11"/>
  <c r="L693" i="11"/>
  <c r="K679" i="11"/>
  <c r="L679" i="11"/>
  <c r="K666" i="11"/>
  <c r="L666" i="11"/>
  <c r="K654" i="11"/>
  <c r="L654" i="11"/>
  <c r="K642" i="11"/>
  <c r="L642" i="11"/>
  <c r="K630" i="11"/>
  <c r="L630" i="11"/>
  <c r="K617" i="11"/>
  <c r="L617" i="11"/>
  <c r="K604" i="11"/>
  <c r="L604" i="11"/>
  <c r="K591" i="11"/>
  <c r="L591" i="11"/>
  <c r="K579" i="11"/>
  <c r="L579" i="11"/>
  <c r="K566" i="11"/>
  <c r="L566" i="11"/>
  <c r="K553" i="11"/>
  <c r="L553" i="11"/>
  <c r="K540" i="11"/>
  <c r="L540" i="11"/>
  <c r="K527" i="11"/>
  <c r="L527" i="11"/>
  <c r="K501" i="11"/>
  <c r="L501" i="11"/>
  <c r="K488" i="11"/>
  <c r="L488" i="11"/>
  <c r="K475" i="11"/>
  <c r="L475" i="11"/>
  <c r="K462" i="11"/>
  <c r="L462" i="11"/>
  <c r="K449" i="11"/>
  <c r="L449" i="11"/>
  <c r="K437" i="11"/>
  <c r="L437" i="11"/>
  <c r="K425" i="11"/>
  <c r="L425" i="11"/>
  <c r="K413" i="11"/>
  <c r="L413" i="11"/>
  <c r="K401" i="11"/>
  <c r="L401" i="11"/>
  <c r="K388" i="11"/>
  <c r="L388" i="11"/>
  <c r="K375" i="11"/>
  <c r="L375" i="11"/>
  <c r="K362" i="11"/>
  <c r="L362" i="11"/>
  <c r="K349" i="11"/>
  <c r="L349" i="11"/>
  <c r="K336" i="11"/>
  <c r="L336" i="11"/>
  <c r="K323" i="11"/>
  <c r="L323" i="11"/>
  <c r="K311" i="11"/>
  <c r="L311" i="11"/>
  <c r="K299" i="11"/>
  <c r="L299" i="11"/>
  <c r="K287" i="11"/>
  <c r="L287" i="11"/>
  <c r="K274" i="11"/>
  <c r="L274" i="11"/>
  <c r="K261" i="11"/>
  <c r="L261" i="11"/>
  <c r="K248" i="11"/>
  <c r="L248" i="11"/>
  <c r="K235" i="11"/>
  <c r="L235" i="11"/>
  <c r="K222" i="11"/>
  <c r="L222" i="11"/>
  <c r="K210" i="11"/>
  <c r="L210" i="11"/>
  <c r="K198" i="11"/>
  <c r="L198" i="11"/>
  <c r="K186" i="11"/>
  <c r="L186" i="11"/>
  <c r="K173" i="11"/>
  <c r="L173" i="11"/>
  <c r="K160" i="11"/>
  <c r="L160" i="11"/>
  <c r="K148" i="11"/>
  <c r="L148" i="11"/>
  <c r="K135" i="11"/>
  <c r="L135" i="11"/>
  <c r="K122" i="11"/>
  <c r="L122" i="11"/>
  <c r="K110" i="11"/>
  <c r="L110" i="11"/>
  <c r="K97" i="11"/>
  <c r="L97" i="11"/>
  <c r="K85" i="11"/>
  <c r="L85" i="11"/>
  <c r="K60" i="11"/>
  <c r="L60" i="11"/>
  <c r="K48" i="11"/>
  <c r="L48" i="11"/>
  <c r="K36" i="11"/>
  <c r="L36" i="11"/>
  <c r="K24" i="11"/>
  <c r="L24" i="11"/>
  <c r="K12" i="11"/>
  <c r="L12" i="11"/>
  <c r="L418" i="11"/>
  <c r="K718" i="11"/>
  <c r="L718" i="11"/>
  <c r="K705" i="11"/>
  <c r="L705" i="11"/>
  <c r="K691" i="11"/>
  <c r="L691" i="11"/>
  <c r="K678" i="11"/>
  <c r="L678" i="11"/>
  <c r="K665" i="11"/>
  <c r="L665" i="11"/>
  <c r="K653" i="11"/>
  <c r="L653" i="11"/>
  <c r="K641" i="11"/>
  <c r="L641" i="11"/>
  <c r="K629" i="11"/>
  <c r="L629" i="11"/>
  <c r="K616" i="11"/>
  <c r="L616" i="11"/>
  <c r="K603" i="11"/>
  <c r="L603" i="11"/>
  <c r="K590" i="11"/>
  <c r="L590" i="11"/>
  <c r="K578" i="11"/>
  <c r="L578" i="11"/>
  <c r="K565" i="11"/>
  <c r="L565" i="11"/>
  <c r="K552" i="11"/>
  <c r="L552" i="11"/>
  <c r="K539" i="11"/>
  <c r="L539" i="11"/>
  <c r="K526" i="11"/>
  <c r="L526" i="11"/>
  <c r="K513" i="11"/>
  <c r="L513" i="11"/>
  <c r="K500" i="11"/>
  <c r="L500" i="11"/>
  <c r="K487" i="11"/>
  <c r="L487" i="11"/>
  <c r="K474" i="11"/>
  <c r="L474" i="11"/>
  <c r="K461" i="11"/>
  <c r="L461" i="11"/>
  <c r="K448" i="11"/>
  <c r="L448" i="11"/>
  <c r="K436" i="11"/>
  <c r="L436" i="11"/>
  <c r="K424" i="11"/>
  <c r="L424" i="11"/>
  <c r="K412" i="11"/>
  <c r="L412" i="11"/>
  <c r="K400" i="11"/>
  <c r="L400" i="11"/>
  <c r="K387" i="11"/>
  <c r="L387" i="11"/>
  <c r="K374" i="11"/>
  <c r="L374" i="11"/>
  <c r="K348" i="11"/>
  <c r="L348" i="11"/>
  <c r="K335" i="11"/>
  <c r="L335" i="11"/>
  <c r="K322" i="11"/>
  <c r="L322" i="11"/>
  <c r="K310" i="11"/>
  <c r="L310" i="11"/>
  <c r="K298" i="11"/>
  <c r="L298" i="11"/>
  <c r="K285" i="11"/>
  <c r="L285" i="11"/>
  <c r="K273" i="11"/>
  <c r="L273" i="11"/>
  <c r="K260" i="11"/>
  <c r="L260" i="11"/>
  <c r="K247" i="11"/>
  <c r="L247" i="11"/>
  <c r="K234" i="11"/>
  <c r="L234" i="11"/>
  <c r="K221" i="11"/>
  <c r="L221" i="11"/>
  <c r="K209" i="11"/>
  <c r="L209" i="11"/>
  <c r="K197" i="11"/>
  <c r="L197" i="11"/>
  <c r="K185" i="11"/>
  <c r="L185" i="11"/>
  <c r="K172" i="11"/>
  <c r="L172" i="11"/>
  <c r="K159" i="11"/>
  <c r="L159" i="11"/>
  <c r="K147" i="11"/>
  <c r="L147" i="11"/>
  <c r="K134" i="11"/>
  <c r="L134" i="11"/>
  <c r="K121" i="11"/>
  <c r="L121" i="11"/>
  <c r="K109" i="11"/>
  <c r="L109" i="11"/>
  <c r="K96" i="11"/>
  <c r="L96" i="11"/>
  <c r="K84" i="11"/>
  <c r="L84" i="11"/>
  <c r="K72" i="11"/>
  <c r="L72" i="11"/>
  <c r="K59" i="11"/>
  <c r="L59" i="11"/>
  <c r="K47" i="11"/>
  <c r="L47" i="11"/>
  <c r="K35" i="11"/>
  <c r="L35" i="11"/>
  <c r="K23" i="11"/>
  <c r="L23" i="11"/>
  <c r="K11" i="11"/>
  <c r="L11" i="11"/>
  <c r="L361" i="11"/>
  <c r="K703" i="11"/>
  <c r="L703" i="11"/>
  <c r="K690" i="11"/>
  <c r="L690" i="11"/>
  <c r="K677" i="11"/>
  <c r="L677" i="11"/>
  <c r="K664" i="11"/>
  <c r="L664" i="11"/>
  <c r="K652" i="11"/>
  <c r="L652" i="11"/>
  <c r="K640" i="11"/>
  <c r="L640" i="11"/>
  <c r="K628" i="11"/>
  <c r="L628" i="11"/>
  <c r="K615" i="11"/>
  <c r="L615" i="11"/>
  <c r="K602" i="11"/>
  <c r="L602" i="11"/>
  <c r="K589" i="11"/>
  <c r="L589" i="11"/>
  <c r="K577" i="11"/>
  <c r="L577" i="11"/>
  <c r="K564" i="11"/>
  <c r="L564" i="11"/>
  <c r="K551" i="11"/>
  <c r="L551" i="11"/>
  <c r="K538" i="11"/>
  <c r="L538" i="11"/>
  <c r="K525" i="11"/>
  <c r="L525" i="11"/>
  <c r="K512" i="11"/>
  <c r="L512" i="11"/>
  <c r="K499" i="11"/>
  <c r="L499" i="11"/>
  <c r="K486" i="11"/>
  <c r="L486" i="11"/>
  <c r="K473" i="11"/>
  <c r="L473" i="11"/>
  <c r="K460" i="11"/>
  <c r="L460" i="11"/>
  <c r="K447" i="11"/>
  <c r="L447" i="11"/>
  <c r="K435" i="11"/>
  <c r="L435" i="11"/>
  <c r="K423" i="11"/>
  <c r="L423" i="11"/>
  <c r="K411" i="11"/>
  <c r="L411" i="11"/>
  <c r="K398" i="11"/>
  <c r="L398" i="11"/>
  <c r="K386" i="11"/>
  <c r="L386" i="11"/>
  <c r="K373" i="11"/>
  <c r="L373" i="11"/>
  <c r="K360" i="11"/>
  <c r="L360" i="11"/>
  <c r="K347" i="11"/>
  <c r="L347" i="11"/>
  <c r="K334" i="11"/>
  <c r="L334" i="11"/>
  <c r="K321" i="11"/>
  <c r="L321" i="11"/>
  <c r="K309" i="11"/>
  <c r="L309" i="11"/>
  <c r="K297" i="11"/>
  <c r="L297" i="11"/>
  <c r="K284" i="11"/>
  <c r="L284" i="11"/>
  <c r="K272" i="11"/>
  <c r="L272" i="11"/>
  <c r="K259" i="11"/>
  <c r="L259" i="11"/>
  <c r="K246" i="11"/>
  <c r="L246" i="11"/>
  <c r="K233" i="11"/>
  <c r="L233" i="11"/>
  <c r="K220" i="11"/>
  <c r="L220" i="11"/>
  <c r="K208" i="11"/>
  <c r="L208" i="11"/>
  <c r="K196" i="11"/>
  <c r="L196" i="11"/>
  <c r="K184" i="11"/>
  <c r="L184" i="11"/>
  <c r="K171" i="11"/>
  <c r="L171" i="11"/>
  <c r="K158" i="11"/>
  <c r="L158" i="11"/>
  <c r="K146" i="11"/>
  <c r="L146" i="11"/>
  <c r="K133" i="11"/>
  <c r="L133" i="11"/>
  <c r="K120" i="11"/>
  <c r="L120" i="11"/>
  <c r="K108" i="11"/>
  <c r="L108" i="11"/>
  <c r="K95" i="11"/>
  <c r="L95" i="11"/>
  <c r="K83" i="11"/>
  <c r="L83" i="11"/>
  <c r="K71" i="11"/>
  <c r="L71" i="11"/>
  <c r="K58" i="11"/>
  <c r="L58" i="11"/>
  <c r="K46" i="11"/>
  <c r="L46" i="11"/>
  <c r="K34" i="11"/>
  <c r="L34" i="11"/>
  <c r="K22" i="11"/>
  <c r="L22" i="11"/>
  <c r="K10" i="11"/>
  <c r="L10" i="11"/>
  <c r="L289" i="11"/>
  <c r="K689" i="11"/>
  <c r="L689" i="11"/>
  <c r="K676" i="11"/>
  <c r="L676" i="11"/>
  <c r="K663" i="11"/>
  <c r="L663" i="11"/>
  <c r="K651" i="11"/>
  <c r="L651" i="11"/>
  <c r="K639" i="11"/>
  <c r="L639" i="11"/>
  <c r="K627" i="11"/>
  <c r="L627" i="11"/>
  <c r="K614" i="11"/>
  <c r="L614" i="11"/>
  <c r="K601" i="11"/>
  <c r="L601" i="11"/>
  <c r="K588" i="11"/>
  <c r="L588" i="11"/>
  <c r="K576" i="11"/>
  <c r="L576" i="11"/>
  <c r="K563" i="11"/>
  <c r="L563" i="11"/>
  <c r="K537" i="11"/>
  <c r="L537" i="11"/>
  <c r="K524" i="11"/>
  <c r="L524" i="11"/>
  <c r="K511" i="11"/>
  <c r="L511" i="11"/>
  <c r="K498" i="11"/>
  <c r="L498" i="11"/>
  <c r="K485" i="11"/>
  <c r="L485" i="11"/>
  <c r="K472" i="11"/>
  <c r="L472" i="11"/>
  <c r="K459" i="11"/>
  <c r="L459" i="11"/>
  <c r="K446" i="11"/>
  <c r="L446" i="11"/>
  <c r="K434" i="11"/>
  <c r="L434" i="11"/>
  <c r="K422" i="11"/>
  <c r="L422" i="11"/>
  <c r="K410" i="11"/>
  <c r="L410" i="11"/>
  <c r="K397" i="11"/>
  <c r="L397" i="11"/>
  <c r="K384" i="11"/>
  <c r="L384" i="11"/>
  <c r="K372" i="11"/>
  <c r="L372" i="11"/>
  <c r="K359" i="11"/>
  <c r="L359" i="11"/>
  <c r="K346" i="11"/>
  <c r="L346" i="11"/>
  <c r="K333" i="11"/>
  <c r="L333" i="11"/>
  <c r="K320" i="11"/>
  <c r="L320" i="11"/>
  <c r="K308" i="11"/>
  <c r="L308" i="11"/>
  <c r="K296" i="11"/>
  <c r="L296" i="11"/>
  <c r="K283" i="11"/>
  <c r="L283" i="11"/>
  <c r="K270" i="11"/>
  <c r="L270" i="11"/>
  <c r="K258" i="11"/>
  <c r="L258" i="11"/>
  <c r="K245" i="11"/>
  <c r="L245" i="11"/>
  <c r="K232" i="11"/>
  <c r="L232" i="11"/>
  <c r="K219" i="11"/>
  <c r="L219" i="11"/>
  <c r="K207" i="11"/>
  <c r="L207" i="11"/>
  <c r="K195" i="11"/>
  <c r="L195" i="11"/>
  <c r="K183" i="11"/>
  <c r="L183" i="11"/>
  <c r="K170" i="11"/>
  <c r="L170" i="11"/>
  <c r="K157" i="11"/>
  <c r="L157" i="11"/>
  <c r="K132" i="11"/>
  <c r="L132" i="11"/>
  <c r="K119" i="11"/>
  <c r="L119" i="11"/>
  <c r="K107" i="11"/>
  <c r="L107" i="11"/>
  <c r="K94" i="11"/>
  <c r="L94" i="11"/>
  <c r="K82" i="11"/>
  <c r="L82" i="11"/>
  <c r="K69" i="11"/>
  <c r="L69" i="11"/>
  <c r="K57" i="11"/>
  <c r="L57" i="11"/>
  <c r="K45" i="11"/>
  <c r="L45" i="11"/>
  <c r="K33" i="11"/>
  <c r="L33" i="11"/>
  <c r="K21" i="11"/>
  <c r="L21" i="11"/>
  <c r="K9" i="11"/>
  <c r="L9" i="11"/>
  <c r="L217" i="11"/>
  <c r="K701" i="11"/>
  <c r="L701" i="11"/>
  <c r="K688" i="11"/>
  <c r="L688" i="11"/>
  <c r="K675" i="11"/>
  <c r="L675" i="11"/>
  <c r="K662" i="11"/>
  <c r="L662" i="11"/>
  <c r="K650" i="11"/>
  <c r="L650" i="11"/>
  <c r="K638" i="11"/>
  <c r="L638" i="11"/>
  <c r="K626" i="11"/>
  <c r="L626" i="11"/>
  <c r="K613" i="11"/>
  <c r="L613" i="11"/>
  <c r="K600" i="11"/>
  <c r="L600" i="11"/>
  <c r="K587" i="11"/>
  <c r="L587" i="11"/>
  <c r="K575" i="11"/>
  <c r="L575" i="11"/>
  <c r="K562" i="11"/>
  <c r="L562" i="11"/>
  <c r="K549" i="11"/>
  <c r="L549" i="11"/>
  <c r="K536" i="11"/>
  <c r="L536" i="11"/>
  <c r="K523" i="11"/>
  <c r="L523" i="11"/>
  <c r="K510" i="11"/>
  <c r="L510" i="11"/>
  <c r="K497" i="11"/>
  <c r="L497" i="11"/>
  <c r="K484" i="11"/>
  <c r="L484" i="11"/>
  <c r="K471" i="11"/>
  <c r="L471" i="11"/>
  <c r="K458" i="11"/>
  <c r="L458" i="11"/>
  <c r="K445" i="11"/>
  <c r="L445" i="11"/>
  <c r="K433" i="11"/>
  <c r="L433" i="11"/>
  <c r="K421" i="11"/>
  <c r="L421" i="11"/>
  <c r="K409" i="11"/>
  <c r="L409" i="11"/>
  <c r="K396" i="11"/>
  <c r="L396" i="11"/>
  <c r="K383" i="11"/>
  <c r="L383" i="11"/>
  <c r="K371" i="11"/>
  <c r="L371" i="11"/>
  <c r="K358" i="11"/>
  <c r="L358" i="11"/>
  <c r="K345" i="11"/>
  <c r="L345" i="11"/>
  <c r="K332" i="11"/>
  <c r="L332" i="11"/>
  <c r="K319" i="11"/>
  <c r="L319" i="11"/>
  <c r="K307" i="11"/>
  <c r="L307" i="11"/>
  <c r="K295" i="11"/>
  <c r="L295" i="11"/>
  <c r="K282" i="11"/>
  <c r="L282" i="11"/>
  <c r="K269" i="11"/>
  <c r="L269" i="11"/>
  <c r="K257" i="11"/>
  <c r="L257" i="11"/>
  <c r="K244" i="11"/>
  <c r="L244" i="11"/>
  <c r="K231" i="11"/>
  <c r="L231" i="11"/>
  <c r="K218" i="11"/>
  <c r="L218" i="11"/>
  <c r="K206" i="11"/>
  <c r="L206" i="11"/>
  <c r="K194" i="11"/>
  <c r="L194" i="11"/>
  <c r="K182" i="11"/>
  <c r="L182" i="11"/>
  <c r="K169" i="11"/>
  <c r="L169" i="11"/>
  <c r="K156" i="11"/>
  <c r="L156" i="11"/>
  <c r="K144" i="11"/>
  <c r="L144" i="11"/>
  <c r="K131" i="11"/>
  <c r="L131" i="11"/>
  <c r="K118" i="11"/>
  <c r="L118" i="11"/>
  <c r="K106" i="11"/>
  <c r="L106" i="11"/>
  <c r="K93" i="11"/>
  <c r="L93" i="11"/>
  <c r="K81" i="11"/>
  <c r="L81" i="11"/>
  <c r="K68" i="11"/>
  <c r="L68" i="11"/>
  <c r="K56" i="11"/>
  <c r="L56" i="11"/>
  <c r="K44" i="11"/>
  <c r="L44" i="11"/>
  <c r="K32" i="11"/>
  <c r="L32" i="11"/>
  <c r="K20" i="11"/>
  <c r="L20" i="11"/>
  <c r="K8" i="11"/>
  <c r="L8" i="11"/>
  <c r="L145" i="11"/>
  <c r="K700" i="11"/>
  <c r="L700" i="11"/>
  <c r="K687" i="11"/>
  <c r="L687" i="11"/>
  <c r="K674" i="11"/>
  <c r="L674" i="11"/>
  <c r="K661" i="11"/>
  <c r="L661" i="11"/>
  <c r="K649" i="11"/>
  <c r="L649" i="11"/>
  <c r="K637" i="11"/>
  <c r="L637" i="11"/>
  <c r="K625" i="11"/>
  <c r="L625" i="11"/>
  <c r="K612" i="11"/>
  <c r="L612" i="11"/>
  <c r="K599" i="11"/>
  <c r="L599" i="11"/>
  <c r="K573" i="11"/>
  <c r="L573" i="11"/>
  <c r="K560" i="11"/>
  <c r="L560" i="11"/>
  <c r="K547" i="11"/>
  <c r="L547" i="11"/>
  <c r="K534" i="11"/>
  <c r="L534" i="11"/>
  <c r="K521" i="11"/>
  <c r="L521" i="11"/>
  <c r="K508" i="11"/>
  <c r="L508" i="11"/>
  <c r="K495" i="11"/>
  <c r="L495" i="11"/>
  <c r="K482" i="11"/>
  <c r="L482" i="11"/>
  <c r="K469" i="11"/>
  <c r="L469" i="11"/>
  <c r="K456" i="11"/>
  <c r="L456" i="11"/>
  <c r="K444" i="11"/>
  <c r="L444" i="11"/>
  <c r="K432" i="11"/>
  <c r="L432" i="11"/>
  <c r="K420" i="11"/>
  <c r="L420" i="11"/>
  <c r="K408" i="11"/>
  <c r="L408" i="11"/>
  <c r="K395" i="11"/>
  <c r="L395" i="11"/>
  <c r="K382" i="11"/>
  <c r="L382" i="11"/>
  <c r="K370" i="11"/>
  <c r="L370" i="11"/>
  <c r="K357" i="11"/>
  <c r="L357" i="11"/>
  <c r="K344" i="11"/>
  <c r="L344" i="11"/>
  <c r="K331" i="11"/>
  <c r="L331" i="11"/>
  <c r="K318" i="11"/>
  <c r="L318" i="11"/>
  <c r="K306" i="11"/>
  <c r="L306" i="11"/>
  <c r="K294" i="11"/>
  <c r="L294" i="11"/>
  <c r="K281" i="11"/>
  <c r="L281" i="11"/>
  <c r="K268" i="11"/>
  <c r="L268" i="11"/>
  <c r="K255" i="11"/>
  <c r="L255" i="11"/>
  <c r="K243" i="11"/>
  <c r="L243" i="11"/>
  <c r="K230" i="11"/>
  <c r="L230" i="11"/>
  <c r="K205" i="11"/>
  <c r="L205" i="11"/>
  <c r="K193" i="11"/>
  <c r="L193" i="11"/>
  <c r="K181" i="11"/>
  <c r="L181" i="11"/>
  <c r="K168" i="11"/>
  <c r="L168" i="11"/>
  <c r="K155" i="11"/>
  <c r="L155" i="11"/>
  <c r="K143" i="11"/>
  <c r="L143" i="11"/>
  <c r="K130" i="11"/>
  <c r="L130" i="11"/>
  <c r="K117" i="11"/>
  <c r="L117" i="11"/>
  <c r="K104" i="11"/>
  <c r="L104" i="11"/>
  <c r="K92" i="11"/>
  <c r="L92" i="11"/>
  <c r="K80" i="11"/>
  <c r="L80" i="11"/>
  <c r="K67" i="11"/>
  <c r="L67" i="11"/>
  <c r="K55" i="11"/>
  <c r="L55" i="11"/>
  <c r="K43" i="11"/>
  <c r="L43" i="11"/>
  <c r="K31" i="11"/>
  <c r="L31" i="11"/>
  <c r="K19" i="11"/>
  <c r="L19" i="11"/>
  <c r="K7" i="11"/>
  <c r="L7" i="11"/>
  <c r="L73" i="11"/>
  <c r="D36" i="17"/>
  <c r="E36" i="17"/>
  <c r="D37" i="17"/>
  <c r="D34" i="17"/>
  <c r="E37" i="17"/>
  <c r="E34" i="17"/>
  <c r="D35" i="17"/>
  <c r="D32" i="17"/>
  <c r="E35" i="17"/>
  <c r="E32" i="17"/>
  <c r="D33" i="17"/>
  <c r="E33" i="17"/>
  <c r="E31" i="17"/>
  <c r="D31" i="17"/>
  <c r="E30" i="17"/>
  <c r="D30" i="17"/>
  <c r="E29" i="17"/>
  <c r="D29" i="17"/>
  <c r="E28" i="17"/>
  <c r="D28" i="17"/>
  <c r="E27" i="17"/>
  <c r="D27" i="17"/>
  <c r="E26" i="17"/>
  <c r="D26" i="17"/>
</calcChain>
</file>

<file path=xl/sharedStrings.xml><?xml version="1.0" encoding="utf-8"?>
<sst xmlns="http://schemas.openxmlformats.org/spreadsheetml/2006/main" count="2315" uniqueCount="78">
  <si>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</si>
  <si>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</si>
  <si>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</si>
  <si>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</si>
  <si>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</si>
  <si>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</si>
  <si>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</si>
  <si>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</si>
  <si>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</si>
  <si>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</si>
  <si>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</si>
  <si>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</si>
  <si>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</si>
  <si>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</si>
  <si>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</si>
  <si>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</si>
  <si>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</si>
  <si>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Licenses Bought</t>
  </si>
  <si>
    <t>Sum of Sales Amount</t>
  </si>
  <si>
    <t>Row Labels</t>
  </si>
  <si>
    <t>Grand Total</t>
  </si>
  <si>
    <t>Paid</t>
  </si>
  <si>
    <t>0-24</t>
  </si>
  <si>
    <t>25-49</t>
  </si>
  <si>
    <t>50-74</t>
  </si>
  <si>
    <t>Column Labels</t>
  </si>
  <si>
    <t>Total Sum of Licenses Bought</t>
  </si>
  <si>
    <t>Total Sum of Sales Amount</t>
  </si>
  <si>
    <t>Upsell $ Per Non-Paying User</t>
  </si>
  <si>
    <t>Non-Paying Users</t>
  </si>
  <si>
    <t>Current Upsell $</t>
  </si>
  <si>
    <t>Upsell Priority</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</si>
  <si>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</si>
  <si>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</si>
  <si>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</si>
  <si>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</si>
  <si>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</si>
  <si>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</si>
  <si>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</si>
  <si>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</si>
  <si>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</si>
  <si>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</si>
  <si>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</si>
  <si>
    <t>Upsell Opportunity</t>
  </si>
  <si>
    <t>Conversion Rates</t>
  </si>
  <si>
    <t>Projected Upsell Amount</t>
  </si>
  <si>
    <t>Total</t>
  </si>
  <si>
    <t>Sales Last Month</t>
  </si>
  <si>
    <t>Growth Rate</t>
  </si>
  <si>
    <t>Sales Target</t>
  </si>
  <si>
    <t>License Price</t>
  </si>
  <si>
    <t>Projected Sales</t>
  </si>
  <si>
    <t>$B$14</t>
  </si>
  <si>
    <t>$B$15</t>
  </si>
  <si>
    <t>$B$16</t>
  </si>
  <si>
    <t>$D$17</t>
  </si>
  <si>
    <t>Current</t>
  </si>
  <si>
    <t>Created by Youki Chiba on 2/24/2024</t>
  </si>
  <si>
    <t>High</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</si>
  <si>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</si>
  <si>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</si>
  <si>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</si>
  <si>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</si>
  <si>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</si>
  <si>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</si>
  <si>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</si>
  <si>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Elasticity</t>
  </si>
  <si>
    <t>Elasticity of Demand - Premium</t>
  </si>
  <si>
    <t>SMA Forecast</t>
  </si>
  <si>
    <t>WMA Forecast</t>
  </si>
  <si>
    <t>Timeline</t>
  </si>
  <si>
    <t>Values</t>
  </si>
  <si>
    <t>Forecast 1</t>
  </si>
  <si>
    <t>Lower Bound 1</t>
  </si>
  <si>
    <t>Upper Bound 1</t>
  </si>
  <si>
    <t>Forecast 2</t>
  </si>
  <si>
    <t>Upper Bound 2</t>
  </si>
  <si>
    <t>Lower Bound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</si>
</sst>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7" x14ac:knownFonts="1">
    <font>
      <sz val="12"/>
      <color theme="1"/>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14" fontId="0" fillId="0" borderId="0" xfId="0" applyNumberFormat="1"/>
    <xf numFmtId="164" fontId="0" fillId="0" borderId="0" xfId="0" applyNumberFormat="1"/>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 fontId="0" fillId="0" borderId="0" xfId="0" applyNumberFormat="1"/>
    <xf numFmtId="2" fontId="0" fillId="0" borderId="0" xfId="0" applyNumberFormat="1"/>
    <xf numFmtId="9" fontId="0" fillId="0" borderId="0" xfId="0" applyNumberFormat="1"/>
    <xf numFmtId="10" fontId="0" fillId="0" borderId="0" xfId="0" applyNumberFormat="1"/>
    <xf numFmtId="165" fontId="0" fillId="0" borderId="0" xfId="0" applyNumberFormat="1"/>
    <xf numFmtId="165" fontId="0" fillId="0" borderId="2" xfId="0" applyNumberFormat="1" applyBorder="1"/>
    <xf numFmtId="0" fontId="1" fillId="2" borderId="3" xfId="0" applyFont="1" applyFill="1" applyBorder="1" applyAlignment="1">
      <alignment horizontal="left"/>
    </xf>
    <xf numFmtId="0" fontId="1" fillId="2" borderId="1" xfId="0" applyFont="1" applyFill="1" applyBorder="1" applyAlignment="1">
      <alignment horizontal="left"/>
    </xf>
    <xf numFmtId="0" fontId="0" fillId="0" borderId="4" xfId="0" applyBorder="1"/>
    <xf numFmtId="0" fontId="2" fillId="3" borderId="0" xfId="0" applyFont="1" applyFill="1" applyAlignment="1">
      <alignment horizontal="left"/>
    </xf>
    <xf numFmtId="0" fontId="3" fillId="3" borderId="4" xfId="0" applyFont="1" applyFill="1" applyBorder="1" applyAlignment="1">
      <alignment horizontal="left"/>
    </xf>
    <xf numFmtId="0" fontId="2" fillId="3" borderId="2" xfId="0" applyFont="1" applyFill="1" applyBorder="1" applyAlignment="1">
      <alignment horizontal="left"/>
    </xf>
    <xf numFmtId="0" fontId="4" fillId="2" borderId="1" xfId="0" applyFont="1" applyFill="1" applyBorder="1" applyAlignment="1">
      <alignment horizontal="right"/>
    </xf>
    <xf numFmtId="0" fontId="4" fillId="2" borderId="3" xfId="0" applyFont="1" applyFill="1" applyBorder="1" applyAlignment="1">
      <alignment horizontal="right"/>
    </xf>
    <xf numFmtId="165" fontId="0" fillId="4" borderId="0" xfId="0" applyNumberFormat="1" applyFill="1"/>
    <xf numFmtId="0" fontId="5" fillId="0" borderId="0" xfId="0" applyFont="1" applyAlignment="1">
      <alignment vertical="top" wrapText="1"/>
    </xf>
    <xf numFmtId="165" fontId="6" fillId="0" borderId="0" xfId="0" applyNumberFormat="1" applyFont="1"/>
    <xf numFmtId="10" fontId="6" fillId="0" borderId="0" xfId="0" applyNumberFormat="1" applyFont="1"/>
  </cellXfs>
  <cellStyles count="1">
    <cellStyle name="Normal" xfId="0" builtinId="0"/>
  </cellStyles>
  <dxfs count="44">
    <dxf>
      <font>
        <color rgb="FF9C0006"/>
      </font>
      <fill>
        <patternFill>
          <bgColor rgb="FFFFC7CE"/>
        </patternFill>
      </fill>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9" formatCode="m/d/yyyy"/>
    </dxf>
    <dxf>
      <numFmt numFmtId="164" formatCode="&quot;$&quot;#,##0"/>
    </dxf>
    <dxf>
      <numFmt numFmtId="165" formatCode="&quot;$&quot;#,##0.00"/>
    </dxf>
    <dxf>
      <numFmt numFmtId="165" formatCode="&quot;$&quot;#,##0.00"/>
    </dxf>
    <dxf>
      <numFmt numFmtId="14" formatCode="0.00%"/>
    </dxf>
    <dxf>
      <numFmt numFmtId="0" formatCode="General"/>
    </dxf>
    <dxf>
      <numFmt numFmtId="165" formatCode="&quot;$&quot;#,##0.00"/>
    </dxf>
    <dxf>
      <numFmt numFmtId="164" formatCode="&quot;$&quot;#,##0"/>
    </dxf>
    <dxf>
      <numFmt numFmtId="13" formatCode="0%"/>
    </dxf>
    <dxf>
      <numFmt numFmtId="164" formatCode="&quot;$&quot;#,##0"/>
    </dxf>
    <dxf>
      <numFmt numFmtId="164" formatCode="&quot;$&quot;#,##0"/>
    </dxf>
    <dxf>
      <numFmt numFmtId="164" formatCode="&quot;$&quot;#,##0"/>
    </dxf>
    <dxf>
      <numFmt numFmtId="165" formatCode="&quot;$&quot;#,##0.00"/>
    </dxf>
    <dxf>
      <numFmt numFmtId="13" formatCode="0%"/>
    </dxf>
    <dxf>
      <numFmt numFmtId="164" formatCode="&quot;$&quot;#,##0"/>
    </dxf>
    <dxf>
      <numFmt numFmtId="164" formatCode="&quot;$&quot;#,##0"/>
    </dxf>
    <dxf>
      <numFmt numFmtId="13" formatCode="0%"/>
    </dxf>
    <dxf>
      <numFmt numFmtId="0" formatCode="General"/>
    </dxf>
    <dxf>
      <numFmt numFmtId="0" formatCode="General"/>
    </dxf>
    <dxf>
      <numFmt numFmtId="0" formatCode="General"/>
    </dxf>
    <dxf>
      <numFmt numFmtId="2" formatCode="0.00"/>
    </dxf>
    <dxf>
      <numFmt numFmtId="0" formatCode="General"/>
    </dxf>
    <dxf>
      <numFmt numFmtId="0" formatCode="General"/>
    </dxf>
    <dxf>
      <numFmt numFmtId="164" formatCode="&quot;$&quot;#,##0"/>
    </dxf>
    <dxf>
      <numFmt numFmtId="164" formatCode="&quot;$&quot;#,##0"/>
    </dxf>
    <dxf>
      <numFmt numFmtId="1" formatCode="0"/>
    </dxf>
    <dxf>
      <numFmt numFmtId="19" formatCode="m/d/yyyy"/>
    </dxf>
    <dxf>
      <numFmt numFmtId="3" formatCode="#,##0"/>
    </dxf>
    <dxf>
      <numFmt numFmtId="164" formatCode="&quot;$&quot;#,##0"/>
    </dxf>
    <dxf>
      <numFmt numFmtId="19" formatCode="m/d/yyyy"/>
    </dxf>
    <dxf>
      <numFmt numFmtId="19" formatCode="m/d/yyyy"/>
    </dxf>
    <dxf>
      <numFmt numFmtId="19" formatCode="m/d/yyyy"/>
    </dxf>
    <dxf>
      <numFmt numFmtId="164" formatCode="&quot;$&quot;#,##0"/>
    </dxf>
    <dxf>
      <numFmt numFmtId="164" formatCode="&quot;$&quot;#,##0"/>
    </dxf>
    <dxf>
      <numFmt numFmtId="164" formatCode="&quot;$&quot;#,##0"/>
    </dxf>
    <dxf>
      <numFmt numFmtId="0" formatCode="General"/>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exp"/>
            <c:forward val="6"/>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Forecasting!$A$14:$A$25</c:f>
              <c:numCache>
                <c:formatCode>m/d/yyyy</c:formatCode>
                <c:ptCount val="12"/>
                <c:pt idx="0">
                  <c:v>44013</c:v>
                </c:pt>
                <c:pt idx="1">
                  <c:v>44044</c:v>
                </c:pt>
                <c:pt idx="2">
                  <c:v>44075</c:v>
                </c:pt>
                <c:pt idx="3">
                  <c:v>44105</c:v>
                </c:pt>
                <c:pt idx="4">
                  <c:v>44136</c:v>
                </c:pt>
                <c:pt idx="5">
                  <c:v>44166</c:v>
                </c:pt>
                <c:pt idx="6">
                  <c:v>44197</c:v>
                </c:pt>
                <c:pt idx="7">
                  <c:v>44228</c:v>
                </c:pt>
                <c:pt idx="8">
                  <c:v>44256</c:v>
                </c:pt>
                <c:pt idx="9">
                  <c:v>44287</c:v>
                </c:pt>
                <c:pt idx="10">
                  <c:v>44317</c:v>
                </c:pt>
                <c:pt idx="11">
                  <c:v>44348</c:v>
                </c:pt>
              </c:numCache>
            </c:numRef>
          </c:cat>
          <c:val>
            <c:numRef>
              <c:f>Forecasting!$B$14:$B$25</c:f>
              <c:numCache>
                <c:formatCode>"$"#,##0</c:formatCode>
                <c:ptCount val="12"/>
                <c:pt idx="0">
                  <c:v>28325</c:v>
                </c:pt>
                <c:pt idx="1">
                  <c:v>32005</c:v>
                </c:pt>
                <c:pt idx="2">
                  <c:v>34890</c:v>
                </c:pt>
                <c:pt idx="3">
                  <c:v>40615</c:v>
                </c:pt>
                <c:pt idx="4">
                  <c:v>46605</c:v>
                </c:pt>
                <c:pt idx="5">
                  <c:v>50195</c:v>
                </c:pt>
                <c:pt idx="6">
                  <c:v>51605</c:v>
                </c:pt>
                <c:pt idx="7">
                  <c:v>54120</c:v>
                </c:pt>
                <c:pt idx="8">
                  <c:v>57040</c:v>
                </c:pt>
                <c:pt idx="9">
                  <c:v>63125</c:v>
                </c:pt>
                <c:pt idx="10">
                  <c:v>68155</c:v>
                </c:pt>
                <c:pt idx="11">
                  <c:v>80335</c:v>
                </c:pt>
              </c:numCache>
            </c:numRef>
          </c:val>
          <c:smooth val="0"/>
          <c:extLst>
            <c:ext xmlns:c16="http://schemas.microsoft.com/office/drawing/2014/chart" uri="{C3380CC4-5D6E-409C-BE32-E72D297353CC}">
              <c16:uniqueId val="{00000000-E53A-4BB3-9D4E-BA28718B5093}"/>
            </c:ext>
          </c:extLst>
        </c:ser>
        <c:dLbls>
          <c:showLegendKey val="0"/>
          <c:showVal val="0"/>
          <c:showCatName val="0"/>
          <c:showSerName val="0"/>
          <c:showPercent val="0"/>
          <c:showBubbleSize val="0"/>
        </c:dLbls>
        <c:smooth val="0"/>
        <c:axId val="1672477679"/>
        <c:axId val="147379040"/>
      </c:lineChart>
      <c:dateAx>
        <c:axId val="1672477679"/>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79040"/>
        <c:crosses val="autoZero"/>
        <c:auto val="1"/>
        <c:lblOffset val="100"/>
        <c:baseTimeUnit val="months"/>
      </c:dateAx>
      <c:valAx>
        <c:axId val="1473790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477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Sheet'!$B$2:$B$37</c:f>
              <c:numCache>
                <c:formatCode>"$"#,##0</c:formatCode>
                <c:ptCount val="36"/>
                <c:pt idx="0">
                  <c:v>0</c:v>
                </c:pt>
                <c:pt idx="1">
                  <c:v>0</c:v>
                </c:pt>
                <c:pt idx="2">
                  <c:v>0</c:v>
                </c:pt>
                <c:pt idx="3">
                  <c:v>20</c:v>
                </c:pt>
                <c:pt idx="4">
                  <c:v>40</c:v>
                </c:pt>
                <c:pt idx="5">
                  <c:v>40</c:v>
                </c:pt>
                <c:pt idx="6">
                  <c:v>645</c:v>
                </c:pt>
                <c:pt idx="7">
                  <c:v>5735</c:v>
                </c:pt>
                <c:pt idx="8">
                  <c:v>11310</c:v>
                </c:pt>
                <c:pt idx="9">
                  <c:v>19225</c:v>
                </c:pt>
                <c:pt idx="10">
                  <c:v>23805</c:v>
                </c:pt>
                <c:pt idx="11">
                  <c:v>25190</c:v>
                </c:pt>
                <c:pt idx="12">
                  <c:v>28325</c:v>
                </c:pt>
                <c:pt idx="13">
                  <c:v>32005</c:v>
                </c:pt>
                <c:pt idx="14">
                  <c:v>34890</c:v>
                </c:pt>
                <c:pt idx="15">
                  <c:v>40615</c:v>
                </c:pt>
                <c:pt idx="16">
                  <c:v>46605</c:v>
                </c:pt>
                <c:pt idx="17">
                  <c:v>50195</c:v>
                </c:pt>
                <c:pt idx="18">
                  <c:v>51605</c:v>
                </c:pt>
                <c:pt idx="19">
                  <c:v>54120</c:v>
                </c:pt>
                <c:pt idx="20">
                  <c:v>57040</c:v>
                </c:pt>
                <c:pt idx="21">
                  <c:v>63125</c:v>
                </c:pt>
                <c:pt idx="22">
                  <c:v>68155</c:v>
                </c:pt>
                <c:pt idx="23">
                  <c:v>80335</c:v>
                </c:pt>
              </c:numCache>
            </c:numRef>
          </c:val>
          <c:smooth val="0"/>
          <c:extLst>
            <c:ext xmlns:c16="http://schemas.microsoft.com/office/drawing/2014/chart" uri="{C3380CC4-5D6E-409C-BE32-E72D297353CC}">
              <c16:uniqueId val="{00000000-1092-4696-BC97-9D7CA57099EA}"/>
            </c:ext>
          </c:extLst>
        </c:ser>
        <c:ser>
          <c:idx val="1"/>
          <c:order val="1"/>
          <c:tx>
            <c:v>Forecast 1</c:v>
          </c:tx>
          <c:spPr>
            <a:ln w="25400" cap="rnd">
              <a:solidFill>
                <a:schemeClr val="accent2"/>
              </a:solidFill>
              <a:prstDash val="dash"/>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Sheet'!$C$2:$C$37</c:f>
              <c:numCache>
                <c:formatCode>General</c:formatCode>
                <c:ptCount val="36"/>
                <c:pt idx="23" formatCode="&quot;$&quot;#,##0">
                  <c:v>80335</c:v>
                </c:pt>
                <c:pt idx="24" formatCode="&quot;$&quot;#,##0">
                  <c:v>82995.899706484532</c:v>
                </c:pt>
                <c:pt idx="25" formatCode="&quot;$&quot;#,##0">
                  <c:v>86538.844926448161</c:v>
                </c:pt>
                <c:pt idx="26" formatCode="&quot;$&quot;#,##0">
                  <c:v>90081.790146411789</c:v>
                </c:pt>
                <c:pt idx="27" formatCode="&quot;$&quot;#,##0">
                  <c:v>93624.735366375418</c:v>
                </c:pt>
                <c:pt idx="28" formatCode="&quot;$&quot;#,##0">
                  <c:v>97167.680586339047</c:v>
                </c:pt>
                <c:pt idx="29" formatCode="&quot;$&quot;#,##0">
                  <c:v>100710.62580630268</c:v>
                </c:pt>
                <c:pt idx="30" formatCode="&quot;$&quot;#,##0">
                  <c:v>104253.57102626631</c:v>
                </c:pt>
                <c:pt idx="31" formatCode="&quot;$&quot;#,##0">
                  <c:v>107796.51624622993</c:v>
                </c:pt>
                <c:pt idx="32" formatCode="&quot;$&quot;#,##0">
                  <c:v>111339.46146619356</c:v>
                </c:pt>
                <c:pt idx="33" formatCode="&quot;$&quot;#,##0">
                  <c:v>114882.40668615719</c:v>
                </c:pt>
                <c:pt idx="34" formatCode="&quot;$&quot;#,##0">
                  <c:v>118425.35190612082</c:v>
                </c:pt>
                <c:pt idx="35" formatCode="&quot;$&quot;#,##0">
                  <c:v>121968.29712608445</c:v>
                </c:pt>
              </c:numCache>
            </c:numRef>
          </c:val>
          <c:smooth val="0"/>
          <c:extLst>
            <c:ext xmlns:c16="http://schemas.microsoft.com/office/drawing/2014/chart" uri="{C3380CC4-5D6E-409C-BE32-E72D297353CC}">
              <c16:uniqueId val="{00000001-1092-4696-BC97-9D7CA57099EA}"/>
            </c:ext>
          </c:extLst>
        </c:ser>
        <c:ser>
          <c:idx val="2"/>
          <c:order val="2"/>
          <c:tx>
            <c:v>Lower Bound 1</c:v>
          </c:tx>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Sheet'!$D$2:$D$37</c:f>
              <c:numCache>
                <c:formatCode>General</c:formatCode>
                <c:ptCount val="36"/>
                <c:pt idx="23" formatCode="&quot;$&quot;#,##0">
                  <c:v>80335</c:v>
                </c:pt>
                <c:pt idx="24" formatCode="&quot;$&quot;#,##0">
                  <c:v>77967.187598291886</c:v>
                </c:pt>
                <c:pt idx="25" formatCode="&quot;$&quot;#,##0">
                  <c:v>79770.039648911581</c:v>
                </c:pt>
                <c:pt idx="26" formatCode="&quot;$&quot;#,##0">
                  <c:v>81933.716848446944</c:v>
                </c:pt>
                <c:pt idx="27" formatCode="&quot;$&quot;#,##0">
                  <c:v>84296.760409592098</c:v>
                </c:pt>
                <c:pt idx="28" formatCode="&quot;$&quot;#,##0">
                  <c:v>86790.935892688503</c:v>
                </c:pt>
                <c:pt idx="29" formatCode="&quot;$&quot;#,##0">
                  <c:v>89379.770146936848</c:v>
                </c:pt>
                <c:pt idx="30" formatCode="&quot;$&quot;#,##0">
                  <c:v>92041.055070133385</c:v>
                </c:pt>
                <c:pt idx="31" formatCode="&quot;$&quot;#,##0">
                  <c:v>94760.080804386482</c:v>
                </c:pt>
                <c:pt idx="32" formatCode="&quot;$&quot;#,##0">
                  <c:v>97526.50922197997</c:v>
                </c:pt>
                <c:pt idx="33" formatCode="&quot;$&quot;#,##0">
                  <c:v>100332.74694548242</c:v>
                </c:pt>
                <c:pt idx="34" formatCode="&quot;$&quot;#,##0">
                  <c:v>103173.02270003875</c:v>
                </c:pt>
                <c:pt idx="35" formatCode="&quot;$&quot;#,##0">
                  <c:v>106042.82874362577</c:v>
                </c:pt>
              </c:numCache>
            </c:numRef>
          </c:val>
          <c:smooth val="0"/>
          <c:extLst>
            <c:ext xmlns:c16="http://schemas.microsoft.com/office/drawing/2014/chart" uri="{C3380CC4-5D6E-409C-BE32-E72D297353CC}">
              <c16:uniqueId val="{00000002-1092-4696-BC97-9D7CA57099EA}"/>
            </c:ext>
          </c:extLst>
        </c:ser>
        <c:ser>
          <c:idx val="3"/>
          <c:order val="3"/>
          <c:tx>
            <c:v>Upper Bound 1</c:v>
          </c:tx>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Sheet'!$E$2:$E$37</c:f>
              <c:numCache>
                <c:formatCode>General</c:formatCode>
                <c:ptCount val="36"/>
                <c:pt idx="23" formatCode="&quot;$&quot;#,##0">
                  <c:v>80335</c:v>
                </c:pt>
                <c:pt idx="24" formatCode="&quot;$&quot;#,##0">
                  <c:v>88024.611814677177</c:v>
                </c:pt>
                <c:pt idx="25" formatCode="&quot;$&quot;#,##0">
                  <c:v>93307.65020398474</c:v>
                </c:pt>
                <c:pt idx="26" formatCode="&quot;$&quot;#,##0">
                  <c:v>98229.863444376635</c:v>
                </c:pt>
                <c:pt idx="27" formatCode="&quot;$&quot;#,##0">
                  <c:v>102952.71032315874</c:v>
                </c:pt>
                <c:pt idx="28" formatCode="&quot;$&quot;#,##0">
                  <c:v>107544.42527998959</c:v>
                </c:pt>
                <c:pt idx="29" formatCode="&quot;$&quot;#,##0">
                  <c:v>112041.4814656685</c:v>
                </c:pt>
                <c:pt idx="30" formatCode="&quot;$&quot;#,##0">
                  <c:v>116466.08698239923</c:v>
                </c:pt>
                <c:pt idx="31" formatCode="&quot;$&quot;#,##0">
                  <c:v>120832.95168807339</c:v>
                </c:pt>
                <c:pt idx="32" formatCode="&quot;$&quot;#,##0">
                  <c:v>125152.41371040716</c:v>
                </c:pt>
                <c:pt idx="33" formatCode="&quot;$&quot;#,##0">
                  <c:v>129432.06642683197</c:v>
                </c:pt>
                <c:pt idx="34" formatCode="&quot;$&quot;#,##0">
                  <c:v>133677.68111220287</c:v>
                </c:pt>
                <c:pt idx="35" formatCode="&quot;$&quot;#,##0">
                  <c:v>137893.76550854315</c:v>
                </c:pt>
              </c:numCache>
            </c:numRef>
          </c:val>
          <c:smooth val="0"/>
          <c:extLst>
            <c:ext xmlns:c16="http://schemas.microsoft.com/office/drawing/2014/chart" uri="{C3380CC4-5D6E-409C-BE32-E72D297353CC}">
              <c16:uniqueId val="{00000003-1092-4696-BC97-9D7CA57099EA}"/>
            </c:ext>
          </c:extLst>
        </c:ser>
        <c:ser>
          <c:idx val="4"/>
          <c:order val="4"/>
          <c:tx>
            <c:v>Forecast 2</c:v>
          </c:tx>
          <c:spPr>
            <a:ln w="28575" cap="rnd">
              <a:solidFill>
                <a:schemeClr val="accent6"/>
              </a:solidFill>
              <a:prstDash val="dash"/>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Sheet'!$F$2:$F$37</c:f>
              <c:numCache>
                <c:formatCode>"$"#,##0</c:formatCode>
                <c:ptCount val="36"/>
                <c:pt idx="23">
                  <c:v>80335</c:v>
                </c:pt>
                <c:pt idx="24">
                  <c:v>78454.491921128021</c:v>
                </c:pt>
                <c:pt idx="25">
                  <c:v>82653.508289769248</c:v>
                </c:pt>
                <c:pt idx="26">
                  <c:v>86852.52465841049</c:v>
                </c:pt>
                <c:pt idx="27">
                  <c:v>91051.541027051731</c:v>
                </c:pt>
                <c:pt idx="28">
                  <c:v>95250.557395692973</c:v>
                </c:pt>
                <c:pt idx="29">
                  <c:v>99449.5737643342</c:v>
                </c:pt>
                <c:pt idx="30">
                  <c:v>103648.59013297544</c:v>
                </c:pt>
                <c:pt idx="31">
                  <c:v>107847.60650161668</c:v>
                </c:pt>
                <c:pt idx="32">
                  <c:v>112046.62287025791</c:v>
                </c:pt>
                <c:pt idx="33">
                  <c:v>116245.63923889915</c:v>
                </c:pt>
                <c:pt idx="34">
                  <c:v>120444.65560754039</c:v>
                </c:pt>
                <c:pt idx="35">
                  <c:v>124643.67197618162</c:v>
                </c:pt>
              </c:numCache>
            </c:numRef>
          </c:val>
          <c:smooth val="0"/>
          <c:extLst>
            <c:ext xmlns:c16="http://schemas.microsoft.com/office/drawing/2014/chart" uri="{C3380CC4-5D6E-409C-BE32-E72D297353CC}">
              <c16:uniqueId val="{00000004-1092-4696-BC97-9D7CA57099EA}"/>
            </c:ext>
          </c:extLst>
        </c:ser>
        <c:ser>
          <c:idx val="5"/>
          <c:order val="5"/>
          <c:tx>
            <c:v>Lower Bound 2</c:v>
          </c:tx>
          <c:spPr>
            <a:ln w="28575" cap="rnd">
              <a:solidFill>
                <a:schemeClr val="accent6"/>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Sheet'!$G$2:$G$37</c:f>
              <c:numCache>
                <c:formatCode>"$"#,##0</c:formatCode>
                <c:ptCount val="36"/>
                <c:pt idx="23">
                  <c:v>80335</c:v>
                </c:pt>
                <c:pt idx="24">
                  <c:v>72462.411860517954</c:v>
                </c:pt>
                <c:pt idx="25">
                  <c:v>74587.979330256712</c:v>
                </c:pt>
                <c:pt idx="26">
                  <c:v>77143.496483665323</c:v>
                </c:pt>
                <c:pt idx="27">
                  <c:v>79936.573309303407</c:v>
                </c:pt>
                <c:pt idx="28">
                  <c:v>82885.903457447916</c:v>
                </c:pt>
                <c:pt idx="29">
                  <c:v>85948.026488338161</c:v>
                </c:pt>
                <c:pt idx="30">
                  <c:v>89096.479816020495</c:v>
                </c:pt>
                <c:pt idx="31">
                  <c:v>92313.73556372046</c:v>
                </c:pt>
                <c:pt idx="32">
                  <c:v>95587.475092466571</c:v>
                </c:pt>
                <c:pt idx="33">
                  <c:v>98908.650334976293</c:v>
                </c:pt>
                <c:pt idx="34">
                  <c:v>102270.38439310167</c:v>
                </c:pt>
                <c:pt idx="35">
                  <c:v>105667.3059609269</c:v>
                </c:pt>
              </c:numCache>
            </c:numRef>
          </c:val>
          <c:smooth val="0"/>
          <c:extLst>
            <c:ext xmlns:c16="http://schemas.microsoft.com/office/drawing/2014/chart" uri="{C3380CC4-5D6E-409C-BE32-E72D297353CC}">
              <c16:uniqueId val="{00000005-1092-4696-BC97-9D7CA57099EA}"/>
            </c:ext>
          </c:extLst>
        </c:ser>
        <c:ser>
          <c:idx val="6"/>
          <c:order val="6"/>
          <c:tx>
            <c:v>Upper Bound 2</c:v>
          </c:tx>
          <c:spPr>
            <a:ln w="28575" cap="rnd">
              <a:solidFill>
                <a:schemeClr val="accent6"/>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Sheet'!$H$2:$H$37</c:f>
              <c:numCache>
                <c:formatCode>"$"#,##0</c:formatCode>
                <c:ptCount val="36"/>
                <c:pt idx="23">
                  <c:v>80335</c:v>
                </c:pt>
                <c:pt idx="24">
                  <c:v>84446.571981738089</c:v>
                </c:pt>
                <c:pt idx="25">
                  <c:v>90719.037249281784</c:v>
                </c:pt>
                <c:pt idx="26">
                  <c:v>96561.552833155656</c:v>
                </c:pt>
                <c:pt idx="27">
                  <c:v>102166.50874480006</c:v>
                </c:pt>
                <c:pt idx="28">
                  <c:v>107615.21133393803</c:v>
                </c:pt>
                <c:pt idx="29">
                  <c:v>112951.12104033024</c:v>
                </c:pt>
                <c:pt idx="30">
                  <c:v>118200.70044993039</c:v>
                </c:pt>
                <c:pt idx="31">
                  <c:v>123381.47743951291</c:v>
                </c:pt>
                <c:pt idx="32">
                  <c:v>128505.77064804925</c:v>
                </c:pt>
                <c:pt idx="33">
                  <c:v>133582.62814282201</c:v>
                </c:pt>
                <c:pt idx="34">
                  <c:v>138618.92682197911</c:v>
                </c:pt>
                <c:pt idx="35">
                  <c:v>143620.03799143634</c:v>
                </c:pt>
              </c:numCache>
            </c:numRef>
          </c:val>
          <c:smooth val="0"/>
          <c:extLst>
            <c:ext xmlns:c16="http://schemas.microsoft.com/office/drawing/2014/chart" uri="{C3380CC4-5D6E-409C-BE32-E72D297353CC}">
              <c16:uniqueId val="{00000006-1092-4696-BC97-9D7CA57099EA}"/>
            </c:ext>
          </c:extLst>
        </c:ser>
        <c:dLbls>
          <c:showLegendKey val="0"/>
          <c:showVal val="0"/>
          <c:showCatName val="0"/>
          <c:showSerName val="0"/>
          <c:showPercent val="0"/>
          <c:showBubbleSize val="0"/>
        </c:dLbls>
        <c:smooth val="0"/>
        <c:axId val="1048452639"/>
        <c:axId val="1025001551"/>
      </c:lineChart>
      <c:dateAx>
        <c:axId val="1048452639"/>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001551"/>
        <c:crosses val="autoZero"/>
        <c:auto val="1"/>
        <c:lblOffset val="100"/>
        <c:baseTimeUnit val="months"/>
      </c:dateAx>
      <c:valAx>
        <c:axId val="102500155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452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2</xdr:col>
      <xdr:colOff>704850</xdr:colOff>
      <xdr:row>16</xdr:row>
      <xdr:rowOff>184150</xdr:rowOff>
    </xdr:from>
    <xdr:to>
      <xdr:col>4</xdr:col>
      <xdr:colOff>1187450</xdr:colOff>
      <xdr:row>30</xdr:row>
      <xdr:rowOff>142869</xdr:rowOff>
    </xdr:to>
    <mc:AlternateContent xmlns:mc="http://schemas.openxmlformats.org/markup-compatibility/2006" xmlns:a14="http://schemas.microsoft.com/office/drawing/2010/main">
      <mc:Choice Requires="a14">
        <xdr:graphicFrame macro="">
          <xdr:nvGraphicFramePr>
            <xdr:cNvPr id="2" name="Subscription Type">
              <a:extLst>
                <a:ext uri="{FF2B5EF4-FFF2-40B4-BE49-F238E27FC236}">
                  <a16:creationId xmlns:a16="http://schemas.microsoft.com/office/drawing/2014/main" id="{34931EA8-B38B-AAC7-996E-B4E57686A3F6}"/>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3232150" y="333375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190500</xdr:colOff>
      <xdr:row>17</xdr:row>
      <xdr:rowOff>82550</xdr:rowOff>
    </xdr:from>
    <xdr:to>
      <xdr:col>8</xdr:col>
      <xdr:colOff>958850</xdr:colOff>
      <xdr:row>24</xdr:row>
      <xdr:rowOff>76200</xdr:rowOff>
    </xdr:to>
    <mc:AlternateContent xmlns:mc="http://schemas.openxmlformats.org/markup-compatibility/2006" xmlns:tsle="http://schemas.microsoft.com/office/drawing/2012/timeslicer">
      <mc:Choice Requires="tsle">
        <xdr:graphicFrame macro="">
          <xdr:nvGraphicFramePr>
            <xdr:cNvPr id="7" name="Sales Month">
              <a:extLst>
                <a:ext uri="{FF2B5EF4-FFF2-40B4-BE49-F238E27FC236}">
                  <a16:creationId xmlns:a16="http://schemas.microsoft.com/office/drawing/2014/main" id="{DE646614-EA6B-DAA4-0A91-0B904C7C211D}"/>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6127750" y="342900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444500</xdr:colOff>
      <xdr:row>7</xdr:row>
      <xdr:rowOff>22225</xdr:rowOff>
    </xdr:from>
    <xdr:to>
      <xdr:col>11</xdr:col>
      <xdr:colOff>393700</xdr:colOff>
      <xdr:row>21</xdr:row>
      <xdr:rowOff>9525</xdr:rowOff>
    </xdr:to>
    <xdr:graphicFrame macro="">
      <xdr:nvGraphicFramePr>
        <xdr:cNvPr id="3" name="Chart 2">
          <a:extLst>
            <a:ext uri="{FF2B5EF4-FFF2-40B4-BE49-F238E27FC236}">
              <a16:creationId xmlns:a16="http://schemas.microsoft.com/office/drawing/2014/main" id="{045A8669-0E69-0319-1145-ED701E3B01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38</xdr:row>
      <xdr:rowOff>146050</xdr:rowOff>
    </xdr:from>
    <xdr:to>
      <xdr:col>9</xdr:col>
      <xdr:colOff>609600</xdr:colOff>
      <xdr:row>61</xdr:row>
      <xdr:rowOff>19050</xdr:rowOff>
    </xdr:to>
    <xdr:graphicFrame macro="">
      <xdr:nvGraphicFramePr>
        <xdr:cNvPr id="2" name="Chart 1">
          <a:extLst>
            <a:ext uri="{FF2B5EF4-FFF2-40B4-BE49-F238E27FC236}">
              <a16:creationId xmlns:a16="http://schemas.microsoft.com/office/drawing/2014/main" id="{946D5BC8-05CF-0780-4482-D8B34DC785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uki Chiba" refreshedDate="45344.738636921298" createdVersion="8" refreshedVersion="8" minRefreshableVersion="3" recordCount="2220" xr:uid="{EE746FF2-2C20-4D23-B11A-65DD1316C764}">
  <cacheSource type="worksheet">
    <worksheetSource ref="A1:R2221" sheet="Account Sales History"/>
  </cacheSource>
  <cacheFields count="18">
    <cacheField name="Customer ID" numFmtId="0">
      <sharedItems containsSemiMixedTypes="0" containsString="0" containsNumber="1" containsInteger="1" minValue="100001" maxValue="100391"/>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fieldGroup par="17"/>
    </cacheField>
    <cacheField name="Sales Amount" numFmtId="0">
      <sharedItems containsSemiMixedTypes="0" containsString="0" containsNumber="1" containsInteger="1" minValue="0" maxValue="18000"/>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 name="Months (Sales Month)" numFmtId="0" databaseField="0">
      <fieldGroup base="11">
        <rangePr groupBy="months" startDate="2019-07-01T00:00:00" endDate="2021-06-02T00:00:00"/>
        <groupItems count="14">
          <s v="&lt;7/1/2019"/>
          <s v="Jan"/>
          <s v="Feb"/>
          <s v="Mar"/>
          <s v="Apr"/>
          <s v="May"/>
          <s v="Jun"/>
          <s v="Jul"/>
          <s v="Aug"/>
          <s v="Sep"/>
          <s v="Oct"/>
          <s v="Nov"/>
          <s v="Dec"/>
          <s v="&gt;6/2/2021"/>
        </groupItems>
      </fieldGroup>
    </cacheField>
    <cacheField name="Quarters (Sales Month)" numFmtId="0" databaseField="0">
      <fieldGroup base="11">
        <rangePr groupBy="quarters" startDate="2019-07-01T00:00:00" endDate="2021-06-02T00:00:00"/>
        <groupItems count="6">
          <s v="&lt;7/1/2019"/>
          <s v="Qtr1"/>
          <s v="Qtr2"/>
          <s v="Qtr3"/>
          <s v="Qtr4"/>
          <s v="&gt;6/2/2021"/>
        </groupItems>
      </fieldGroup>
    </cacheField>
    <cacheField name="Years (Sales Month)" numFmtId="0" databaseField="0">
      <fieldGroup base="11">
        <rangePr groupBy="years" startDate="2019-07-01T00:00:00" endDate="2021-06-02T00:00:00"/>
        <groupItems count="5">
          <s v="&lt;7/1/2019"/>
          <s v="2019"/>
          <s v="2020"/>
          <s v="2021"/>
          <s v="&gt;6/2/2021"/>
        </groupItems>
      </fieldGroup>
    </cacheField>
  </cacheFields>
  <extLst>
    <ext xmlns:x14="http://schemas.microsoft.com/office/spreadsheetml/2009/9/main" uri="{725AE2AE-9491-48be-B2B4-4EB974FC3084}">
      <x14:pivotCacheDefinition pivotCacheId="10130502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n v="100001"/>
    <x v="0"/>
    <m/>
    <m/>
    <m/>
    <x v="0"/>
    <n v="12"/>
    <d v="2019-07-01T00:00:00"/>
    <d v="2020-03-01T00:00:00"/>
    <n v="8"/>
    <n v="15"/>
    <x v="0"/>
    <n v="0"/>
  </r>
  <r>
    <n v="100001"/>
    <x v="0"/>
    <m/>
    <m/>
    <m/>
    <x v="0"/>
    <n v="11"/>
    <d v="2019-07-01T00:00:00"/>
    <d v="2020-03-01T00:00:00"/>
    <n v="8"/>
    <n v="15"/>
    <x v="1"/>
    <n v="0"/>
  </r>
  <r>
    <n v="100001"/>
    <x v="0"/>
    <m/>
    <m/>
    <m/>
    <x v="0"/>
    <n v="11"/>
    <d v="2019-07-01T00:00:00"/>
    <d v="2020-03-01T00:00:00"/>
    <n v="8"/>
    <n v="15"/>
    <x v="2"/>
    <n v="0"/>
  </r>
  <r>
    <n v="100001"/>
    <x v="0"/>
    <m/>
    <m/>
    <m/>
    <x v="0"/>
    <n v="9"/>
    <d v="2019-07-01T00:00:00"/>
    <d v="2020-03-01T00:00:00"/>
    <n v="8"/>
    <n v="15"/>
    <x v="3"/>
    <n v="0"/>
  </r>
  <r>
    <n v="100001"/>
    <x v="0"/>
    <m/>
    <m/>
    <m/>
    <x v="0"/>
    <n v="11"/>
    <d v="2019-07-01T00:00:00"/>
    <d v="2020-03-01T00:00:00"/>
    <n v="8"/>
    <n v="15"/>
    <x v="4"/>
    <n v="0"/>
  </r>
  <r>
    <n v="100001"/>
    <x v="0"/>
    <m/>
    <m/>
    <m/>
    <x v="0"/>
    <n v="12"/>
    <d v="2019-07-01T00:00:00"/>
    <d v="2020-03-01T00:00:00"/>
    <n v="8"/>
    <n v="15"/>
    <x v="5"/>
    <n v="0"/>
  </r>
  <r>
    <n v="100001"/>
    <x v="0"/>
    <m/>
    <m/>
    <m/>
    <x v="0"/>
    <n v="9"/>
    <d v="2019-07-01T00:00:00"/>
    <d v="2020-03-01T00:00:00"/>
    <n v="8"/>
    <n v="15"/>
    <x v="6"/>
    <n v="0"/>
  </r>
  <r>
    <n v="100001"/>
    <x v="0"/>
    <m/>
    <m/>
    <m/>
    <x v="0"/>
    <n v="11"/>
    <d v="2019-07-01T00:00:00"/>
    <d v="2020-03-01T00:00:00"/>
    <n v="8"/>
    <n v="15"/>
    <x v="7"/>
    <n v="0"/>
  </r>
  <r>
    <n v="100001"/>
    <x v="0"/>
    <m/>
    <m/>
    <m/>
    <x v="0"/>
    <n v="12"/>
    <d v="2019-07-01T00:00:00"/>
    <d v="2020-03-01T00:00:00"/>
    <n v="8"/>
    <n v="15"/>
    <x v="8"/>
    <n v="0"/>
  </r>
  <r>
    <n v="100002"/>
    <x v="0"/>
    <m/>
    <m/>
    <m/>
    <x v="0"/>
    <n v="2"/>
    <d v="2019-07-01T00:00:00"/>
    <d v="2021-04-01T00:00:00"/>
    <n v="21"/>
    <n v="2"/>
    <x v="0"/>
    <n v="0"/>
  </r>
  <r>
    <n v="100002"/>
    <x v="0"/>
    <m/>
    <m/>
    <m/>
    <x v="0"/>
    <n v="2"/>
    <d v="2019-07-01T00:00:00"/>
    <d v="2021-04-01T00:00:00"/>
    <n v="21"/>
    <n v="2"/>
    <x v="1"/>
    <n v="0"/>
  </r>
  <r>
    <n v="100002"/>
    <x v="0"/>
    <m/>
    <m/>
    <m/>
    <x v="0"/>
    <n v="2"/>
    <d v="2019-07-01T00:00:00"/>
    <d v="2021-04-01T00:00:00"/>
    <n v="21"/>
    <n v="2"/>
    <x v="2"/>
    <n v="0"/>
  </r>
  <r>
    <n v="100002"/>
    <x v="0"/>
    <m/>
    <m/>
    <m/>
    <x v="0"/>
    <n v="1"/>
    <d v="2019-07-01T00:00:00"/>
    <d v="2021-04-01T00:00:00"/>
    <n v="21"/>
    <n v="2"/>
    <x v="3"/>
    <n v="0"/>
  </r>
  <r>
    <n v="100002"/>
    <x v="0"/>
    <m/>
    <m/>
    <m/>
    <x v="0"/>
    <n v="2"/>
    <d v="2019-07-01T00:00:00"/>
    <d v="2021-04-01T00:00:00"/>
    <n v="21"/>
    <n v="2"/>
    <x v="4"/>
    <n v="0"/>
  </r>
  <r>
    <n v="100002"/>
    <x v="0"/>
    <m/>
    <m/>
    <m/>
    <x v="0"/>
    <n v="2"/>
    <d v="2019-07-01T00:00:00"/>
    <d v="2021-04-01T00:00:00"/>
    <n v="21"/>
    <n v="2"/>
    <x v="5"/>
    <n v="0"/>
  </r>
  <r>
    <n v="100002"/>
    <x v="0"/>
    <m/>
    <m/>
    <m/>
    <x v="0"/>
    <n v="2"/>
    <d v="2019-07-01T00:00:00"/>
    <d v="2021-04-01T00:00:00"/>
    <n v="21"/>
    <n v="2"/>
    <x v="6"/>
    <n v="0"/>
  </r>
  <r>
    <n v="100002"/>
    <x v="0"/>
    <m/>
    <m/>
    <m/>
    <x v="0"/>
    <n v="2"/>
    <d v="2019-07-01T00:00:00"/>
    <d v="2021-04-01T00:00:00"/>
    <n v="21"/>
    <n v="2"/>
    <x v="7"/>
    <n v="0"/>
  </r>
  <r>
    <n v="100002"/>
    <x v="0"/>
    <m/>
    <m/>
    <m/>
    <x v="0"/>
    <n v="2"/>
    <d v="2019-07-01T00:00:00"/>
    <d v="2021-04-01T00:00:00"/>
    <n v="21"/>
    <n v="2"/>
    <x v="8"/>
    <n v="0"/>
  </r>
  <r>
    <n v="100002"/>
    <x v="0"/>
    <m/>
    <m/>
    <m/>
    <x v="0"/>
    <n v="2"/>
    <d v="2019-07-01T00:00:00"/>
    <d v="2021-04-01T00:00:00"/>
    <n v="21"/>
    <n v="2"/>
    <x v="9"/>
    <n v="0"/>
  </r>
  <r>
    <n v="100002"/>
    <x v="0"/>
    <m/>
    <m/>
    <m/>
    <x v="0"/>
    <n v="2"/>
    <d v="2019-07-01T00:00:00"/>
    <d v="2021-04-01T00:00:00"/>
    <n v="21"/>
    <n v="2"/>
    <x v="10"/>
    <n v="0"/>
  </r>
  <r>
    <n v="100002"/>
    <x v="0"/>
    <m/>
    <m/>
    <m/>
    <x v="0"/>
    <n v="2"/>
    <d v="2019-07-01T00:00:00"/>
    <d v="2021-04-01T00:00:00"/>
    <n v="21"/>
    <n v="2"/>
    <x v="11"/>
    <n v="0"/>
  </r>
  <r>
    <n v="100002"/>
    <x v="0"/>
    <m/>
    <m/>
    <m/>
    <x v="0"/>
    <n v="1"/>
    <d v="2019-07-01T00:00:00"/>
    <d v="2021-04-01T00:00:00"/>
    <n v="21"/>
    <n v="2"/>
    <x v="12"/>
    <n v="0"/>
  </r>
  <r>
    <n v="100002"/>
    <x v="0"/>
    <m/>
    <m/>
    <m/>
    <x v="0"/>
    <n v="2"/>
    <d v="2019-07-01T00:00:00"/>
    <d v="2021-04-01T00:00:00"/>
    <n v="21"/>
    <n v="2"/>
    <x v="13"/>
    <n v="0"/>
  </r>
  <r>
    <n v="100002"/>
    <x v="0"/>
    <m/>
    <m/>
    <m/>
    <x v="0"/>
    <n v="2"/>
    <d v="2019-07-01T00:00:00"/>
    <d v="2021-04-01T00:00:00"/>
    <n v="21"/>
    <n v="2"/>
    <x v="14"/>
    <n v="0"/>
  </r>
  <r>
    <n v="100002"/>
    <x v="0"/>
    <m/>
    <m/>
    <m/>
    <x v="0"/>
    <n v="2"/>
    <d v="2019-07-01T00:00:00"/>
    <d v="2021-04-01T00:00:00"/>
    <n v="21"/>
    <n v="2"/>
    <x v="15"/>
    <n v="0"/>
  </r>
  <r>
    <n v="100002"/>
    <x v="0"/>
    <m/>
    <m/>
    <m/>
    <x v="0"/>
    <n v="2"/>
    <d v="2019-07-01T00:00:00"/>
    <d v="2021-04-01T00:00:00"/>
    <n v="21"/>
    <n v="2"/>
    <x v="16"/>
    <n v="0"/>
  </r>
  <r>
    <n v="100002"/>
    <x v="0"/>
    <m/>
    <m/>
    <m/>
    <x v="0"/>
    <n v="2"/>
    <d v="2019-07-01T00:00:00"/>
    <d v="2021-04-01T00:00:00"/>
    <n v="21"/>
    <n v="2"/>
    <x v="17"/>
    <n v="0"/>
  </r>
  <r>
    <n v="100002"/>
    <x v="0"/>
    <m/>
    <m/>
    <m/>
    <x v="0"/>
    <n v="2"/>
    <d v="2019-07-01T00:00:00"/>
    <d v="2021-04-01T00:00:00"/>
    <n v="21"/>
    <n v="2"/>
    <x v="18"/>
    <n v="0"/>
  </r>
  <r>
    <n v="100002"/>
    <x v="0"/>
    <m/>
    <m/>
    <m/>
    <x v="0"/>
    <n v="2"/>
    <d v="2019-07-01T00:00:00"/>
    <d v="2021-04-01T00:00:00"/>
    <n v="21"/>
    <n v="2"/>
    <x v="19"/>
    <n v="0"/>
  </r>
  <r>
    <n v="100002"/>
    <x v="0"/>
    <m/>
    <m/>
    <m/>
    <x v="0"/>
    <n v="2"/>
    <d v="2019-07-01T00:00:00"/>
    <d v="2021-04-01T00:00:00"/>
    <n v="21"/>
    <n v="2"/>
    <x v="20"/>
    <n v="0"/>
  </r>
  <r>
    <n v="100002"/>
    <x v="0"/>
    <m/>
    <m/>
    <m/>
    <x v="0"/>
    <n v="2"/>
    <d v="2019-07-01T00:00:00"/>
    <d v="2021-04-01T00:00:00"/>
    <n v="21"/>
    <n v="2"/>
    <x v="21"/>
    <n v="0"/>
  </r>
  <r>
    <n v="100003"/>
    <x v="0"/>
    <m/>
    <m/>
    <m/>
    <x v="0"/>
    <n v="5"/>
    <d v="2019-09-01T00:00:00"/>
    <d v="2020-04-01T00:00:00"/>
    <n v="7"/>
    <n v="14"/>
    <x v="2"/>
    <n v="0"/>
  </r>
  <r>
    <n v="100003"/>
    <x v="1"/>
    <m/>
    <m/>
    <m/>
    <x v="1"/>
    <n v="4"/>
    <d v="2019-09-01T00:00:00"/>
    <d v="2020-04-01T00:00:00"/>
    <n v="7"/>
    <n v="14"/>
    <x v="3"/>
    <n v="20"/>
  </r>
  <r>
    <n v="100003"/>
    <x v="1"/>
    <m/>
    <m/>
    <m/>
    <x v="2"/>
    <n v="5"/>
    <d v="2019-09-01T00:00:00"/>
    <d v="2020-04-01T00:00:00"/>
    <n v="7"/>
    <n v="14"/>
    <x v="4"/>
    <n v="40"/>
  </r>
  <r>
    <n v="100003"/>
    <x v="1"/>
    <m/>
    <m/>
    <m/>
    <x v="2"/>
    <n v="5"/>
    <d v="2019-09-01T00:00:00"/>
    <d v="2020-04-01T00:00:00"/>
    <n v="7"/>
    <n v="14"/>
    <x v="5"/>
    <n v="40"/>
  </r>
  <r>
    <n v="100003"/>
    <x v="1"/>
    <m/>
    <m/>
    <m/>
    <x v="2"/>
    <n v="6"/>
    <d v="2019-09-01T00:00:00"/>
    <d v="2020-04-01T00:00:00"/>
    <n v="7"/>
    <n v="14"/>
    <x v="6"/>
    <n v="40"/>
  </r>
  <r>
    <n v="100003"/>
    <x v="1"/>
    <m/>
    <m/>
    <m/>
    <x v="2"/>
    <n v="5"/>
    <d v="2019-09-01T00:00:00"/>
    <d v="2020-04-01T00:00:00"/>
    <n v="7"/>
    <n v="14"/>
    <x v="7"/>
    <n v="40"/>
  </r>
  <r>
    <n v="100003"/>
    <x v="1"/>
    <m/>
    <m/>
    <m/>
    <x v="2"/>
    <n v="6"/>
    <d v="2019-09-01T00:00:00"/>
    <d v="2020-04-01T00:00:00"/>
    <n v="7"/>
    <n v="14"/>
    <x v="8"/>
    <n v="40"/>
  </r>
  <r>
    <n v="100003"/>
    <x v="1"/>
    <m/>
    <m/>
    <m/>
    <x v="2"/>
    <n v="5"/>
    <d v="2019-09-01T00:00:00"/>
    <d v="2020-04-01T00:00:00"/>
    <n v="7"/>
    <n v="14"/>
    <x v="9"/>
    <n v="40"/>
  </r>
  <r>
    <n v="100004"/>
    <x v="0"/>
    <m/>
    <m/>
    <m/>
    <x v="0"/>
    <n v="7"/>
    <d v="2019-11-01T00:00:00"/>
    <d v="2020-09-01T00:00:00"/>
    <n v="10"/>
    <n v="9"/>
    <x v="4"/>
    <n v="0"/>
  </r>
  <r>
    <n v="100004"/>
    <x v="0"/>
    <m/>
    <m/>
    <m/>
    <x v="0"/>
    <n v="7"/>
    <d v="2019-11-01T00:00:00"/>
    <d v="2020-09-01T00:00:00"/>
    <n v="10"/>
    <n v="9"/>
    <x v="5"/>
    <n v="0"/>
  </r>
  <r>
    <n v="100004"/>
    <x v="0"/>
    <m/>
    <m/>
    <m/>
    <x v="0"/>
    <n v="7"/>
    <d v="2019-11-01T00:00:00"/>
    <d v="2020-09-01T00:00:00"/>
    <n v="10"/>
    <n v="9"/>
    <x v="6"/>
    <n v="0"/>
  </r>
  <r>
    <n v="100004"/>
    <x v="0"/>
    <m/>
    <m/>
    <m/>
    <x v="0"/>
    <n v="8"/>
    <d v="2019-11-01T00:00:00"/>
    <d v="2020-09-01T00:00:00"/>
    <n v="10"/>
    <n v="9"/>
    <x v="7"/>
    <n v="0"/>
  </r>
  <r>
    <n v="100004"/>
    <x v="0"/>
    <m/>
    <m/>
    <m/>
    <x v="0"/>
    <n v="9"/>
    <d v="2019-11-01T00:00:00"/>
    <d v="2020-09-01T00:00:00"/>
    <n v="10"/>
    <n v="9"/>
    <x v="8"/>
    <n v="0"/>
  </r>
  <r>
    <n v="100004"/>
    <x v="0"/>
    <m/>
    <m/>
    <m/>
    <x v="0"/>
    <n v="7"/>
    <d v="2019-11-01T00:00:00"/>
    <d v="2020-09-01T00:00:00"/>
    <n v="10"/>
    <n v="9"/>
    <x v="9"/>
    <n v="0"/>
  </r>
  <r>
    <n v="100004"/>
    <x v="0"/>
    <m/>
    <m/>
    <m/>
    <x v="0"/>
    <n v="7"/>
    <d v="2019-11-01T00:00:00"/>
    <d v="2020-09-01T00:00:00"/>
    <n v="10"/>
    <n v="9"/>
    <x v="10"/>
    <n v="0"/>
  </r>
  <r>
    <n v="100004"/>
    <x v="0"/>
    <m/>
    <m/>
    <m/>
    <x v="0"/>
    <n v="7"/>
    <d v="2019-11-01T00:00:00"/>
    <d v="2020-09-01T00:00:00"/>
    <n v="10"/>
    <n v="9"/>
    <x v="11"/>
    <n v="0"/>
  </r>
  <r>
    <n v="100004"/>
    <x v="0"/>
    <m/>
    <m/>
    <m/>
    <x v="0"/>
    <n v="7"/>
    <d v="2019-11-01T00:00:00"/>
    <d v="2020-09-01T00:00:00"/>
    <n v="10"/>
    <n v="9"/>
    <x v="12"/>
    <n v="0"/>
  </r>
  <r>
    <n v="100004"/>
    <x v="0"/>
    <m/>
    <m/>
    <m/>
    <x v="0"/>
    <n v="9"/>
    <d v="2019-11-01T00:00:00"/>
    <d v="2020-09-01T00:00:00"/>
    <n v="10"/>
    <n v="9"/>
    <x v="13"/>
    <n v="0"/>
  </r>
  <r>
    <n v="100004"/>
    <x v="0"/>
    <m/>
    <m/>
    <m/>
    <x v="0"/>
    <n v="7"/>
    <d v="2019-11-01T00:00:00"/>
    <d v="2020-09-01T00:00:00"/>
    <n v="10"/>
    <n v="9"/>
    <x v="14"/>
    <n v="0"/>
  </r>
  <r>
    <n v="100005"/>
    <x v="0"/>
    <m/>
    <m/>
    <m/>
    <x v="0"/>
    <n v="47"/>
    <d v="2019-12-01T00:00:00"/>
    <d v="2021-07-01T00:00:00"/>
    <n v="19"/>
    <n v="0"/>
    <x v="5"/>
    <n v="0"/>
  </r>
  <r>
    <n v="100005"/>
    <x v="2"/>
    <m/>
    <m/>
    <m/>
    <x v="3"/>
    <n v="40"/>
    <d v="2019-12-01T00:00:00"/>
    <d v="2021-07-01T00:00:00"/>
    <n v="19"/>
    <n v="0"/>
    <x v="6"/>
    <n v="575"/>
  </r>
  <r>
    <n v="100005"/>
    <x v="2"/>
    <m/>
    <m/>
    <m/>
    <x v="4"/>
    <n v="32"/>
    <d v="2019-12-01T00:00:00"/>
    <d v="2021-07-01T00:00:00"/>
    <n v="19"/>
    <n v="0"/>
    <x v="7"/>
    <n v="925"/>
  </r>
  <r>
    <n v="100005"/>
    <x v="2"/>
    <m/>
    <m/>
    <m/>
    <x v="5"/>
    <n v="47"/>
    <d v="2019-12-01T00:00:00"/>
    <d v="2021-07-01T00:00:00"/>
    <n v="19"/>
    <n v="0"/>
    <x v="8"/>
    <n v="725"/>
  </r>
  <r>
    <n v="100005"/>
    <x v="2"/>
    <m/>
    <m/>
    <m/>
    <x v="4"/>
    <n v="44"/>
    <d v="2019-12-01T00:00:00"/>
    <d v="2021-07-01T00:00:00"/>
    <n v="19"/>
    <n v="0"/>
    <x v="9"/>
    <n v="925"/>
  </r>
  <r>
    <n v="100005"/>
    <x v="2"/>
    <m/>
    <m/>
    <m/>
    <x v="4"/>
    <n v="41"/>
    <d v="2019-12-01T00:00:00"/>
    <d v="2021-07-01T00:00:00"/>
    <n v="19"/>
    <n v="0"/>
    <x v="10"/>
    <n v="925"/>
  </r>
  <r>
    <n v="100005"/>
    <x v="2"/>
    <m/>
    <m/>
    <m/>
    <x v="4"/>
    <n v="53"/>
    <d v="2019-12-01T00:00:00"/>
    <d v="2021-07-01T00:00:00"/>
    <n v="19"/>
    <n v="0"/>
    <x v="11"/>
    <n v="925"/>
  </r>
  <r>
    <n v="100005"/>
    <x v="2"/>
    <m/>
    <m/>
    <m/>
    <x v="4"/>
    <n v="50"/>
    <d v="2019-12-01T00:00:00"/>
    <d v="2021-07-01T00:00:00"/>
    <n v="19"/>
    <n v="0"/>
    <x v="12"/>
    <n v="925"/>
  </r>
  <r>
    <n v="100005"/>
    <x v="2"/>
    <m/>
    <m/>
    <m/>
    <x v="4"/>
    <n v="47"/>
    <d v="2019-12-01T00:00:00"/>
    <d v="2021-07-01T00:00:00"/>
    <n v="19"/>
    <n v="0"/>
    <x v="13"/>
    <n v="925"/>
  </r>
  <r>
    <n v="100005"/>
    <x v="2"/>
    <m/>
    <m/>
    <m/>
    <x v="4"/>
    <n v="46"/>
    <d v="2019-12-01T00:00:00"/>
    <d v="2021-07-01T00:00:00"/>
    <n v="19"/>
    <n v="0"/>
    <x v="14"/>
    <n v="925"/>
  </r>
  <r>
    <n v="100005"/>
    <x v="2"/>
    <m/>
    <m/>
    <m/>
    <x v="4"/>
    <n v="42"/>
    <d v="2019-12-01T00:00:00"/>
    <d v="2021-07-01T00:00:00"/>
    <n v="19"/>
    <n v="0"/>
    <x v="15"/>
    <n v="925"/>
  </r>
  <r>
    <n v="100005"/>
    <x v="2"/>
    <m/>
    <m/>
    <m/>
    <x v="4"/>
    <n v="45"/>
    <d v="2019-12-01T00:00:00"/>
    <d v="2021-07-01T00:00:00"/>
    <n v="19"/>
    <n v="0"/>
    <x v="16"/>
    <n v="925"/>
  </r>
  <r>
    <n v="100005"/>
    <x v="2"/>
    <m/>
    <m/>
    <m/>
    <x v="4"/>
    <n v="46"/>
    <d v="2019-12-01T00:00:00"/>
    <d v="2021-07-01T00:00:00"/>
    <n v="19"/>
    <n v="0"/>
    <x v="17"/>
    <n v="925"/>
  </r>
  <r>
    <n v="100005"/>
    <x v="2"/>
    <m/>
    <m/>
    <m/>
    <x v="4"/>
    <n v="49"/>
    <d v="2019-12-01T00:00:00"/>
    <d v="2021-07-01T00:00:00"/>
    <n v="19"/>
    <n v="0"/>
    <x v="18"/>
    <n v="925"/>
  </r>
  <r>
    <n v="100005"/>
    <x v="2"/>
    <m/>
    <m/>
    <m/>
    <x v="4"/>
    <n v="34"/>
    <d v="2019-12-01T00:00:00"/>
    <d v="2021-07-01T00:00:00"/>
    <n v="19"/>
    <n v="0"/>
    <x v="19"/>
    <n v="925"/>
  </r>
  <r>
    <n v="100005"/>
    <x v="2"/>
    <m/>
    <m/>
    <m/>
    <x v="4"/>
    <n v="52"/>
    <d v="2019-12-01T00:00:00"/>
    <d v="2021-07-01T00:00:00"/>
    <n v="19"/>
    <n v="0"/>
    <x v="20"/>
    <n v="925"/>
  </r>
  <r>
    <n v="100005"/>
    <x v="2"/>
    <m/>
    <m/>
    <m/>
    <x v="4"/>
    <n v="48"/>
    <d v="2019-12-01T00:00:00"/>
    <d v="2021-07-01T00:00:00"/>
    <n v="19"/>
    <n v="0"/>
    <x v="21"/>
    <n v="925"/>
  </r>
  <r>
    <n v="100005"/>
    <x v="2"/>
    <m/>
    <m/>
    <m/>
    <x v="4"/>
    <n v="55"/>
    <d v="2019-12-01T00:00:00"/>
    <d v="2021-07-01T00:00:00"/>
    <n v="19"/>
    <n v="0"/>
    <x v="22"/>
    <n v="925"/>
  </r>
  <r>
    <n v="100005"/>
    <x v="2"/>
    <m/>
    <m/>
    <m/>
    <x v="4"/>
    <n v="43"/>
    <d v="2019-12-01T00:00:00"/>
    <d v="2021-07-01T00:00:00"/>
    <n v="19"/>
    <n v="0"/>
    <x v="23"/>
    <n v="925"/>
  </r>
  <r>
    <n v="100006"/>
    <x v="0"/>
    <m/>
    <m/>
    <m/>
    <x v="0"/>
    <n v="5"/>
    <d v="2019-12-01T00:00:00"/>
    <d v="2021-04-01T00:00:00"/>
    <n v="16"/>
    <n v="2"/>
    <x v="5"/>
    <n v="0"/>
  </r>
  <r>
    <n v="100006"/>
    <x v="1"/>
    <m/>
    <m/>
    <m/>
    <x v="6"/>
    <n v="8"/>
    <d v="2019-12-01T00:00:00"/>
    <d v="2021-04-01T00:00:00"/>
    <n v="16"/>
    <n v="2"/>
    <x v="6"/>
    <n v="30"/>
  </r>
  <r>
    <n v="100006"/>
    <x v="1"/>
    <m/>
    <m/>
    <m/>
    <x v="7"/>
    <n v="6"/>
    <d v="2019-12-01T00:00:00"/>
    <d v="2021-04-01T00:00:00"/>
    <n v="16"/>
    <n v="2"/>
    <x v="7"/>
    <n v="50"/>
  </r>
  <r>
    <n v="100006"/>
    <x v="1"/>
    <m/>
    <m/>
    <m/>
    <x v="7"/>
    <n v="7"/>
    <d v="2019-12-01T00:00:00"/>
    <d v="2021-04-01T00:00:00"/>
    <n v="16"/>
    <n v="2"/>
    <x v="8"/>
    <n v="50"/>
  </r>
  <r>
    <n v="100006"/>
    <x v="1"/>
    <m/>
    <m/>
    <m/>
    <x v="7"/>
    <n v="7"/>
    <d v="2019-12-01T00:00:00"/>
    <d v="2021-04-01T00:00:00"/>
    <n v="16"/>
    <n v="2"/>
    <x v="9"/>
    <n v="50"/>
  </r>
  <r>
    <n v="100006"/>
    <x v="1"/>
    <m/>
    <m/>
    <m/>
    <x v="7"/>
    <n v="5"/>
    <d v="2019-12-01T00:00:00"/>
    <d v="2021-04-01T00:00:00"/>
    <n v="16"/>
    <n v="2"/>
    <x v="10"/>
    <n v="50"/>
  </r>
  <r>
    <n v="100006"/>
    <x v="1"/>
    <m/>
    <m/>
    <m/>
    <x v="7"/>
    <n v="6"/>
    <d v="2019-12-01T00:00:00"/>
    <d v="2021-04-01T00:00:00"/>
    <n v="16"/>
    <n v="2"/>
    <x v="11"/>
    <n v="50"/>
  </r>
  <r>
    <n v="100006"/>
    <x v="1"/>
    <m/>
    <m/>
    <m/>
    <x v="7"/>
    <n v="4"/>
    <d v="2019-12-01T00:00:00"/>
    <d v="2021-04-01T00:00:00"/>
    <n v="16"/>
    <n v="2"/>
    <x v="12"/>
    <n v="50"/>
  </r>
  <r>
    <n v="100006"/>
    <x v="1"/>
    <m/>
    <m/>
    <m/>
    <x v="7"/>
    <n v="7"/>
    <d v="2019-12-01T00:00:00"/>
    <d v="2021-04-01T00:00:00"/>
    <n v="16"/>
    <n v="2"/>
    <x v="13"/>
    <n v="50"/>
  </r>
  <r>
    <n v="100006"/>
    <x v="1"/>
    <m/>
    <m/>
    <m/>
    <x v="7"/>
    <n v="6"/>
    <d v="2019-12-01T00:00:00"/>
    <d v="2021-04-01T00:00:00"/>
    <n v="16"/>
    <n v="2"/>
    <x v="14"/>
    <n v="50"/>
  </r>
  <r>
    <n v="100006"/>
    <x v="1"/>
    <m/>
    <m/>
    <m/>
    <x v="7"/>
    <n v="7"/>
    <d v="2019-12-01T00:00:00"/>
    <d v="2021-04-01T00:00:00"/>
    <n v="16"/>
    <n v="2"/>
    <x v="15"/>
    <n v="50"/>
  </r>
  <r>
    <n v="100006"/>
    <x v="1"/>
    <m/>
    <m/>
    <m/>
    <x v="7"/>
    <n v="7"/>
    <d v="2019-12-01T00:00:00"/>
    <d v="2021-04-01T00:00:00"/>
    <n v="16"/>
    <n v="2"/>
    <x v="16"/>
    <n v="50"/>
  </r>
  <r>
    <n v="100006"/>
    <x v="1"/>
    <m/>
    <m/>
    <m/>
    <x v="7"/>
    <n v="6"/>
    <d v="2019-12-01T00:00:00"/>
    <d v="2021-04-01T00:00:00"/>
    <n v="16"/>
    <n v="2"/>
    <x v="17"/>
    <n v="50"/>
  </r>
  <r>
    <n v="100006"/>
    <x v="1"/>
    <m/>
    <m/>
    <m/>
    <x v="7"/>
    <n v="7"/>
    <d v="2019-12-01T00:00:00"/>
    <d v="2021-04-01T00:00:00"/>
    <n v="16"/>
    <n v="2"/>
    <x v="18"/>
    <n v="50"/>
  </r>
  <r>
    <n v="100006"/>
    <x v="1"/>
    <m/>
    <m/>
    <m/>
    <x v="7"/>
    <n v="6"/>
    <d v="2019-12-01T00:00:00"/>
    <d v="2021-04-01T00:00:00"/>
    <n v="16"/>
    <n v="2"/>
    <x v="19"/>
    <n v="50"/>
  </r>
  <r>
    <n v="100006"/>
    <x v="1"/>
    <m/>
    <m/>
    <m/>
    <x v="7"/>
    <n v="6"/>
    <d v="2019-12-01T00:00:00"/>
    <d v="2021-04-01T00:00:00"/>
    <n v="16"/>
    <n v="2"/>
    <x v="20"/>
    <n v="50"/>
  </r>
  <r>
    <n v="100006"/>
    <x v="1"/>
    <m/>
    <m/>
    <m/>
    <x v="7"/>
    <n v="6"/>
    <d v="2019-12-01T00:00:00"/>
    <d v="2021-04-01T00:00:00"/>
    <n v="16"/>
    <n v="2"/>
    <x v="21"/>
    <n v="50"/>
  </r>
  <r>
    <n v="100007"/>
    <x v="0"/>
    <m/>
    <m/>
    <m/>
    <x v="0"/>
    <n v="555"/>
    <d v="2020-01-01T00:00:00"/>
    <d v="2021-07-01T00:00:00"/>
    <n v="18"/>
    <n v="0"/>
    <x v="6"/>
    <n v="0"/>
  </r>
  <r>
    <n v="100007"/>
    <x v="3"/>
    <n v="12"/>
    <d v="2021-07-01T00:00:00"/>
    <d v="2022-06-30T00:00:00"/>
    <x v="8"/>
    <n v="628"/>
    <d v="2020-01-01T00:00:00"/>
    <d v="2021-07-01T00:00:00"/>
    <n v="18"/>
    <n v="0"/>
    <x v="7"/>
    <n v="4710"/>
  </r>
  <r>
    <n v="100007"/>
    <x v="3"/>
    <n v="12"/>
    <d v="2021-07-01T00:00:00"/>
    <d v="2022-06-30T00:00:00"/>
    <x v="8"/>
    <n v="639"/>
    <d v="2020-01-01T00:00:00"/>
    <d v="2021-07-01T00:00:00"/>
    <n v="18"/>
    <n v="0"/>
    <x v="8"/>
    <n v="10110"/>
  </r>
  <r>
    <n v="100007"/>
    <x v="3"/>
    <n v="12"/>
    <d v="2021-07-01T00:00:00"/>
    <d v="2022-06-30T00:00:00"/>
    <x v="8"/>
    <n v="639"/>
    <d v="2020-01-01T00:00:00"/>
    <d v="2021-07-01T00:00:00"/>
    <n v="18"/>
    <n v="0"/>
    <x v="9"/>
    <n v="16080"/>
  </r>
  <r>
    <n v="100007"/>
    <x v="3"/>
    <n v="12"/>
    <d v="2021-07-01T00:00:00"/>
    <d v="2022-06-30T00:00:00"/>
    <x v="8"/>
    <n v="658"/>
    <d v="2020-01-01T00:00:00"/>
    <d v="2021-07-01T00:00:00"/>
    <n v="18"/>
    <n v="0"/>
    <x v="10"/>
    <n v="18000"/>
  </r>
  <r>
    <n v="100007"/>
    <x v="3"/>
    <n v="12"/>
    <d v="2021-07-01T00:00:00"/>
    <d v="2022-06-30T00:00:00"/>
    <x v="8"/>
    <n v="653"/>
    <d v="2020-01-01T00:00:00"/>
    <d v="2021-07-01T00:00:00"/>
    <n v="18"/>
    <n v="0"/>
    <x v="11"/>
    <n v="18000"/>
  </r>
  <r>
    <n v="100007"/>
    <x v="3"/>
    <n v="12"/>
    <d v="2021-07-01T00:00:00"/>
    <d v="2022-06-30T00:00:00"/>
    <x v="8"/>
    <n v="646"/>
    <d v="2020-01-01T00:00:00"/>
    <d v="2021-07-01T00:00:00"/>
    <n v="18"/>
    <n v="0"/>
    <x v="12"/>
    <n v="18000"/>
  </r>
  <r>
    <n v="100007"/>
    <x v="3"/>
    <n v="12"/>
    <d v="2021-07-01T00:00:00"/>
    <d v="2022-06-30T00:00:00"/>
    <x v="8"/>
    <n v="643"/>
    <d v="2020-01-01T00:00:00"/>
    <d v="2021-07-01T00:00:00"/>
    <n v="18"/>
    <n v="0"/>
    <x v="13"/>
    <n v="18000"/>
  </r>
  <r>
    <n v="100007"/>
    <x v="3"/>
    <n v="12"/>
    <d v="2021-07-01T00:00:00"/>
    <d v="2022-06-30T00:00:00"/>
    <x v="8"/>
    <n v="656"/>
    <d v="2020-01-01T00:00:00"/>
    <d v="2021-07-01T00:00:00"/>
    <n v="18"/>
    <n v="0"/>
    <x v="14"/>
    <n v="18000"/>
  </r>
  <r>
    <n v="100007"/>
    <x v="3"/>
    <n v="12"/>
    <d v="2021-07-01T00:00:00"/>
    <d v="2022-06-30T00:00:00"/>
    <x v="8"/>
    <n v="640"/>
    <d v="2020-01-01T00:00:00"/>
    <d v="2021-07-01T00:00:00"/>
    <n v="18"/>
    <n v="0"/>
    <x v="15"/>
    <n v="18000"/>
  </r>
  <r>
    <n v="100007"/>
    <x v="3"/>
    <n v="12"/>
    <d v="2021-07-01T00:00:00"/>
    <d v="2022-06-30T00:00:00"/>
    <x v="8"/>
    <n v="636"/>
    <d v="2020-01-01T00:00:00"/>
    <d v="2021-07-01T00:00:00"/>
    <n v="18"/>
    <n v="0"/>
    <x v="16"/>
    <n v="18000"/>
  </r>
  <r>
    <n v="100007"/>
    <x v="3"/>
    <n v="12"/>
    <d v="2021-07-01T00:00:00"/>
    <d v="2022-06-30T00:00:00"/>
    <x v="8"/>
    <n v="641"/>
    <d v="2020-01-01T00:00:00"/>
    <d v="2021-07-01T00:00:00"/>
    <n v="18"/>
    <n v="0"/>
    <x v="17"/>
    <n v="18000"/>
  </r>
  <r>
    <n v="100007"/>
    <x v="3"/>
    <n v="12"/>
    <d v="2021-07-01T00:00:00"/>
    <d v="2022-06-30T00:00:00"/>
    <x v="8"/>
    <n v="657"/>
    <d v="2020-01-01T00:00:00"/>
    <d v="2021-07-01T00:00:00"/>
    <n v="18"/>
    <n v="0"/>
    <x v="18"/>
    <n v="18000"/>
  </r>
  <r>
    <n v="100007"/>
    <x v="3"/>
    <n v="12"/>
    <d v="2021-07-01T00:00:00"/>
    <d v="2022-06-30T00:00:00"/>
    <x v="8"/>
    <n v="642"/>
    <d v="2020-01-01T00:00:00"/>
    <d v="2021-07-01T00:00:00"/>
    <n v="18"/>
    <n v="0"/>
    <x v="19"/>
    <n v="18000"/>
  </r>
  <r>
    <n v="100007"/>
    <x v="3"/>
    <n v="12"/>
    <d v="2021-07-01T00:00:00"/>
    <d v="2022-06-30T00:00:00"/>
    <x v="8"/>
    <n v="655"/>
    <d v="2020-01-01T00:00:00"/>
    <d v="2021-07-01T00:00:00"/>
    <n v="18"/>
    <n v="0"/>
    <x v="20"/>
    <n v="18000"/>
  </r>
  <r>
    <n v="100007"/>
    <x v="3"/>
    <n v="12"/>
    <d v="2021-07-01T00:00:00"/>
    <d v="2022-06-30T00:00:00"/>
    <x v="8"/>
    <n v="677"/>
    <d v="2020-01-01T00:00:00"/>
    <d v="2021-07-01T00:00:00"/>
    <n v="18"/>
    <n v="0"/>
    <x v="21"/>
    <n v="18000"/>
  </r>
  <r>
    <n v="100007"/>
    <x v="3"/>
    <n v="12"/>
    <d v="2021-07-01T00:00:00"/>
    <d v="2022-06-30T00:00:00"/>
    <x v="8"/>
    <n v="682"/>
    <d v="2020-01-01T00:00:00"/>
    <d v="2021-07-01T00:00:00"/>
    <n v="18"/>
    <n v="0"/>
    <x v="22"/>
    <n v="18000"/>
  </r>
  <r>
    <n v="100007"/>
    <x v="3"/>
    <n v="12"/>
    <d v="2021-07-01T00:00:00"/>
    <d v="2022-06-30T00:00:00"/>
    <x v="8"/>
    <n v="687"/>
    <d v="2020-01-01T00:00:00"/>
    <d v="2021-07-01T00:00:00"/>
    <n v="18"/>
    <n v="0"/>
    <x v="23"/>
    <n v="18000"/>
  </r>
  <r>
    <n v="100008"/>
    <x v="0"/>
    <m/>
    <m/>
    <m/>
    <x v="0"/>
    <n v="2"/>
    <d v="2020-01-01T00:00:00"/>
    <d v="2021-07-01T00:00:00"/>
    <n v="18"/>
    <n v="0"/>
    <x v="6"/>
    <n v="0"/>
  </r>
  <r>
    <n v="100008"/>
    <x v="1"/>
    <m/>
    <m/>
    <m/>
    <x v="9"/>
    <n v="2"/>
    <d v="2020-01-01T00:00:00"/>
    <d v="2021-07-01T00:00:00"/>
    <n v="18"/>
    <n v="0"/>
    <x v="7"/>
    <n v="10"/>
  </r>
  <r>
    <n v="100008"/>
    <x v="1"/>
    <m/>
    <m/>
    <m/>
    <x v="9"/>
    <n v="2"/>
    <d v="2020-01-01T00:00:00"/>
    <d v="2021-07-01T00:00:00"/>
    <n v="18"/>
    <n v="0"/>
    <x v="8"/>
    <n v="10"/>
  </r>
  <r>
    <n v="100008"/>
    <x v="1"/>
    <m/>
    <m/>
    <m/>
    <x v="9"/>
    <n v="2"/>
    <d v="2020-01-01T00:00:00"/>
    <d v="2021-07-01T00:00:00"/>
    <n v="18"/>
    <n v="0"/>
    <x v="9"/>
    <n v="10"/>
  </r>
  <r>
    <n v="100008"/>
    <x v="1"/>
    <m/>
    <m/>
    <m/>
    <x v="9"/>
    <n v="2"/>
    <d v="2020-01-01T00:00:00"/>
    <d v="2021-07-01T00:00:00"/>
    <n v="18"/>
    <n v="0"/>
    <x v="10"/>
    <n v="10"/>
  </r>
  <r>
    <n v="100008"/>
    <x v="1"/>
    <m/>
    <m/>
    <m/>
    <x v="9"/>
    <n v="2"/>
    <d v="2020-01-01T00:00:00"/>
    <d v="2021-07-01T00:00:00"/>
    <n v="18"/>
    <n v="0"/>
    <x v="11"/>
    <n v="10"/>
  </r>
  <r>
    <n v="100008"/>
    <x v="1"/>
    <m/>
    <m/>
    <m/>
    <x v="9"/>
    <n v="2"/>
    <d v="2020-01-01T00:00:00"/>
    <d v="2021-07-01T00:00:00"/>
    <n v="18"/>
    <n v="0"/>
    <x v="12"/>
    <n v="10"/>
  </r>
  <r>
    <n v="100008"/>
    <x v="1"/>
    <m/>
    <m/>
    <m/>
    <x v="9"/>
    <n v="2"/>
    <d v="2020-01-01T00:00:00"/>
    <d v="2021-07-01T00:00:00"/>
    <n v="18"/>
    <n v="0"/>
    <x v="13"/>
    <n v="10"/>
  </r>
  <r>
    <n v="100008"/>
    <x v="1"/>
    <m/>
    <m/>
    <m/>
    <x v="9"/>
    <n v="2"/>
    <d v="2020-01-01T00:00:00"/>
    <d v="2021-07-01T00:00:00"/>
    <n v="18"/>
    <n v="0"/>
    <x v="14"/>
    <n v="10"/>
  </r>
  <r>
    <n v="100008"/>
    <x v="1"/>
    <m/>
    <m/>
    <m/>
    <x v="9"/>
    <n v="1"/>
    <d v="2020-01-01T00:00:00"/>
    <d v="2021-07-01T00:00:00"/>
    <n v="18"/>
    <n v="0"/>
    <x v="15"/>
    <n v="10"/>
  </r>
  <r>
    <n v="100008"/>
    <x v="1"/>
    <m/>
    <m/>
    <m/>
    <x v="9"/>
    <n v="2"/>
    <d v="2020-01-01T00:00:00"/>
    <d v="2021-07-01T00:00:00"/>
    <n v="18"/>
    <n v="0"/>
    <x v="16"/>
    <n v="10"/>
  </r>
  <r>
    <n v="100008"/>
    <x v="1"/>
    <m/>
    <m/>
    <m/>
    <x v="9"/>
    <n v="2"/>
    <d v="2020-01-01T00:00:00"/>
    <d v="2021-07-01T00:00:00"/>
    <n v="18"/>
    <n v="0"/>
    <x v="17"/>
    <n v="10"/>
  </r>
  <r>
    <n v="100008"/>
    <x v="1"/>
    <m/>
    <m/>
    <m/>
    <x v="9"/>
    <n v="1"/>
    <d v="2020-01-01T00:00:00"/>
    <d v="2021-07-01T00:00:00"/>
    <n v="18"/>
    <n v="0"/>
    <x v="18"/>
    <n v="10"/>
  </r>
  <r>
    <n v="100008"/>
    <x v="1"/>
    <m/>
    <m/>
    <m/>
    <x v="9"/>
    <n v="1"/>
    <d v="2020-01-01T00:00:00"/>
    <d v="2021-07-01T00:00:00"/>
    <n v="18"/>
    <n v="0"/>
    <x v="19"/>
    <n v="10"/>
  </r>
  <r>
    <n v="100008"/>
    <x v="1"/>
    <m/>
    <m/>
    <m/>
    <x v="9"/>
    <n v="2"/>
    <d v="2020-01-01T00:00:00"/>
    <d v="2021-07-01T00:00:00"/>
    <n v="18"/>
    <n v="0"/>
    <x v="20"/>
    <n v="10"/>
  </r>
  <r>
    <n v="100008"/>
    <x v="1"/>
    <m/>
    <m/>
    <m/>
    <x v="9"/>
    <n v="2"/>
    <d v="2020-01-01T00:00:00"/>
    <d v="2021-07-01T00:00:00"/>
    <n v="18"/>
    <n v="0"/>
    <x v="21"/>
    <n v="10"/>
  </r>
  <r>
    <n v="100008"/>
    <x v="1"/>
    <m/>
    <m/>
    <m/>
    <x v="9"/>
    <n v="2"/>
    <d v="2020-01-01T00:00:00"/>
    <d v="2021-07-01T00:00:00"/>
    <n v="18"/>
    <n v="0"/>
    <x v="22"/>
    <n v="10"/>
  </r>
  <r>
    <n v="100008"/>
    <x v="1"/>
    <m/>
    <m/>
    <m/>
    <x v="9"/>
    <n v="2"/>
    <d v="2020-01-01T00:00:00"/>
    <d v="2021-07-01T00:00:00"/>
    <n v="18"/>
    <n v="0"/>
    <x v="23"/>
    <n v="10"/>
  </r>
  <r>
    <n v="100009"/>
    <x v="0"/>
    <m/>
    <m/>
    <m/>
    <x v="0"/>
    <n v="58"/>
    <d v="2020-02-01T00:00:00"/>
    <d v="2021-07-01T00:00:00"/>
    <n v="17"/>
    <n v="0"/>
    <x v="7"/>
    <n v="0"/>
  </r>
  <r>
    <n v="100009"/>
    <x v="2"/>
    <m/>
    <m/>
    <m/>
    <x v="10"/>
    <n v="63"/>
    <d v="2020-02-01T00:00:00"/>
    <d v="2021-07-01T00:00:00"/>
    <n v="17"/>
    <n v="0"/>
    <x v="8"/>
    <n v="375"/>
  </r>
  <r>
    <n v="100009"/>
    <x v="2"/>
    <m/>
    <m/>
    <m/>
    <x v="11"/>
    <n v="56"/>
    <d v="2020-02-01T00:00:00"/>
    <d v="2021-07-01T00:00:00"/>
    <n v="17"/>
    <n v="0"/>
    <x v="9"/>
    <n v="950"/>
  </r>
  <r>
    <n v="100009"/>
    <x v="2"/>
    <m/>
    <m/>
    <m/>
    <x v="12"/>
    <n v="53"/>
    <d v="2020-02-01T00:00:00"/>
    <d v="2021-07-01T00:00:00"/>
    <n v="17"/>
    <n v="0"/>
    <x v="10"/>
    <n v="1100"/>
  </r>
  <r>
    <n v="100009"/>
    <x v="2"/>
    <m/>
    <m/>
    <m/>
    <x v="13"/>
    <n v="74"/>
    <d v="2020-02-01T00:00:00"/>
    <d v="2021-07-01T00:00:00"/>
    <n v="17"/>
    <n v="0"/>
    <x v="11"/>
    <n v="1300"/>
  </r>
  <r>
    <n v="100009"/>
    <x v="2"/>
    <m/>
    <m/>
    <m/>
    <x v="13"/>
    <n v="64"/>
    <d v="2020-02-01T00:00:00"/>
    <d v="2021-07-01T00:00:00"/>
    <n v="17"/>
    <n v="0"/>
    <x v="12"/>
    <n v="1300"/>
  </r>
  <r>
    <n v="100009"/>
    <x v="2"/>
    <m/>
    <m/>
    <m/>
    <x v="13"/>
    <n v="51"/>
    <d v="2020-02-01T00:00:00"/>
    <d v="2021-07-01T00:00:00"/>
    <n v="17"/>
    <n v="0"/>
    <x v="13"/>
    <n v="1300"/>
  </r>
  <r>
    <n v="100009"/>
    <x v="2"/>
    <m/>
    <m/>
    <m/>
    <x v="13"/>
    <n v="63"/>
    <d v="2020-02-01T00:00:00"/>
    <d v="2021-07-01T00:00:00"/>
    <n v="17"/>
    <n v="0"/>
    <x v="14"/>
    <n v="1300"/>
  </r>
  <r>
    <n v="100009"/>
    <x v="2"/>
    <m/>
    <m/>
    <m/>
    <x v="13"/>
    <n v="62"/>
    <d v="2020-02-01T00:00:00"/>
    <d v="2021-07-01T00:00:00"/>
    <n v="17"/>
    <n v="0"/>
    <x v="15"/>
    <n v="1300"/>
  </r>
  <r>
    <n v="100009"/>
    <x v="2"/>
    <m/>
    <m/>
    <m/>
    <x v="13"/>
    <n v="59"/>
    <d v="2020-02-01T00:00:00"/>
    <d v="2021-07-01T00:00:00"/>
    <n v="17"/>
    <n v="0"/>
    <x v="16"/>
    <n v="1300"/>
  </r>
  <r>
    <n v="100009"/>
    <x v="2"/>
    <m/>
    <m/>
    <m/>
    <x v="13"/>
    <n v="66"/>
    <d v="2020-02-01T00:00:00"/>
    <d v="2021-07-01T00:00:00"/>
    <n v="17"/>
    <n v="0"/>
    <x v="17"/>
    <n v="1300"/>
  </r>
  <r>
    <n v="100009"/>
    <x v="2"/>
    <m/>
    <m/>
    <m/>
    <x v="13"/>
    <n v="56"/>
    <d v="2020-02-01T00:00:00"/>
    <d v="2021-07-01T00:00:00"/>
    <n v="17"/>
    <n v="0"/>
    <x v="18"/>
    <n v="1300"/>
  </r>
  <r>
    <n v="100009"/>
    <x v="2"/>
    <m/>
    <m/>
    <m/>
    <x v="13"/>
    <n v="62"/>
    <d v="2020-02-01T00:00:00"/>
    <d v="2021-07-01T00:00:00"/>
    <n v="17"/>
    <n v="0"/>
    <x v="19"/>
    <n v="1300"/>
  </r>
  <r>
    <n v="100009"/>
    <x v="2"/>
    <m/>
    <m/>
    <m/>
    <x v="13"/>
    <n v="61"/>
    <d v="2020-02-01T00:00:00"/>
    <d v="2021-07-01T00:00:00"/>
    <n v="17"/>
    <n v="0"/>
    <x v="20"/>
    <n v="1300"/>
  </r>
  <r>
    <n v="100009"/>
    <x v="2"/>
    <m/>
    <m/>
    <m/>
    <x v="13"/>
    <n v="64"/>
    <d v="2020-02-01T00:00:00"/>
    <d v="2021-07-01T00:00:00"/>
    <n v="17"/>
    <n v="0"/>
    <x v="21"/>
    <n v="1300"/>
  </r>
  <r>
    <n v="100009"/>
    <x v="2"/>
    <m/>
    <m/>
    <m/>
    <x v="13"/>
    <n v="63"/>
    <d v="2020-02-01T00:00:00"/>
    <d v="2021-07-01T00:00:00"/>
    <n v="17"/>
    <n v="0"/>
    <x v="22"/>
    <n v="1300"/>
  </r>
  <r>
    <n v="100009"/>
    <x v="2"/>
    <m/>
    <m/>
    <m/>
    <x v="13"/>
    <n v="53"/>
    <d v="2020-02-01T00:00:00"/>
    <d v="2021-07-01T00:00:00"/>
    <n v="17"/>
    <n v="0"/>
    <x v="23"/>
    <n v="1300"/>
  </r>
  <r>
    <n v="100010"/>
    <x v="0"/>
    <m/>
    <m/>
    <m/>
    <x v="0"/>
    <n v="2"/>
    <d v="2020-02-01T00:00:00"/>
    <d v="2020-09-01T00:00:00"/>
    <n v="7"/>
    <n v="9"/>
    <x v="7"/>
    <n v="0"/>
  </r>
  <r>
    <n v="100010"/>
    <x v="0"/>
    <m/>
    <m/>
    <m/>
    <x v="0"/>
    <n v="2"/>
    <d v="2020-02-01T00:00:00"/>
    <d v="2020-09-01T00:00:00"/>
    <n v="7"/>
    <n v="9"/>
    <x v="8"/>
    <n v="0"/>
  </r>
  <r>
    <n v="100010"/>
    <x v="0"/>
    <m/>
    <m/>
    <m/>
    <x v="0"/>
    <n v="2"/>
    <d v="2020-02-01T00:00:00"/>
    <d v="2020-09-01T00:00:00"/>
    <n v="7"/>
    <n v="9"/>
    <x v="9"/>
    <n v="0"/>
  </r>
  <r>
    <n v="100010"/>
    <x v="0"/>
    <m/>
    <m/>
    <m/>
    <x v="0"/>
    <n v="2"/>
    <d v="2020-02-01T00:00:00"/>
    <d v="2020-09-01T00:00:00"/>
    <n v="7"/>
    <n v="9"/>
    <x v="10"/>
    <n v="0"/>
  </r>
  <r>
    <n v="100010"/>
    <x v="0"/>
    <m/>
    <m/>
    <m/>
    <x v="0"/>
    <n v="2"/>
    <d v="2020-02-01T00:00:00"/>
    <d v="2020-09-01T00:00:00"/>
    <n v="7"/>
    <n v="9"/>
    <x v="11"/>
    <n v="0"/>
  </r>
  <r>
    <n v="100010"/>
    <x v="0"/>
    <m/>
    <m/>
    <m/>
    <x v="0"/>
    <n v="2"/>
    <d v="2020-02-01T00:00:00"/>
    <d v="2020-09-01T00:00:00"/>
    <n v="7"/>
    <n v="9"/>
    <x v="12"/>
    <n v="0"/>
  </r>
  <r>
    <n v="100010"/>
    <x v="0"/>
    <m/>
    <m/>
    <m/>
    <x v="0"/>
    <n v="2"/>
    <d v="2020-02-01T00:00:00"/>
    <d v="2020-09-01T00:00:00"/>
    <n v="7"/>
    <n v="9"/>
    <x v="13"/>
    <n v="0"/>
  </r>
  <r>
    <n v="100010"/>
    <x v="0"/>
    <m/>
    <m/>
    <m/>
    <x v="0"/>
    <n v="2"/>
    <d v="2020-02-01T00:00:00"/>
    <d v="2020-09-01T00:00:00"/>
    <n v="7"/>
    <n v="9"/>
    <x v="14"/>
    <n v="0"/>
  </r>
  <r>
    <n v="100011"/>
    <x v="0"/>
    <m/>
    <m/>
    <m/>
    <x v="0"/>
    <n v="42"/>
    <d v="2020-03-01T00:00:00"/>
    <d v="2021-07-01T00:00:00"/>
    <n v="16"/>
    <n v="0"/>
    <x v="8"/>
    <n v="0"/>
  </r>
  <r>
    <n v="100011"/>
    <x v="2"/>
    <m/>
    <m/>
    <m/>
    <x v="14"/>
    <n v="51"/>
    <d v="2020-03-01T00:00:00"/>
    <d v="2021-07-01T00:00:00"/>
    <n v="16"/>
    <n v="0"/>
    <x v="9"/>
    <n v="800"/>
  </r>
  <r>
    <n v="100011"/>
    <x v="2"/>
    <m/>
    <m/>
    <m/>
    <x v="3"/>
    <n v="48"/>
    <d v="2020-03-01T00:00:00"/>
    <d v="2021-07-01T00:00:00"/>
    <n v="16"/>
    <n v="0"/>
    <x v="10"/>
    <n v="575"/>
  </r>
  <r>
    <n v="100011"/>
    <x v="2"/>
    <m/>
    <m/>
    <m/>
    <x v="4"/>
    <n v="39"/>
    <d v="2020-03-01T00:00:00"/>
    <d v="2021-07-01T00:00:00"/>
    <n v="16"/>
    <n v="0"/>
    <x v="11"/>
    <n v="925"/>
  </r>
  <r>
    <n v="100011"/>
    <x v="2"/>
    <m/>
    <m/>
    <m/>
    <x v="4"/>
    <n v="47"/>
    <d v="2020-03-01T00:00:00"/>
    <d v="2021-07-01T00:00:00"/>
    <n v="16"/>
    <n v="0"/>
    <x v="12"/>
    <n v="925"/>
  </r>
  <r>
    <n v="100011"/>
    <x v="2"/>
    <m/>
    <m/>
    <m/>
    <x v="4"/>
    <n v="44"/>
    <d v="2020-03-01T00:00:00"/>
    <d v="2021-07-01T00:00:00"/>
    <n v="16"/>
    <n v="0"/>
    <x v="13"/>
    <n v="925"/>
  </r>
  <r>
    <n v="100011"/>
    <x v="2"/>
    <m/>
    <m/>
    <m/>
    <x v="4"/>
    <n v="44"/>
    <d v="2020-03-01T00:00:00"/>
    <d v="2021-07-01T00:00:00"/>
    <n v="16"/>
    <n v="0"/>
    <x v="14"/>
    <n v="925"/>
  </r>
  <r>
    <n v="100011"/>
    <x v="2"/>
    <m/>
    <m/>
    <m/>
    <x v="4"/>
    <n v="44"/>
    <d v="2020-03-01T00:00:00"/>
    <d v="2021-07-01T00:00:00"/>
    <n v="16"/>
    <n v="0"/>
    <x v="15"/>
    <n v="925"/>
  </r>
  <r>
    <n v="100011"/>
    <x v="2"/>
    <m/>
    <m/>
    <m/>
    <x v="4"/>
    <n v="49"/>
    <d v="2020-03-01T00:00:00"/>
    <d v="2021-07-01T00:00:00"/>
    <n v="16"/>
    <n v="0"/>
    <x v="16"/>
    <n v="925"/>
  </r>
  <r>
    <n v="100011"/>
    <x v="2"/>
    <m/>
    <m/>
    <m/>
    <x v="4"/>
    <n v="39"/>
    <d v="2020-03-01T00:00:00"/>
    <d v="2021-07-01T00:00:00"/>
    <n v="16"/>
    <n v="0"/>
    <x v="17"/>
    <n v="925"/>
  </r>
  <r>
    <n v="100011"/>
    <x v="2"/>
    <m/>
    <m/>
    <m/>
    <x v="4"/>
    <n v="47"/>
    <d v="2020-03-01T00:00:00"/>
    <d v="2021-07-01T00:00:00"/>
    <n v="16"/>
    <n v="0"/>
    <x v="18"/>
    <n v="925"/>
  </r>
  <r>
    <n v="100011"/>
    <x v="2"/>
    <m/>
    <m/>
    <m/>
    <x v="4"/>
    <n v="49"/>
    <d v="2020-03-01T00:00:00"/>
    <d v="2021-07-01T00:00:00"/>
    <n v="16"/>
    <n v="0"/>
    <x v="19"/>
    <n v="925"/>
  </r>
  <r>
    <n v="100011"/>
    <x v="2"/>
    <m/>
    <m/>
    <m/>
    <x v="4"/>
    <n v="34"/>
    <d v="2020-03-01T00:00:00"/>
    <d v="2021-07-01T00:00:00"/>
    <n v="16"/>
    <n v="0"/>
    <x v="20"/>
    <n v="925"/>
  </r>
  <r>
    <n v="100011"/>
    <x v="2"/>
    <m/>
    <m/>
    <m/>
    <x v="4"/>
    <n v="39"/>
    <d v="2020-03-01T00:00:00"/>
    <d v="2021-07-01T00:00:00"/>
    <n v="16"/>
    <n v="0"/>
    <x v="21"/>
    <n v="925"/>
  </r>
  <r>
    <n v="100011"/>
    <x v="2"/>
    <m/>
    <m/>
    <m/>
    <x v="4"/>
    <n v="43"/>
    <d v="2020-03-01T00:00:00"/>
    <d v="2021-07-01T00:00:00"/>
    <n v="16"/>
    <n v="0"/>
    <x v="22"/>
    <n v="925"/>
  </r>
  <r>
    <n v="100011"/>
    <x v="2"/>
    <m/>
    <m/>
    <m/>
    <x v="4"/>
    <n v="41"/>
    <d v="2020-03-01T00:00:00"/>
    <d v="2021-07-01T00:00:00"/>
    <n v="16"/>
    <n v="0"/>
    <x v="23"/>
    <n v="925"/>
  </r>
  <r>
    <n v="100012"/>
    <x v="0"/>
    <m/>
    <m/>
    <m/>
    <x v="0"/>
    <n v="40"/>
    <d v="2020-03-01T00:00:00"/>
    <d v="2021-07-01T00:00:00"/>
    <n v="16"/>
    <n v="0"/>
    <x v="8"/>
    <n v="0"/>
  </r>
  <r>
    <n v="100012"/>
    <x v="1"/>
    <m/>
    <m/>
    <m/>
    <x v="14"/>
    <n v="41"/>
    <d v="2020-03-01T00:00:00"/>
    <d v="2021-07-01T00:00:00"/>
    <n v="16"/>
    <n v="0"/>
    <x v="9"/>
    <n v="320"/>
  </r>
  <r>
    <n v="100012"/>
    <x v="1"/>
    <m/>
    <m/>
    <m/>
    <x v="3"/>
    <n v="37"/>
    <d v="2020-03-01T00:00:00"/>
    <d v="2021-07-01T00:00:00"/>
    <n v="16"/>
    <n v="0"/>
    <x v="10"/>
    <n v="230"/>
  </r>
  <r>
    <n v="100012"/>
    <x v="1"/>
    <m/>
    <m/>
    <m/>
    <x v="15"/>
    <n v="45"/>
    <d v="2020-03-01T00:00:00"/>
    <d v="2021-07-01T00:00:00"/>
    <n v="16"/>
    <n v="0"/>
    <x v="11"/>
    <n v="300"/>
  </r>
  <r>
    <n v="100012"/>
    <x v="1"/>
    <m/>
    <m/>
    <m/>
    <x v="14"/>
    <n v="41"/>
    <d v="2020-03-01T00:00:00"/>
    <d v="2021-07-01T00:00:00"/>
    <n v="16"/>
    <n v="0"/>
    <x v="12"/>
    <n v="320"/>
  </r>
  <r>
    <n v="100012"/>
    <x v="1"/>
    <m/>
    <m/>
    <m/>
    <x v="14"/>
    <n v="33"/>
    <d v="2020-03-01T00:00:00"/>
    <d v="2021-07-01T00:00:00"/>
    <n v="16"/>
    <n v="0"/>
    <x v="13"/>
    <n v="320"/>
  </r>
  <r>
    <n v="100012"/>
    <x v="1"/>
    <m/>
    <m/>
    <m/>
    <x v="14"/>
    <n v="48"/>
    <d v="2020-03-01T00:00:00"/>
    <d v="2021-07-01T00:00:00"/>
    <n v="16"/>
    <n v="0"/>
    <x v="14"/>
    <n v="320"/>
  </r>
  <r>
    <n v="100012"/>
    <x v="1"/>
    <m/>
    <m/>
    <m/>
    <x v="14"/>
    <n v="39"/>
    <d v="2020-03-01T00:00:00"/>
    <d v="2021-07-01T00:00:00"/>
    <n v="16"/>
    <n v="0"/>
    <x v="15"/>
    <n v="320"/>
  </r>
  <r>
    <n v="100012"/>
    <x v="1"/>
    <m/>
    <m/>
    <m/>
    <x v="14"/>
    <n v="37"/>
    <d v="2020-03-01T00:00:00"/>
    <d v="2021-07-01T00:00:00"/>
    <n v="16"/>
    <n v="0"/>
    <x v="16"/>
    <n v="320"/>
  </r>
  <r>
    <n v="100012"/>
    <x v="1"/>
    <m/>
    <m/>
    <m/>
    <x v="14"/>
    <n v="42"/>
    <d v="2020-03-01T00:00:00"/>
    <d v="2021-07-01T00:00:00"/>
    <n v="16"/>
    <n v="0"/>
    <x v="17"/>
    <n v="320"/>
  </r>
  <r>
    <n v="100012"/>
    <x v="1"/>
    <m/>
    <m/>
    <m/>
    <x v="14"/>
    <n v="37"/>
    <d v="2020-03-01T00:00:00"/>
    <d v="2021-07-01T00:00:00"/>
    <n v="16"/>
    <n v="0"/>
    <x v="18"/>
    <n v="320"/>
  </r>
  <r>
    <n v="100012"/>
    <x v="1"/>
    <m/>
    <m/>
    <m/>
    <x v="14"/>
    <n v="30"/>
    <d v="2020-03-01T00:00:00"/>
    <d v="2021-07-01T00:00:00"/>
    <n v="16"/>
    <n v="0"/>
    <x v="19"/>
    <n v="320"/>
  </r>
  <r>
    <n v="100012"/>
    <x v="1"/>
    <m/>
    <m/>
    <m/>
    <x v="14"/>
    <n v="41"/>
    <d v="2020-03-01T00:00:00"/>
    <d v="2021-07-01T00:00:00"/>
    <n v="16"/>
    <n v="0"/>
    <x v="20"/>
    <n v="320"/>
  </r>
  <r>
    <n v="100012"/>
    <x v="1"/>
    <m/>
    <m/>
    <m/>
    <x v="14"/>
    <n v="41"/>
    <d v="2020-03-01T00:00:00"/>
    <d v="2021-07-01T00:00:00"/>
    <n v="16"/>
    <n v="0"/>
    <x v="21"/>
    <n v="320"/>
  </r>
  <r>
    <n v="100012"/>
    <x v="1"/>
    <m/>
    <m/>
    <m/>
    <x v="14"/>
    <n v="39"/>
    <d v="2020-03-01T00:00:00"/>
    <d v="2021-07-01T00:00:00"/>
    <n v="16"/>
    <n v="0"/>
    <x v="22"/>
    <n v="320"/>
  </r>
  <r>
    <n v="100012"/>
    <x v="1"/>
    <m/>
    <m/>
    <m/>
    <x v="14"/>
    <n v="39"/>
    <d v="2020-03-01T00:00:00"/>
    <d v="2021-07-01T00:00:00"/>
    <n v="16"/>
    <n v="0"/>
    <x v="23"/>
    <n v="320"/>
  </r>
  <r>
    <n v="100013"/>
    <x v="0"/>
    <m/>
    <m/>
    <m/>
    <x v="0"/>
    <n v="13"/>
    <d v="2020-03-01T00:00:00"/>
    <d v="2021-03-01T00:00:00"/>
    <n v="12"/>
    <n v="3"/>
    <x v="8"/>
    <n v="0"/>
  </r>
  <r>
    <n v="100013"/>
    <x v="1"/>
    <m/>
    <m/>
    <m/>
    <x v="2"/>
    <n v="13"/>
    <d v="2020-03-01T00:00:00"/>
    <d v="2021-03-01T00:00:00"/>
    <n v="12"/>
    <n v="3"/>
    <x v="9"/>
    <n v="40"/>
  </r>
  <r>
    <n v="100013"/>
    <x v="1"/>
    <m/>
    <m/>
    <m/>
    <x v="16"/>
    <n v="14"/>
    <d v="2020-03-01T00:00:00"/>
    <d v="2021-03-01T00:00:00"/>
    <n v="12"/>
    <n v="3"/>
    <x v="10"/>
    <n v="110"/>
  </r>
  <r>
    <n v="100013"/>
    <x v="1"/>
    <m/>
    <m/>
    <m/>
    <x v="16"/>
    <n v="14"/>
    <d v="2020-03-01T00:00:00"/>
    <d v="2021-03-01T00:00:00"/>
    <n v="12"/>
    <n v="3"/>
    <x v="11"/>
    <n v="110"/>
  </r>
  <r>
    <n v="100013"/>
    <x v="1"/>
    <m/>
    <m/>
    <m/>
    <x v="16"/>
    <n v="11"/>
    <d v="2020-03-01T00:00:00"/>
    <d v="2021-03-01T00:00:00"/>
    <n v="12"/>
    <n v="3"/>
    <x v="12"/>
    <n v="110"/>
  </r>
  <r>
    <n v="100013"/>
    <x v="1"/>
    <m/>
    <m/>
    <m/>
    <x v="16"/>
    <n v="11"/>
    <d v="2020-03-01T00:00:00"/>
    <d v="2021-03-01T00:00:00"/>
    <n v="12"/>
    <n v="3"/>
    <x v="13"/>
    <n v="110"/>
  </r>
  <r>
    <n v="100013"/>
    <x v="1"/>
    <m/>
    <m/>
    <m/>
    <x v="16"/>
    <n v="13"/>
    <d v="2020-03-01T00:00:00"/>
    <d v="2021-03-01T00:00:00"/>
    <n v="12"/>
    <n v="3"/>
    <x v="14"/>
    <n v="110"/>
  </r>
  <r>
    <n v="100013"/>
    <x v="1"/>
    <m/>
    <m/>
    <m/>
    <x v="16"/>
    <n v="15"/>
    <d v="2020-03-01T00:00:00"/>
    <d v="2021-03-01T00:00:00"/>
    <n v="12"/>
    <n v="3"/>
    <x v="15"/>
    <n v="110"/>
  </r>
  <r>
    <n v="100013"/>
    <x v="1"/>
    <m/>
    <m/>
    <m/>
    <x v="16"/>
    <n v="14"/>
    <d v="2020-03-01T00:00:00"/>
    <d v="2021-03-01T00:00:00"/>
    <n v="12"/>
    <n v="3"/>
    <x v="16"/>
    <n v="110"/>
  </r>
  <r>
    <n v="100013"/>
    <x v="1"/>
    <m/>
    <m/>
    <m/>
    <x v="16"/>
    <n v="13"/>
    <d v="2020-03-01T00:00:00"/>
    <d v="2021-03-01T00:00:00"/>
    <n v="12"/>
    <n v="3"/>
    <x v="17"/>
    <n v="110"/>
  </r>
  <r>
    <n v="100013"/>
    <x v="1"/>
    <m/>
    <m/>
    <m/>
    <x v="16"/>
    <n v="17"/>
    <d v="2020-03-01T00:00:00"/>
    <d v="2021-03-01T00:00:00"/>
    <n v="12"/>
    <n v="3"/>
    <x v="18"/>
    <n v="110"/>
  </r>
  <r>
    <n v="100013"/>
    <x v="1"/>
    <m/>
    <m/>
    <m/>
    <x v="16"/>
    <n v="12"/>
    <d v="2020-03-01T00:00:00"/>
    <d v="2021-03-01T00:00:00"/>
    <n v="12"/>
    <n v="3"/>
    <x v="19"/>
    <n v="110"/>
  </r>
  <r>
    <n v="100013"/>
    <x v="1"/>
    <m/>
    <m/>
    <m/>
    <x v="16"/>
    <n v="14"/>
    <d v="2020-03-01T00:00:00"/>
    <d v="2021-03-01T00:00:00"/>
    <n v="12"/>
    <n v="3"/>
    <x v="20"/>
    <n v="110"/>
  </r>
  <r>
    <n v="100014"/>
    <x v="0"/>
    <m/>
    <m/>
    <m/>
    <x v="0"/>
    <n v="4"/>
    <d v="2020-03-01T00:00:00"/>
    <d v="2020-12-01T00:00:00"/>
    <n v="9"/>
    <n v="6"/>
    <x v="8"/>
    <n v="0"/>
  </r>
  <r>
    <n v="100014"/>
    <x v="1"/>
    <m/>
    <m/>
    <m/>
    <x v="9"/>
    <n v="4"/>
    <d v="2020-03-01T00:00:00"/>
    <d v="2020-12-01T00:00:00"/>
    <n v="9"/>
    <n v="6"/>
    <x v="9"/>
    <n v="10"/>
  </r>
  <r>
    <n v="100014"/>
    <x v="1"/>
    <m/>
    <m/>
    <m/>
    <x v="1"/>
    <n v="4"/>
    <d v="2020-03-01T00:00:00"/>
    <d v="2020-12-01T00:00:00"/>
    <n v="9"/>
    <n v="6"/>
    <x v="10"/>
    <n v="20"/>
  </r>
  <r>
    <n v="100014"/>
    <x v="1"/>
    <m/>
    <m/>
    <m/>
    <x v="6"/>
    <n v="4"/>
    <d v="2020-03-01T00:00:00"/>
    <d v="2020-12-01T00:00:00"/>
    <n v="9"/>
    <n v="6"/>
    <x v="11"/>
    <n v="30"/>
  </r>
  <r>
    <n v="100014"/>
    <x v="1"/>
    <m/>
    <m/>
    <m/>
    <x v="6"/>
    <n v="4"/>
    <d v="2020-03-01T00:00:00"/>
    <d v="2020-12-01T00:00:00"/>
    <n v="9"/>
    <n v="6"/>
    <x v="12"/>
    <n v="30"/>
  </r>
  <r>
    <n v="100014"/>
    <x v="1"/>
    <m/>
    <m/>
    <m/>
    <x v="6"/>
    <n v="4"/>
    <d v="2020-03-01T00:00:00"/>
    <d v="2020-12-01T00:00:00"/>
    <n v="9"/>
    <n v="6"/>
    <x v="13"/>
    <n v="30"/>
  </r>
  <r>
    <n v="100014"/>
    <x v="1"/>
    <m/>
    <m/>
    <m/>
    <x v="6"/>
    <n v="4"/>
    <d v="2020-03-01T00:00:00"/>
    <d v="2020-12-01T00:00:00"/>
    <n v="9"/>
    <n v="6"/>
    <x v="14"/>
    <n v="30"/>
  </r>
  <r>
    <n v="100014"/>
    <x v="1"/>
    <m/>
    <m/>
    <m/>
    <x v="6"/>
    <n v="4"/>
    <d v="2020-03-01T00:00:00"/>
    <d v="2020-12-01T00:00:00"/>
    <n v="9"/>
    <n v="6"/>
    <x v="15"/>
    <n v="30"/>
  </r>
  <r>
    <n v="100014"/>
    <x v="1"/>
    <m/>
    <m/>
    <m/>
    <x v="6"/>
    <n v="4"/>
    <d v="2020-03-01T00:00:00"/>
    <d v="2020-12-01T00:00:00"/>
    <n v="9"/>
    <n v="6"/>
    <x v="16"/>
    <n v="30"/>
  </r>
  <r>
    <n v="100014"/>
    <x v="1"/>
    <m/>
    <m/>
    <m/>
    <x v="6"/>
    <n v="5"/>
    <d v="2020-03-01T00:00:00"/>
    <d v="2020-12-01T00:00:00"/>
    <n v="9"/>
    <n v="6"/>
    <x v="17"/>
    <n v="30"/>
  </r>
  <r>
    <n v="100015"/>
    <x v="0"/>
    <m/>
    <m/>
    <m/>
    <x v="0"/>
    <n v="2"/>
    <d v="2020-03-01T00:00:00"/>
    <d v="2020-09-01T00:00:00"/>
    <n v="6"/>
    <n v="9"/>
    <x v="8"/>
    <n v="0"/>
  </r>
  <r>
    <n v="100015"/>
    <x v="0"/>
    <m/>
    <m/>
    <m/>
    <x v="0"/>
    <n v="2"/>
    <d v="2020-03-01T00:00:00"/>
    <d v="2020-09-01T00:00:00"/>
    <n v="6"/>
    <n v="9"/>
    <x v="9"/>
    <n v="0"/>
  </r>
  <r>
    <n v="100015"/>
    <x v="0"/>
    <m/>
    <m/>
    <m/>
    <x v="0"/>
    <n v="2"/>
    <d v="2020-03-01T00:00:00"/>
    <d v="2020-09-01T00:00:00"/>
    <n v="6"/>
    <n v="9"/>
    <x v="10"/>
    <n v="0"/>
  </r>
  <r>
    <n v="100015"/>
    <x v="0"/>
    <m/>
    <m/>
    <m/>
    <x v="0"/>
    <n v="2"/>
    <d v="2020-03-01T00:00:00"/>
    <d v="2020-09-01T00:00:00"/>
    <n v="6"/>
    <n v="9"/>
    <x v="11"/>
    <n v="0"/>
  </r>
  <r>
    <n v="100015"/>
    <x v="0"/>
    <m/>
    <m/>
    <m/>
    <x v="0"/>
    <n v="1"/>
    <d v="2020-03-01T00:00:00"/>
    <d v="2020-09-01T00:00:00"/>
    <n v="6"/>
    <n v="9"/>
    <x v="12"/>
    <n v="0"/>
  </r>
  <r>
    <n v="100015"/>
    <x v="0"/>
    <m/>
    <m/>
    <m/>
    <x v="0"/>
    <n v="2"/>
    <d v="2020-03-01T00:00:00"/>
    <d v="2020-09-01T00:00:00"/>
    <n v="6"/>
    <n v="9"/>
    <x v="13"/>
    <n v="0"/>
  </r>
  <r>
    <n v="100015"/>
    <x v="0"/>
    <m/>
    <m/>
    <m/>
    <x v="0"/>
    <n v="1"/>
    <d v="2020-03-01T00:00:00"/>
    <d v="2020-09-01T00:00:00"/>
    <n v="6"/>
    <n v="9"/>
    <x v="14"/>
    <n v="0"/>
  </r>
  <r>
    <n v="100016"/>
    <x v="0"/>
    <m/>
    <m/>
    <m/>
    <x v="0"/>
    <n v="1"/>
    <d v="2020-03-01T00:00:00"/>
    <d v="2021-06-01T00:00:00"/>
    <n v="15"/>
    <n v="0"/>
    <x v="8"/>
    <n v="0"/>
  </r>
  <r>
    <n v="100016"/>
    <x v="0"/>
    <m/>
    <m/>
    <m/>
    <x v="0"/>
    <n v="2"/>
    <d v="2020-03-01T00:00:00"/>
    <d v="2021-06-01T00:00:00"/>
    <n v="15"/>
    <n v="0"/>
    <x v="9"/>
    <n v="0"/>
  </r>
  <r>
    <n v="100016"/>
    <x v="0"/>
    <m/>
    <m/>
    <m/>
    <x v="0"/>
    <n v="2"/>
    <d v="2020-03-01T00:00:00"/>
    <d v="2021-06-01T00:00:00"/>
    <n v="15"/>
    <n v="0"/>
    <x v="10"/>
    <n v="0"/>
  </r>
  <r>
    <n v="100016"/>
    <x v="0"/>
    <m/>
    <m/>
    <m/>
    <x v="0"/>
    <n v="2"/>
    <d v="2020-03-01T00:00:00"/>
    <d v="2021-06-01T00:00:00"/>
    <n v="15"/>
    <n v="0"/>
    <x v="11"/>
    <n v="0"/>
  </r>
  <r>
    <n v="100016"/>
    <x v="0"/>
    <m/>
    <m/>
    <m/>
    <x v="0"/>
    <n v="2"/>
    <d v="2020-03-01T00:00:00"/>
    <d v="2021-06-01T00:00:00"/>
    <n v="15"/>
    <n v="0"/>
    <x v="12"/>
    <n v="0"/>
  </r>
  <r>
    <n v="100016"/>
    <x v="0"/>
    <m/>
    <m/>
    <m/>
    <x v="0"/>
    <n v="2"/>
    <d v="2020-03-01T00:00:00"/>
    <d v="2021-06-01T00:00:00"/>
    <n v="15"/>
    <n v="0"/>
    <x v="13"/>
    <n v="0"/>
  </r>
  <r>
    <n v="100016"/>
    <x v="0"/>
    <m/>
    <m/>
    <m/>
    <x v="0"/>
    <n v="2"/>
    <d v="2020-03-01T00:00:00"/>
    <d v="2021-06-01T00:00:00"/>
    <n v="15"/>
    <n v="0"/>
    <x v="14"/>
    <n v="0"/>
  </r>
  <r>
    <n v="100016"/>
    <x v="0"/>
    <m/>
    <m/>
    <m/>
    <x v="0"/>
    <n v="1"/>
    <d v="2020-03-01T00:00:00"/>
    <d v="2021-06-01T00:00:00"/>
    <n v="15"/>
    <n v="0"/>
    <x v="15"/>
    <n v="0"/>
  </r>
  <r>
    <n v="100016"/>
    <x v="0"/>
    <m/>
    <m/>
    <m/>
    <x v="0"/>
    <n v="2"/>
    <d v="2020-03-01T00:00:00"/>
    <d v="2021-06-01T00:00:00"/>
    <n v="15"/>
    <n v="0"/>
    <x v="16"/>
    <n v="0"/>
  </r>
  <r>
    <n v="100016"/>
    <x v="0"/>
    <m/>
    <m/>
    <m/>
    <x v="0"/>
    <n v="2"/>
    <d v="2020-03-01T00:00:00"/>
    <d v="2021-06-01T00:00:00"/>
    <n v="15"/>
    <n v="0"/>
    <x v="17"/>
    <n v="0"/>
  </r>
  <r>
    <n v="100016"/>
    <x v="0"/>
    <m/>
    <m/>
    <m/>
    <x v="0"/>
    <n v="2"/>
    <d v="2020-03-01T00:00:00"/>
    <d v="2021-06-01T00:00:00"/>
    <n v="15"/>
    <n v="0"/>
    <x v="18"/>
    <n v="0"/>
  </r>
  <r>
    <n v="100016"/>
    <x v="0"/>
    <m/>
    <m/>
    <m/>
    <x v="0"/>
    <n v="2"/>
    <d v="2020-03-01T00:00:00"/>
    <d v="2021-06-01T00:00:00"/>
    <n v="15"/>
    <n v="0"/>
    <x v="19"/>
    <n v="0"/>
  </r>
  <r>
    <n v="100016"/>
    <x v="0"/>
    <m/>
    <m/>
    <m/>
    <x v="0"/>
    <n v="2"/>
    <d v="2020-03-01T00:00:00"/>
    <d v="2021-06-01T00:00:00"/>
    <n v="15"/>
    <n v="0"/>
    <x v="20"/>
    <n v="0"/>
  </r>
  <r>
    <n v="100016"/>
    <x v="0"/>
    <m/>
    <m/>
    <m/>
    <x v="0"/>
    <n v="2"/>
    <d v="2020-03-01T00:00:00"/>
    <d v="2021-06-01T00:00:00"/>
    <n v="15"/>
    <n v="0"/>
    <x v="21"/>
    <n v="0"/>
  </r>
  <r>
    <n v="100016"/>
    <x v="0"/>
    <m/>
    <m/>
    <m/>
    <x v="0"/>
    <n v="2"/>
    <d v="2020-03-01T00:00:00"/>
    <d v="2021-06-01T00:00:00"/>
    <n v="15"/>
    <n v="0"/>
    <x v="22"/>
    <n v="0"/>
  </r>
  <r>
    <n v="100016"/>
    <x v="0"/>
    <m/>
    <m/>
    <m/>
    <x v="0"/>
    <n v="2"/>
    <d v="2020-03-01T00:00:00"/>
    <d v="2021-06-01T00:00:00"/>
    <n v="15"/>
    <n v="0"/>
    <x v="23"/>
    <n v="0"/>
  </r>
  <r>
    <n v="100017"/>
    <x v="0"/>
    <m/>
    <m/>
    <m/>
    <x v="0"/>
    <n v="88"/>
    <d v="2020-04-01T00:00:00"/>
    <d v="2021-07-01T00:00:00"/>
    <n v="15"/>
    <n v="0"/>
    <x v="9"/>
    <n v="0"/>
  </r>
  <r>
    <n v="100017"/>
    <x v="2"/>
    <m/>
    <m/>
    <m/>
    <x v="17"/>
    <n v="86"/>
    <d v="2020-04-01T00:00:00"/>
    <d v="2021-07-01T00:00:00"/>
    <n v="15"/>
    <n v="0"/>
    <x v="10"/>
    <n v="1550"/>
  </r>
  <r>
    <n v="100017"/>
    <x v="2"/>
    <m/>
    <m/>
    <m/>
    <x v="18"/>
    <n v="75"/>
    <d v="2020-04-01T00:00:00"/>
    <d v="2021-07-01T00:00:00"/>
    <n v="15"/>
    <n v="0"/>
    <x v="11"/>
    <n v="1700"/>
  </r>
  <r>
    <n v="100017"/>
    <x v="2"/>
    <m/>
    <m/>
    <m/>
    <x v="18"/>
    <n v="76"/>
    <d v="2020-04-01T00:00:00"/>
    <d v="2021-07-01T00:00:00"/>
    <n v="15"/>
    <n v="0"/>
    <x v="12"/>
    <n v="1700"/>
  </r>
  <r>
    <n v="100017"/>
    <x v="2"/>
    <m/>
    <m/>
    <m/>
    <x v="18"/>
    <n v="79"/>
    <d v="2020-04-01T00:00:00"/>
    <d v="2021-07-01T00:00:00"/>
    <n v="15"/>
    <n v="0"/>
    <x v="13"/>
    <n v="1700"/>
  </r>
  <r>
    <n v="100017"/>
    <x v="2"/>
    <m/>
    <m/>
    <m/>
    <x v="18"/>
    <n v="77"/>
    <d v="2020-04-01T00:00:00"/>
    <d v="2021-07-01T00:00:00"/>
    <n v="15"/>
    <n v="0"/>
    <x v="14"/>
    <n v="1700"/>
  </r>
  <r>
    <n v="100017"/>
    <x v="2"/>
    <m/>
    <m/>
    <m/>
    <x v="18"/>
    <n v="84"/>
    <d v="2020-04-01T00:00:00"/>
    <d v="2021-07-01T00:00:00"/>
    <n v="15"/>
    <n v="0"/>
    <x v="15"/>
    <n v="1700"/>
  </r>
  <r>
    <n v="100017"/>
    <x v="2"/>
    <m/>
    <m/>
    <m/>
    <x v="18"/>
    <n v="91"/>
    <d v="2020-04-01T00:00:00"/>
    <d v="2021-07-01T00:00:00"/>
    <n v="15"/>
    <n v="0"/>
    <x v="16"/>
    <n v="1700"/>
  </r>
  <r>
    <n v="100017"/>
    <x v="2"/>
    <m/>
    <m/>
    <m/>
    <x v="18"/>
    <n v="80"/>
    <d v="2020-04-01T00:00:00"/>
    <d v="2021-07-01T00:00:00"/>
    <n v="15"/>
    <n v="0"/>
    <x v="17"/>
    <n v="1700"/>
  </r>
  <r>
    <n v="100017"/>
    <x v="2"/>
    <m/>
    <m/>
    <m/>
    <x v="18"/>
    <n v="72"/>
    <d v="2020-04-01T00:00:00"/>
    <d v="2021-07-01T00:00:00"/>
    <n v="15"/>
    <n v="0"/>
    <x v="18"/>
    <n v="1700"/>
  </r>
  <r>
    <n v="100017"/>
    <x v="2"/>
    <m/>
    <m/>
    <m/>
    <x v="18"/>
    <n v="71"/>
    <d v="2020-04-01T00:00:00"/>
    <d v="2021-07-01T00:00:00"/>
    <n v="15"/>
    <n v="0"/>
    <x v="19"/>
    <n v="1700"/>
  </r>
  <r>
    <n v="100017"/>
    <x v="2"/>
    <m/>
    <m/>
    <m/>
    <x v="18"/>
    <n v="88"/>
    <d v="2020-04-01T00:00:00"/>
    <d v="2021-07-01T00:00:00"/>
    <n v="15"/>
    <n v="0"/>
    <x v="20"/>
    <n v="1700"/>
  </r>
  <r>
    <n v="100017"/>
    <x v="2"/>
    <m/>
    <m/>
    <m/>
    <x v="18"/>
    <n v="76"/>
    <d v="2020-04-01T00:00:00"/>
    <d v="2021-07-01T00:00:00"/>
    <n v="15"/>
    <n v="0"/>
    <x v="21"/>
    <n v="1700"/>
  </r>
  <r>
    <n v="100017"/>
    <x v="2"/>
    <m/>
    <m/>
    <m/>
    <x v="18"/>
    <n v="60"/>
    <d v="2020-04-01T00:00:00"/>
    <d v="2021-07-01T00:00:00"/>
    <n v="15"/>
    <n v="0"/>
    <x v="22"/>
    <n v="1700"/>
  </r>
  <r>
    <n v="100017"/>
    <x v="2"/>
    <m/>
    <m/>
    <m/>
    <x v="18"/>
    <n v="92"/>
    <d v="2020-04-01T00:00:00"/>
    <d v="2021-07-01T00:00:00"/>
    <n v="15"/>
    <n v="0"/>
    <x v="23"/>
    <n v="1700"/>
  </r>
  <r>
    <n v="100018"/>
    <x v="0"/>
    <m/>
    <m/>
    <m/>
    <x v="0"/>
    <n v="62"/>
    <d v="2020-04-01T00:00:00"/>
    <d v="2021-07-01T00:00:00"/>
    <n v="15"/>
    <n v="0"/>
    <x v="9"/>
    <n v="0"/>
  </r>
  <r>
    <n v="100018"/>
    <x v="2"/>
    <m/>
    <m/>
    <m/>
    <x v="19"/>
    <n v="73"/>
    <d v="2020-04-01T00:00:00"/>
    <d v="2021-07-01T00:00:00"/>
    <n v="15"/>
    <n v="0"/>
    <x v="10"/>
    <n v="875"/>
  </r>
  <r>
    <n v="100018"/>
    <x v="2"/>
    <m/>
    <m/>
    <m/>
    <x v="14"/>
    <n v="69"/>
    <d v="2020-04-01T00:00:00"/>
    <d v="2021-07-01T00:00:00"/>
    <n v="15"/>
    <n v="0"/>
    <x v="11"/>
    <n v="800"/>
  </r>
  <r>
    <n v="100018"/>
    <x v="2"/>
    <m/>
    <m/>
    <m/>
    <x v="20"/>
    <n v="70"/>
    <d v="2020-04-01T00:00:00"/>
    <d v="2021-07-01T00:00:00"/>
    <n v="15"/>
    <n v="0"/>
    <x v="12"/>
    <n v="1450"/>
  </r>
  <r>
    <n v="100018"/>
    <x v="2"/>
    <m/>
    <m/>
    <m/>
    <x v="20"/>
    <n v="67"/>
    <d v="2020-04-01T00:00:00"/>
    <d v="2021-07-01T00:00:00"/>
    <n v="15"/>
    <n v="0"/>
    <x v="13"/>
    <n v="1450"/>
  </r>
  <r>
    <n v="100018"/>
    <x v="2"/>
    <m/>
    <m/>
    <m/>
    <x v="20"/>
    <n v="63"/>
    <d v="2020-04-01T00:00:00"/>
    <d v="2021-07-01T00:00:00"/>
    <n v="15"/>
    <n v="0"/>
    <x v="14"/>
    <n v="1450"/>
  </r>
  <r>
    <n v="100018"/>
    <x v="2"/>
    <m/>
    <m/>
    <m/>
    <x v="20"/>
    <n v="64"/>
    <d v="2020-04-01T00:00:00"/>
    <d v="2021-07-01T00:00:00"/>
    <n v="15"/>
    <n v="0"/>
    <x v="15"/>
    <n v="1450"/>
  </r>
  <r>
    <n v="100018"/>
    <x v="2"/>
    <m/>
    <m/>
    <m/>
    <x v="20"/>
    <n v="86"/>
    <d v="2020-04-01T00:00:00"/>
    <d v="2021-07-01T00:00:00"/>
    <n v="15"/>
    <n v="0"/>
    <x v="16"/>
    <n v="1450"/>
  </r>
  <r>
    <n v="100018"/>
    <x v="2"/>
    <m/>
    <m/>
    <m/>
    <x v="20"/>
    <n v="79"/>
    <d v="2020-04-01T00:00:00"/>
    <d v="2021-07-01T00:00:00"/>
    <n v="15"/>
    <n v="0"/>
    <x v="17"/>
    <n v="1450"/>
  </r>
  <r>
    <n v="100018"/>
    <x v="2"/>
    <m/>
    <m/>
    <m/>
    <x v="20"/>
    <n v="84"/>
    <d v="2020-04-01T00:00:00"/>
    <d v="2021-07-01T00:00:00"/>
    <n v="15"/>
    <n v="0"/>
    <x v="18"/>
    <n v="1450"/>
  </r>
  <r>
    <n v="100018"/>
    <x v="2"/>
    <m/>
    <m/>
    <m/>
    <x v="20"/>
    <n v="91"/>
    <d v="2020-04-01T00:00:00"/>
    <d v="2021-07-01T00:00:00"/>
    <n v="15"/>
    <n v="0"/>
    <x v="19"/>
    <n v="1450"/>
  </r>
  <r>
    <n v="100018"/>
    <x v="2"/>
    <m/>
    <m/>
    <m/>
    <x v="20"/>
    <n v="81"/>
    <d v="2020-04-01T00:00:00"/>
    <d v="2021-07-01T00:00:00"/>
    <n v="15"/>
    <n v="0"/>
    <x v="20"/>
    <n v="1450"/>
  </r>
  <r>
    <n v="100018"/>
    <x v="2"/>
    <m/>
    <m/>
    <m/>
    <x v="20"/>
    <n v="79"/>
    <d v="2020-04-01T00:00:00"/>
    <d v="2021-07-01T00:00:00"/>
    <n v="15"/>
    <n v="0"/>
    <x v="21"/>
    <n v="1450"/>
  </r>
  <r>
    <n v="100018"/>
    <x v="2"/>
    <m/>
    <m/>
    <m/>
    <x v="20"/>
    <n v="81"/>
    <d v="2020-04-01T00:00:00"/>
    <d v="2021-07-01T00:00:00"/>
    <n v="15"/>
    <n v="0"/>
    <x v="22"/>
    <n v="1450"/>
  </r>
  <r>
    <n v="100018"/>
    <x v="2"/>
    <m/>
    <m/>
    <m/>
    <x v="20"/>
    <n v="72"/>
    <d v="2020-04-01T00:00:00"/>
    <d v="2021-07-01T00:00:00"/>
    <n v="15"/>
    <n v="0"/>
    <x v="23"/>
    <n v="1450"/>
  </r>
  <r>
    <n v="100019"/>
    <x v="0"/>
    <m/>
    <m/>
    <m/>
    <x v="0"/>
    <n v="29"/>
    <d v="2020-04-01T00:00:00"/>
    <d v="2021-07-01T00:00:00"/>
    <n v="15"/>
    <n v="0"/>
    <x v="9"/>
    <n v="0"/>
  </r>
  <r>
    <n v="100019"/>
    <x v="1"/>
    <m/>
    <m/>
    <m/>
    <x v="21"/>
    <n v="44"/>
    <d v="2020-04-01T00:00:00"/>
    <d v="2021-07-01T00:00:00"/>
    <n v="15"/>
    <n v="0"/>
    <x v="10"/>
    <n v="140"/>
  </r>
  <r>
    <n v="100019"/>
    <x v="1"/>
    <m/>
    <m/>
    <m/>
    <x v="22"/>
    <n v="38"/>
    <d v="2020-04-01T00:00:00"/>
    <d v="2021-07-01T00:00:00"/>
    <n v="15"/>
    <n v="0"/>
    <x v="11"/>
    <n v="280"/>
  </r>
  <r>
    <n v="100019"/>
    <x v="1"/>
    <m/>
    <m/>
    <m/>
    <x v="23"/>
    <n v="33"/>
    <d v="2020-04-01T00:00:00"/>
    <d v="2021-07-01T00:00:00"/>
    <n v="15"/>
    <n v="0"/>
    <x v="12"/>
    <n v="330"/>
  </r>
  <r>
    <n v="100019"/>
    <x v="1"/>
    <m/>
    <m/>
    <m/>
    <x v="23"/>
    <n v="45"/>
    <d v="2020-04-01T00:00:00"/>
    <d v="2021-07-01T00:00:00"/>
    <n v="15"/>
    <n v="0"/>
    <x v="13"/>
    <n v="330"/>
  </r>
  <r>
    <n v="100019"/>
    <x v="1"/>
    <m/>
    <m/>
    <m/>
    <x v="23"/>
    <n v="45"/>
    <d v="2020-04-01T00:00:00"/>
    <d v="2021-07-01T00:00:00"/>
    <n v="15"/>
    <n v="0"/>
    <x v="14"/>
    <n v="330"/>
  </r>
  <r>
    <n v="100019"/>
    <x v="1"/>
    <m/>
    <m/>
    <m/>
    <x v="23"/>
    <n v="45"/>
    <d v="2020-04-01T00:00:00"/>
    <d v="2021-07-01T00:00:00"/>
    <n v="15"/>
    <n v="0"/>
    <x v="15"/>
    <n v="330"/>
  </r>
  <r>
    <n v="100019"/>
    <x v="1"/>
    <m/>
    <m/>
    <m/>
    <x v="23"/>
    <n v="39"/>
    <d v="2020-04-01T00:00:00"/>
    <d v="2021-07-01T00:00:00"/>
    <n v="15"/>
    <n v="0"/>
    <x v="16"/>
    <n v="330"/>
  </r>
  <r>
    <n v="100019"/>
    <x v="1"/>
    <m/>
    <m/>
    <m/>
    <x v="23"/>
    <n v="37"/>
    <d v="2020-04-01T00:00:00"/>
    <d v="2021-07-01T00:00:00"/>
    <n v="15"/>
    <n v="0"/>
    <x v="17"/>
    <n v="330"/>
  </r>
  <r>
    <n v="100019"/>
    <x v="1"/>
    <m/>
    <m/>
    <m/>
    <x v="23"/>
    <n v="30"/>
    <d v="2020-04-01T00:00:00"/>
    <d v="2021-07-01T00:00:00"/>
    <n v="15"/>
    <n v="0"/>
    <x v="18"/>
    <n v="330"/>
  </r>
  <r>
    <n v="100019"/>
    <x v="1"/>
    <m/>
    <m/>
    <m/>
    <x v="23"/>
    <n v="47"/>
    <d v="2020-04-01T00:00:00"/>
    <d v="2021-07-01T00:00:00"/>
    <n v="15"/>
    <n v="0"/>
    <x v="19"/>
    <n v="330"/>
  </r>
  <r>
    <n v="100019"/>
    <x v="1"/>
    <m/>
    <m/>
    <m/>
    <x v="23"/>
    <n v="48"/>
    <d v="2020-04-01T00:00:00"/>
    <d v="2021-07-01T00:00:00"/>
    <n v="15"/>
    <n v="0"/>
    <x v="20"/>
    <n v="330"/>
  </r>
  <r>
    <n v="100019"/>
    <x v="1"/>
    <m/>
    <m/>
    <m/>
    <x v="23"/>
    <n v="33"/>
    <d v="2020-04-01T00:00:00"/>
    <d v="2021-07-01T00:00:00"/>
    <n v="15"/>
    <n v="0"/>
    <x v="21"/>
    <n v="330"/>
  </r>
  <r>
    <n v="100019"/>
    <x v="1"/>
    <m/>
    <m/>
    <m/>
    <x v="23"/>
    <n v="43"/>
    <d v="2020-04-01T00:00:00"/>
    <d v="2021-07-01T00:00:00"/>
    <n v="15"/>
    <n v="0"/>
    <x v="22"/>
    <n v="330"/>
  </r>
  <r>
    <n v="100019"/>
    <x v="1"/>
    <m/>
    <m/>
    <m/>
    <x v="23"/>
    <n v="44"/>
    <d v="2020-04-01T00:00:00"/>
    <d v="2021-07-01T00:00:00"/>
    <n v="15"/>
    <n v="0"/>
    <x v="23"/>
    <n v="330"/>
  </r>
  <r>
    <n v="100020"/>
    <x v="0"/>
    <m/>
    <m/>
    <m/>
    <x v="0"/>
    <n v="14"/>
    <d v="2020-04-01T00:00:00"/>
    <d v="2021-07-01T00:00:00"/>
    <n v="15"/>
    <n v="0"/>
    <x v="9"/>
    <n v="0"/>
  </r>
  <r>
    <n v="100020"/>
    <x v="1"/>
    <m/>
    <m/>
    <m/>
    <x v="16"/>
    <n v="15"/>
    <d v="2020-04-01T00:00:00"/>
    <d v="2021-07-01T00:00:00"/>
    <n v="15"/>
    <n v="0"/>
    <x v="10"/>
    <n v="110"/>
  </r>
  <r>
    <n v="100020"/>
    <x v="1"/>
    <m/>
    <m/>
    <m/>
    <x v="24"/>
    <n v="17"/>
    <d v="2020-04-01T00:00:00"/>
    <d v="2021-07-01T00:00:00"/>
    <n v="15"/>
    <n v="0"/>
    <x v="11"/>
    <n v="100"/>
  </r>
  <r>
    <n v="100020"/>
    <x v="1"/>
    <m/>
    <m/>
    <m/>
    <x v="25"/>
    <n v="17"/>
    <d v="2020-04-01T00:00:00"/>
    <d v="2021-07-01T00:00:00"/>
    <n v="15"/>
    <n v="0"/>
    <x v="12"/>
    <n v="120"/>
  </r>
  <r>
    <n v="100020"/>
    <x v="1"/>
    <m/>
    <m/>
    <m/>
    <x v="25"/>
    <n v="16"/>
    <d v="2020-04-01T00:00:00"/>
    <d v="2021-07-01T00:00:00"/>
    <n v="15"/>
    <n v="0"/>
    <x v="13"/>
    <n v="120"/>
  </r>
  <r>
    <n v="100020"/>
    <x v="1"/>
    <m/>
    <m/>
    <m/>
    <x v="25"/>
    <n v="17"/>
    <d v="2020-04-01T00:00:00"/>
    <d v="2021-07-01T00:00:00"/>
    <n v="15"/>
    <n v="0"/>
    <x v="14"/>
    <n v="120"/>
  </r>
  <r>
    <n v="100020"/>
    <x v="1"/>
    <m/>
    <m/>
    <m/>
    <x v="25"/>
    <n v="17"/>
    <d v="2020-04-01T00:00:00"/>
    <d v="2021-07-01T00:00:00"/>
    <n v="15"/>
    <n v="0"/>
    <x v="15"/>
    <n v="120"/>
  </r>
  <r>
    <n v="100020"/>
    <x v="1"/>
    <m/>
    <m/>
    <m/>
    <x v="25"/>
    <n v="16"/>
    <d v="2020-04-01T00:00:00"/>
    <d v="2021-07-01T00:00:00"/>
    <n v="15"/>
    <n v="0"/>
    <x v="16"/>
    <n v="120"/>
  </r>
  <r>
    <n v="100020"/>
    <x v="1"/>
    <m/>
    <m/>
    <m/>
    <x v="25"/>
    <n v="12"/>
    <d v="2020-04-01T00:00:00"/>
    <d v="2021-07-01T00:00:00"/>
    <n v="15"/>
    <n v="0"/>
    <x v="17"/>
    <n v="120"/>
  </r>
  <r>
    <n v="100020"/>
    <x v="1"/>
    <m/>
    <m/>
    <m/>
    <x v="25"/>
    <n v="12"/>
    <d v="2020-04-01T00:00:00"/>
    <d v="2021-07-01T00:00:00"/>
    <n v="15"/>
    <n v="0"/>
    <x v="18"/>
    <n v="120"/>
  </r>
  <r>
    <n v="100020"/>
    <x v="1"/>
    <m/>
    <m/>
    <m/>
    <x v="25"/>
    <n v="15"/>
    <d v="2020-04-01T00:00:00"/>
    <d v="2021-07-01T00:00:00"/>
    <n v="15"/>
    <n v="0"/>
    <x v="19"/>
    <n v="120"/>
  </r>
  <r>
    <n v="100020"/>
    <x v="1"/>
    <m/>
    <m/>
    <m/>
    <x v="25"/>
    <n v="15"/>
    <d v="2020-04-01T00:00:00"/>
    <d v="2021-07-01T00:00:00"/>
    <n v="15"/>
    <n v="0"/>
    <x v="20"/>
    <n v="120"/>
  </r>
  <r>
    <n v="100020"/>
    <x v="1"/>
    <m/>
    <m/>
    <m/>
    <x v="25"/>
    <n v="16"/>
    <d v="2020-04-01T00:00:00"/>
    <d v="2021-07-01T00:00:00"/>
    <n v="15"/>
    <n v="0"/>
    <x v="21"/>
    <n v="120"/>
  </r>
  <r>
    <n v="100020"/>
    <x v="1"/>
    <m/>
    <m/>
    <m/>
    <x v="25"/>
    <n v="15"/>
    <d v="2020-04-01T00:00:00"/>
    <d v="2021-07-01T00:00:00"/>
    <n v="15"/>
    <n v="0"/>
    <x v="22"/>
    <n v="120"/>
  </r>
  <r>
    <n v="100020"/>
    <x v="1"/>
    <m/>
    <m/>
    <m/>
    <x v="25"/>
    <n v="16"/>
    <d v="2020-04-01T00:00:00"/>
    <d v="2021-07-01T00:00:00"/>
    <n v="15"/>
    <n v="0"/>
    <x v="23"/>
    <n v="120"/>
  </r>
  <r>
    <n v="100021"/>
    <x v="0"/>
    <m/>
    <m/>
    <m/>
    <x v="0"/>
    <n v="15"/>
    <d v="2020-04-01T00:00:00"/>
    <d v="2020-11-01T00:00:00"/>
    <n v="7"/>
    <n v="7"/>
    <x v="9"/>
    <n v="0"/>
  </r>
  <r>
    <n v="100021"/>
    <x v="0"/>
    <m/>
    <m/>
    <m/>
    <x v="0"/>
    <n v="14"/>
    <d v="2020-04-01T00:00:00"/>
    <d v="2020-11-01T00:00:00"/>
    <n v="7"/>
    <n v="7"/>
    <x v="10"/>
    <n v="0"/>
  </r>
  <r>
    <n v="100021"/>
    <x v="0"/>
    <m/>
    <m/>
    <m/>
    <x v="0"/>
    <n v="15"/>
    <d v="2020-04-01T00:00:00"/>
    <d v="2020-11-01T00:00:00"/>
    <n v="7"/>
    <n v="7"/>
    <x v="11"/>
    <n v="0"/>
  </r>
  <r>
    <n v="100021"/>
    <x v="0"/>
    <m/>
    <m/>
    <m/>
    <x v="0"/>
    <n v="14"/>
    <d v="2020-04-01T00:00:00"/>
    <d v="2020-11-01T00:00:00"/>
    <n v="7"/>
    <n v="7"/>
    <x v="12"/>
    <n v="0"/>
  </r>
  <r>
    <n v="100021"/>
    <x v="0"/>
    <m/>
    <m/>
    <m/>
    <x v="0"/>
    <n v="13"/>
    <d v="2020-04-01T00:00:00"/>
    <d v="2020-11-01T00:00:00"/>
    <n v="7"/>
    <n v="7"/>
    <x v="13"/>
    <n v="0"/>
  </r>
  <r>
    <n v="100021"/>
    <x v="0"/>
    <m/>
    <m/>
    <m/>
    <x v="0"/>
    <n v="13"/>
    <d v="2020-04-01T00:00:00"/>
    <d v="2020-11-01T00:00:00"/>
    <n v="7"/>
    <n v="7"/>
    <x v="14"/>
    <n v="0"/>
  </r>
  <r>
    <n v="100021"/>
    <x v="0"/>
    <m/>
    <m/>
    <m/>
    <x v="0"/>
    <n v="9"/>
    <d v="2020-04-01T00:00:00"/>
    <d v="2020-11-01T00:00:00"/>
    <n v="7"/>
    <n v="7"/>
    <x v="15"/>
    <n v="0"/>
  </r>
  <r>
    <n v="100021"/>
    <x v="0"/>
    <m/>
    <m/>
    <m/>
    <x v="0"/>
    <n v="14"/>
    <d v="2020-04-01T00:00:00"/>
    <d v="2020-11-01T00:00:00"/>
    <n v="7"/>
    <n v="7"/>
    <x v="16"/>
    <n v="0"/>
  </r>
  <r>
    <n v="100022"/>
    <x v="0"/>
    <m/>
    <m/>
    <m/>
    <x v="0"/>
    <n v="13"/>
    <d v="2020-04-01T00:00:00"/>
    <d v="2020-09-01T00:00:00"/>
    <n v="5"/>
    <n v="9"/>
    <x v="9"/>
    <n v="0"/>
  </r>
  <r>
    <n v="100022"/>
    <x v="0"/>
    <m/>
    <m/>
    <m/>
    <x v="0"/>
    <n v="13"/>
    <d v="2020-04-01T00:00:00"/>
    <d v="2020-09-01T00:00:00"/>
    <n v="5"/>
    <n v="9"/>
    <x v="10"/>
    <n v="0"/>
  </r>
  <r>
    <n v="100022"/>
    <x v="0"/>
    <m/>
    <m/>
    <m/>
    <x v="0"/>
    <n v="11"/>
    <d v="2020-04-01T00:00:00"/>
    <d v="2020-09-01T00:00:00"/>
    <n v="5"/>
    <n v="9"/>
    <x v="11"/>
    <n v="0"/>
  </r>
  <r>
    <n v="100022"/>
    <x v="0"/>
    <m/>
    <m/>
    <m/>
    <x v="0"/>
    <n v="12"/>
    <d v="2020-04-01T00:00:00"/>
    <d v="2020-09-01T00:00:00"/>
    <n v="5"/>
    <n v="9"/>
    <x v="12"/>
    <n v="0"/>
  </r>
  <r>
    <n v="100022"/>
    <x v="0"/>
    <m/>
    <m/>
    <m/>
    <x v="0"/>
    <n v="12"/>
    <d v="2020-04-01T00:00:00"/>
    <d v="2020-09-01T00:00:00"/>
    <n v="5"/>
    <n v="9"/>
    <x v="13"/>
    <n v="0"/>
  </r>
  <r>
    <n v="100022"/>
    <x v="0"/>
    <m/>
    <m/>
    <m/>
    <x v="0"/>
    <n v="14"/>
    <d v="2020-04-01T00:00:00"/>
    <d v="2020-09-01T00:00:00"/>
    <n v="5"/>
    <n v="9"/>
    <x v="14"/>
    <n v="0"/>
  </r>
  <r>
    <n v="100023"/>
    <x v="0"/>
    <m/>
    <m/>
    <m/>
    <x v="0"/>
    <n v="14"/>
    <d v="2020-04-01T00:00:00"/>
    <d v="2020-12-01T00:00:00"/>
    <n v="8"/>
    <n v="6"/>
    <x v="9"/>
    <n v="0"/>
  </r>
  <r>
    <n v="100023"/>
    <x v="2"/>
    <m/>
    <m/>
    <m/>
    <x v="2"/>
    <n v="12"/>
    <d v="2020-04-01T00:00:00"/>
    <d v="2020-12-01T00:00:00"/>
    <n v="8"/>
    <n v="6"/>
    <x v="10"/>
    <n v="100"/>
  </r>
  <r>
    <n v="100023"/>
    <x v="2"/>
    <m/>
    <m/>
    <m/>
    <x v="26"/>
    <n v="11"/>
    <d v="2020-04-01T00:00:00"/>
    <d v="2020-12-01T00:00:00"/>
    <n v="8"/>
    <n v="6"/>
    <x v="11"/>
    <n v="150"/>
  </r>
  <r>
    <n v="100023"/>
    <x v="2"/>
    <m/>
    <m/>
    <m/>
    <x v="24"/>
    <n v="14"/>
    <d v="2020-04-01T00:00:00"/>
    <d v="2020-12-01T00:00:00"/>
    <n v="8"/>
    <n v="6"/>
    <x v="12"/>
    <n v="250"/>
  </r>
  <r>
    <n v="100023"/>
    <x v="2"/>
    <m/>
    <m/>
    <m/>
    <x v="24"/>
    <n v="12"/>
    <d v="2020-04-01T00:00:00"/>
    <d v="2020-12-01T00:00:00"/>
    <n v="8"/>
    <n v="6"/>
    <x v="13"/>
    <n v="250"/>
  </r>
  <r>
    <n v="100023"/>
    <x v="2"/>
    <m/>
    <m/>
    <m/>
    <x v="24"/>
    <n v="15"/>
    <d v="2020-04-01T00:00:00"/>
    <d v="2020-12-01T00:00:00"/>
    <n v="8"/>
    <n v="6"/>
    <x v="14"/>
    <n v="250"/>
  </r>
  <r>
    <n v="100023"/>
    <x v="2"/>
    <m/>
    <m/>
    <m/>
    <x v="24"/>
    <n v="16"/>
    <d v="2020-04-01T00:00:00"/>
    <d v="2020-12-01T00:00:00"/>
    <n v="8"/>
    <n v="6"/>
    <x v="15"/>
    <n v="250"/>
  </r>
  <r>
    <n v="100023"/>
    <x v="2"/>
    <m/>
    <m/>
    <m/>
    <x v="24"/>
    <n v="10"/>
    <d v="2020-04-01T00:00:00"/>
    <d v="2020-12-01T00:00:00"/>
    <n v="8"/>
    <n v="6"/>
    <x v="16"/>
    <n v="250"/>
  </r>
  <r>
    <n v="100023"/>
    <x v="2"/>
    <m/>
    <m/>
    <m/>
    <x v="24"/>
    <n v="15"/>
    <d v="2020-04-01T00:00:00"/>
    <d v="2020-12-01T00:00:00"/>
    <n v="8"/>
    <n v="6"/>
    <x v="17"/>
    <n v="250"/>
  </r>
  <r>
    <n v="100024"/>
    <x v="0"/>
    <m/>
    <m/>
    <m/>
    <x v="0"/>
    <n v="2"/>
    <d v="2020-04-01T00:00:00"/>
    <d v="2020-06-01T00:00:00"/>
    <n v="2"/>
    <n v="12"/>
    <x v="9"/>
    <n v="0"/>
  </r>
  <r>
    <n v="100024"/>
    <x v="1"/>
    <m/>
    <m/>
    <m/>
    <x v="9"/>
    <n v="2"/>
    <d v="2020-04-01T00:00:00"/>
    <d v="2020-06-01T00:00:00"/>
    <n v="2"/>
    <n v="12"/>
    <x v="10"/>
    <n v="10"/>
  </r>
  <r>
    <n v="100024"/>
    <x v="1"/>
    <m/>
    <m/>
    <m/>
    <x v="9"/>
    <n v="2"/>
    <d v="2020-04-01T00:00:00"/>
    <d v="2020-06-01T00:00:00"/>
    <n v="2"/>
    <n v="12"/>
    <x v="11"/>
    <n v="10"/>
  </r>
  <r>
    <n v="100025"/>
    <x v="0"/>
    <m/>
    <m/>
    <m/>
    <x v="0"/>
    <n v="1"/>
    <d v="2020-04-01T00:00:00"/>
    <d v="2021-07-01T00:00:00"/>
    <n v="15"/>
    <n v="0"/>
    <x v="9"/>
    <n v="0"/>
  </r>
  <r>
    <n v="100025"/>
    <x v="0"/>
    <m/>
    <m/>
    <m/>
    <x v="0"/>
    <n v="2"/>
    <d v="2020-04-01T00:00:00"/>
    <d v="2021-07-01T00:00:00"/>
    <n v="15"/>
    <n v="0"/>
    <x v="10"/>
    <n v="0"/>
  </r>
  <r>
    <n v="100025"/>
    <x v="0"/>
    <m/>
    <m/>
    <m/>
    <x v="0"/>
    <n v="2"/>
    <d v="2020-04-01T00:00:00"/>
    <d v="2021-07-01T00:00:00"/>
    <n v="15"/>
    <n v="0"/>
    <x v="11"/>
    <n v="0"/>
  </r>
  <r>
    <n v="100025"/>
    <x v="0"/>
    <m/>
    <m/>
    <m/>
    <x v="0"/>
    <n v="2"/>
    <d v="2020-04-01T00:00:00"/>
    <d v="2021-07-01T00:00:00"/>
    <n v="15"/>
    <n v="0"/>
    <x v="12"/>
    <n v="0"/>
  </r>
  <r>
    <n v="100025"/>
    <x v="0"/>
    <m/>
    <m/>
    <m/>
    <x v="0"/>
    <n v="2"/>
    <d v="2020-04-01T00:00:00"/>
    <d v="2021-07-01T00:00:00"/>
    <n v="15"/>
    <n v="0"/>
    <x v="13"/>
    <n v="0"/>
  </r>
  <r>
    <n v="100025"/>
    <x v="0"/>
    <m/>
    <m/>
    <m/>
    <x v="0"/>
    <n v="2"/>
    <d v="2020-04-01T00:00:00"/>
    <d v="2021-07-01T00:00:00"/>
    <n v="15"/>
    <n v="0"/>
    <x v="14"/>
    <n v="0"/>
  </r>
  <r>
    <n v="100025"/>
    <x v="0"/>
    <m/>
    <m/>
    <m/>
    <x v="0"/>
    <n v="2"/>
    <d v="2020-04-01T00:00:00"/>
    <d v="2021-07-01T00:00:00"/>
    <n v="15"/>
    <n v="0"/>
    <x v="15"/>
    <n v="0"/>
  </r>
  <r>
    <n v="100025"/>
    <x v="0"/>
    <m/>
    <m/>
    <m/>
    <x v="0"/>
    <n v="2"/>
    <d v="2020-04-01T00:00:00"/>
    <d v="2021-07-01T00:00:00"/>
    <n v="15"/>
    <n v="0"/>
    <x v="16"/>
    <n v="0"/>
  </r>
  <r>
    <n v="100025"/>
    <x v="0"/>
    <m/>
    <m/>
    <m/>
    <x v="0"/>
    <n v="2"/>
    <d v="2020-04-01T00:00:00"/>
    <d v="2021-07-01T00:00:00"/>
    <n v="15"/>
    <n v="0"/>
    <x v="17"/>
    <n v="0"/>
  </r>
  <r>
    <n v="100025"/>
    <x v="0"/>
    <m/>
    <m/>
    <m/>
    <x v="0"/>
    <n v="2"/>
    <d v="2020-04-01T00:00:00"/>
    <d v="2021-07-01T00:00:00"/>
    <n v="15"/>
    <n v="0"/>
    <x v="18"/>
    <n v="0"/>
  </r>
  <r>
    <n v="100025"/>
    <x v="0"/>
    <m/>
    <m/>
    <m/>
    <x v="0"/>
    <n v="2"/>
    <d v="2020-04-01T00:00:00"/>
    <d v="2021-07-01T00:00:00"/>
    <n v="15"/>
    <n v="0"/>
    <x v="19"/>
    <n v="0"/>
  </r>
  <r>
    <n v="100025"/>
    <x v="0"/>
    <m/>
    <m/>
    <m/>
    <x v="0"/>
    <n v="2"/>
    <d v="2020-04-01T00:00:00"/>
    <d v="2021-07-01T00:00:00"/>
    <n v="15"/>
    <n v="0"/>
    <x v="20"/>
    <n v="0"/>
  </r>
  <r>
    <n v="100025"/>
    <x v="0"/>
    <m/>
    <m/>
    <m/>
    <x v="0"/>
    <n v="2"/>
    <d v="2020-04-01T00:00:00"/>
    <d v="2021-07-01T00:00:00"/>
    <n v="15"/>
    <n v="0"/>
    <x v="21"/>
    <n v="0"/>
  </r>
  <r>
    <n v="100025"/>
    <x v="0"/>
    <m/>
    <m/>
    <m/>
    <x v="0"/>
    <n v="1"/>
    <d v="2020-04-01T00:00:00"/>
    <d v="2021-07-01T00:00:00"/>
    <n v="15"/>
    <n v="0"/>
    <x v="22"/>
    <n v="0"/>
  </r>
  <r>
    <n v="100025"/>
    <x v="0"/>
    <m/>
    <m/>
    <m/>
    <x v="0"/>
    <n v="2"/>
    <d v="2020-04-01T00:00:00"/>
    <d v="2021-07-01T00:00:00"/>
    <n v="15"/>
    <n v="0"/>
    <x v="23"/>
    <n v="0"/>
  </r>
  <r>
    <n v="100026"/>
    <x v="0"/>
    <m/>
    <m/>
    <m/>
    <x v="0"/>
    <n v="35"/>
    <d v="2020-05-01T00:00:00"/>
    <d v="2021-07-01T00:00:00"/>
    <n v="14"/>
    <n v="0"/>
    <x v="10"/>
    <n v="0"/>
  </r>
  <r>
    <n v="100026"/>
    <x v="1"/>
    <m/>
    <m/>
    <m/>
    <x v="16"/>
    <n v="32"/>
    <d v="2020-05-01T00:00:00"/>
    <d v="2021-07-01T00:00:00"/>
    <n v="14"/>
    <n v="0"/>
    <x v="11"/>
    <n v="110"/>
  </r>
  <r>
    <n v="100026"/>
    <x v="1"/>
    <m/>
    <m/>
    <m/>
    <x v="27"/>
    <n v="30"/>
    <d v="2020-05-01T00:00:00"/>
    <d v="2021-07-01T00:00:00"/>
    <n v="14"/>
    <n v="0"/>
    <x v="12"/>
    <n v="270"/>
  </r>
  <r>
    <n v="100026"/>
    <x v="1"/>
    <m/>
    <m/>
    <m/>
    <x v="27"/>
    <n v="38"/>
    <d v="2020-05-01T00:00:00"/>
    <d v="2021-07-01T00:00:00"/>
    <n v="14"/>
    <n v="0"/>
    <x v="13"/>
    <n v="270"/>
  </r>
  <r>
    <n v="100026"/>
    <x v="1"/>
    <m/>
    <m/>
    <m/>
    <x v="27"/>
    <n v="30"/>
    <d v="2020-05-01T00:00:00"/>
    <d v="2021-07-01T00:00:00"/>
    <n v="14"/>
    <n v="0"/>
    <x v="14"/>
    <n v="270"/>
  </r>
  <r>
    <n v="100026"/>
    <x v="1"/>
    <m/>
    <m/>
    <m/>
    <x v="27"/>
    <n v="30"/>
    <d v="2020-05-01T00:00:00"/>
    <d v="2021-07-01T00:00:00"/>
    <n v="14"/>
    <n v="0"/>
    <x v="15"/>
    <n v="270"/>
  </r>
  <r>
    <n v="100026"/>
    <x v="1"/>
    <m/>
    <m/>
    <m/>
    <x v="27"/>
    <n v="32"/>
    <d v="2020-05-01T00:00:00"/>
    <d v="2021-07-01T00:00:00"/>
    <n v="14"/>
    <n v="0"/>
    <x v="16"/>
    <n v="270"/>
  </r>
  <r>
    <n v="100026"/>
    <x v="1"/>
    <m/>
    <m/>
    <m/>
    <x v="27"/>
    <n v="33"/>
    <d v="2020-05-01T00:00:00"/>
    <d v="2021-07-01T00:00:00"/>
    <n v="14"/>
    <n v="0"/>
    <x v="17"/>
    <n v="270"/>
  </r>
  <r>
    <n v="100026"/>
    <x v="1"/>
    <m/>
    <m/>
    <m/>
    <x v="27"/>
    <n v="33"/>
    <d v="2020-05-01T00:00:00"/>
    <d v="2021-07-01T00:00:00"/>
    <n v="14"/>
    <n v="0"/>
    <x v="18"/>
    <n v="270"/>
  </r>
  <r>
    <n v="100026"/>
    <x v="1"/>
    <m/>
    <m/>
    <m/>
    <x v="27"/>
    <n v="30"/>
    <d v="2020-05-01T00:00:00"/>
    <d v="2021-07-01T00:00:00"/>
    <n v="14"/>
    <n v="0"/>
    <x v="19"/>
    <n v="270"/>
  </r>
  <r>
    <n v="100026"/>
    <x v="1"/>
    <m/>
    <m/>
    <m/>
    <x v="27"/>
    <n v="28"/>
    <d v="2020-05-01T00:00:00"/>
    <d v="2021-07-01T00:00:00"/>
    <n v="14"/>
    <n v="0"/>
    <x v="20"/>
    <n v="270"/>
  </r>
  <r>
    <n v="100026"/>
    <x v="1"/>
    <m/>
    <m/>
    <m/>
    <x v="27"/>
    <n v="36"/>
    <d v="2020-05-01T00:00:00"/>
    <d v="2021-07-01T00:00:00"/>
    <n v="14"/>
    <n v="0"/>
    <x v="21"/>
    <n v="270"/>
  </r>
  <r>
    <n v="100026"/>
    <x v="1"/>
    <m/>
    <m/>
    <m/>
    <x v="27"/>
    <n v="36"/>
    <d v="2020-05-01T00:00:00"/>
    <d v="2021-07-01T00:00:00"/>
    <n v="14"/>
    <n v="0"/>
    <x v="22"/>
    <n v="270"/>
  </r>
  <r>
    <n v="100026"/>
    <x v="1"/>
    <m/>
    <m/>
    <m/>
    <x v="27"/>
    <n v="32"/>
    <d v="2020-05-01T00:00:00"/>
    <d v="2021-07-01T00:00:00"/>
    <n v="14"/>
    <n v="0"/>
    <x v="23"/>
    <n v="270"/>
  </r>
  <r>
    <n v="100027"/>
    <x v="0"/>
    <m/>
    <m/>
    <m/>
    <x v="0"/>
    <n v="30"/>
    <d v="2020-05-01T00:00:00"/>
    <d v="2021-07-01T00:00:00"/>
    <n v="14"/>
    <n v="0"/>
    <x v="10"/>
    <n v="0"/>
  </r>
  <r>
    <n v="100027"/>
    <x v="2"/>
    <m/>
    <m/>
    <m/>
    <x v="25"/>
    <n v="33"/>
    <d v="2020-05-01T00:00:00"/>
    <d v="2021-07-01T00:00:00"/>
    <n v="14"/>
    <n v="0"/>
    <x v="11"/>
    <n v="300"/>
  </r>
  <r>
    <n v="100027"/>
    <x v="2"/>
    <m/>
    <m/>
    <m/>
    <x v="28"/>
    <n v="29"/>
    <d v="2020-05-01T00:00:00"/>
    <d v="2021-07-01T00:00:00"/>
    <n v="14"/>
    <n v="0"/>
    <x v="12"/>
    <n v="525"/>
  </r>
  <r>
    <n v="100027"/>
    <x v="2"/>
    <m/>
    <m/>
    <m/>
    <x v="29"/>
    <n v="31"/>
    <d v="2020-05-01T00:00:00"/>
    <d v="2021-07-01T00:00:00"/>
    <n v="14"/>
    <n v="0"/>
    <x v="13"/>
    <n v="650"/>
  </r>
  <r>
    <n v="100027"/>
    <x v="2"/>
    <m/>
    <m/>
    <m/>
    <x v="29"/>
    <n v="26"/>
    <d v="2020-05-01T00:00:00"/>
    <d v="2021-07-01T00:00:00"/>
    <n v="14"/>
    <n v="0"/>
    <x v="14"/>
    <n v="650"/>
  </r>
  <r>
    <n v="100027"/>
    <x v="2"/>
    <m/>
    <m/>
    <m/>
    <x v="29"/>
    <n v="24"/>
    <d v="2020-05-01T00:00:00"/>
    <d v="2021-07-01T00:00:00"/>
    <n v="14"/>
    <n v="0"/>
    <x v="15"/>
    <n v="650"/>
  </r>
  <r>
    <n v="100027"/>
    <x v="2"/>
    <m/>
    <m/>
    <m/>
    <x v="29"/>
    <n v="34"/>
    <d v="2020-05-01T00:00:00"/>
    <d v="2021-07-01T00:00:00"/>
    <n v="14"/>
    <n v="0"/>
    <x v="16"/>
    <n v="650"/>
  </r>
  <r>
    <n v="100027"/>
    <x v="2"/>
    <m/>
    <m/>
    <m/>
    <x v="29"/>
    <n v="25"/>
    <d v="2020-05-01T00:00:00"/>
    <d v="2021-07-01T00:00:00"/>
    <n v="14"/>
    <n v="0"/>
    <x v="17"/>
    <n v="650"/>
  </r>
  <r>
    <n v="100027"/>
    <x v="2"/>
    <m/>
    <m/>
    <m/>
    <x v="29"/>
    <n v="27"/>
    <d v="2020-05-01T00:00:00"/>
    <d v="2021-07-01T00:00:00"/>
    <n v="14"/>
    <n v="0"/>
    <x v="18"/>
    <n v="650"/>
  </r>
  <r>
    <n v="100027"/>
    <x v="2"/>
    <m/>
    <m/>
    <m/>
    <x v="29"/>
    <n v="29"/>
    <d v="2020-05-01T00:00:00"/>
    <d v="2021-07-01T00:00:00"/>
    <n v="14"/>
    <n v="0"/>
    <x v="19"/>
    <n v="650"/>
  </r>
  <r>
    <n v="100027"/>
    <x v="2"/>
    <m/>
    <m/>
    <m/>
    <x v="29"/>
    <n v="32"/>
    <d v="2020-05-01T00:00:00"/>
    <d v="2021-07-01T00:00:00"/>
    <n v="14"/>
    <n v="0"/>
    <x v="20"/>
    <n v="650"/>
  </r>
  <r>
    <n v="100027"/>
    <x v="2"/>
    <m/>
    <m/>
    <m/>
    <x v="29"/>
    <n v="32"/>
    <d v="2020-05-01T00:00:00"/>
    <d v="2021-07-01T00:00:00"/>
    <n v="14"/>
    <n v="0"/>
    <x v="21"/>
    <n v="650"/>
  </r>
  <r>
    <n v="100027"/>
    <x v="2"/>
    <m/>
    <m/>
    <m/>
    <x v="29"/>
    <n v="28"/>
    <d v="2020-05-01T00:00:00"/>
    <d v="2021-07-01T00:00:00"/>
    <n v="14"/>
    <n v="0"/>
    <x v="22"/>
    <n v="650"/>
  </r>
  <r>
    <n v="100027"/>
    <x v="2"/>
    <m/>
    <m/>
    <m/>
    <x v="29"/>
    <n v="29"/>
    <d v="2020-05-01T00:00:00"/>
    <d v="2021-07-01T00:00:00"/>
    <n v="14"/>
    <n v="0"/>
    <x v="23"/>
    <n v="650"/>
  </r>
  <r>
    <n v="100028"/>
    <x v="0"/>
    <m/>
    <m/>
    <m/>
    <x v="0"/>
    <n v="31"/>
    <d v="2020-05-01T00:00:00"/>
    <d v="2021-07-01T00:00:00"/>
    <n v="14"/>
    <n v="0"/>
    <x v="10"/>
    <n v="0"/>
  </r>
  <r>
    <n v="100028"/>
    <x v="1"/>
    <m/>
    <m/>
    <m/>
    <x v="30"/>
    <n v="26"/>
    <d v="2020-05-01T00:00:00"/>
    <d v="2021-07-01T00:00:00"/>
    <n v="14"/>
    <n v="0"/>
    <x v="11"/>
    <n v="80"/>
  </r>
  <r>
    <n v="100028"/>
    <x v="1"/>
    <m/>
    <m/>
    <m/>
    <x v="31"/>
    <n v="33"/>
    <d v="2020-05-01T00:00:00"/>
    <d v="2021-07-01T00:00:00"/>
    <n v="14"/>
    <n v="0"/>
    <x v="12"/>
    <n v="250"/>
  </r>
  <r>
    <n v="100028"/>
    <x v="1"/>
    <m/>
    <m/>
    <m/>
    <x v="32"/>
    <n v="30"/>
    <d v="2020-05-01T00:00:00"/>
    <d v="2021-07-01T00:00:00"/>
    <n v="14"/>
    <n v="0"/>
    <x v="13"/>
    <n v="200"/>
  </r>
  <r>
    <n v="100028"/>
    <x v="1"/>
    <m/>
    <m/>
    <m/>
    <x v="31"/>
    <n v="31"/>
    <d v="2020-05-01T00:00:00"/>
    <d v="2021-07-01T00:00:00"/>
    <n v="14"/>
    <n v="0"/>
    <x v="14"/>
    <n v="250"/>
  </r>
  <r>
    <n v="100028"/>
    <x v="1"/>
    <m/>
    <m/>
    <m/>
    <x v="31"/>
    <n v="36"/>
    <d v="2020-05-01T00:00:00"/>
    <d v="2021-07-01T00:00:00"/>
    <n v="14"/>
    <n v="0"/>
    <x v="15"/>
    <n v="250"/>
  </r>
  <r>
    <n v="100028"/>
    <x v="1"/>
    <m/>
    <m/>
    <m/>
    <x v="31"/>
    <n v="28"/>
    <d v="2020-05-01T00:00:00"/>
    <d v="2021-07-01T00:00:00"/>
    <n v="14"/>
    <n v="0"/>
    <x v="16"/>
    <n v="250"/>
  </r>
  <r>
    <n v="100028"/>
    <x v="1"/>
    <m/>
    <m/>
    <m/>
    <x v="31"/>
    <n v="24"/>
    <d v="2020-05-01T00:00:00"/>
    <d v="2021-07-01T00:00:00"/>
    <n v="14"/>
    <n v="0"/>
    <x v="17"/>
    <n v="250"/>
  </r>
  <r>
    <n v="100028"/>
    <x v="1"/>
    <m/>
    <m/>
    <m/>
    <x v="31"/>
    <n v="32"/>
    <d v="2020-05-01T00:00:00"/>
    <d v="2021-07-01T00:00:00"/>
    <n v="14"/>
    <n v="0"/>
    <x v="18"/>
    <n v="250"/>
  </r>
  <r>
    <n v="100028"/>
    <x v="1"/>
    <m/>
    <m/>
    <m/>
    <x v="31"/>
    <n v="25"/>
    <d v="2020-05-01T00:00:00"/>
    <d v="2021-07-01T00:00:00"/>
    <n v="14"/>
    <n v="0"/>
    <x v="19"/>
    <n v="250"/>
  </r>
  <r>
    <n v="100028"/>
    <x v="1"/>
    <m/>
    <m/>
    <m/>
    <x v="31"/>
    <n v="33"/>
    <d v="2020-05-01T00:00:00"/>
    <d v="2021-07-01T00:00:00"/>
    <n v="14"/>
    <n v="0"/>
    <x v="20"/>
    <n v="250"/>
  </r>
  <r>
    <n v="100028"/>
    <x v="1"/>
    <m/>
    <m/>
    <m/>
    <x v="31"/>
    <n v="31"/>
    <d v="2020-05-01T00:00:00"/>
    <d v="2021-07-01T00:00:00"/>
    <n v="14"/>
    <n v="0"/>
    <x v="21"/>
    <n v="250"/>
  </r>
  <r>
    <n v="100028"/>
    <x v="1"/>
    <m/>
    <m/>
    <m/>
    <x v="31"/>
    <n v="31"/>
    <d v="2020-05-01T00:00:00"/>
    <d v="2021-07-01T00:00:00"/>
    <n v="14"/>
    <n v="0"/>
    <x v="22"/>
    <n v="250"/>
  </r>
  <r>
    <n v="100028"/>
    <x v="1"/>
    <m/>
    <m/>
    <m/>
    <x v="31"/>
    <n v="32"/>
    <d v="2020-05-01T00:00:00"/>
    <d v="2021-07-01T00:00:00"/>
    <n v="14"/>
    <n v="0"/>
    <x v="23"/>
    <n v="250"/>
  </r>
  <r>
    <n v="100029"/>
    <x v="0"/>
    <m/>
    <m/>
    <m/>
    <x v="0"/>
    <n v="9"/>
    <d v="2020-05-01T00:00:00"/>
    <d v="2020-06-01T00:00:00"/>
    <n v="1"/>
    <n v="12"/>
    <x v="10"/>
    <n v="0"/>
  </r>
  <r>
    <n v="100029"/>
    <x v="0"/>
    <m/>
    <m/>
    <m/>
    <x v="0"/>
    <n v="8"/>
    <d v="2020-05-01T00:00:00"/>
    <d v="2020-06-01T00:00:00"/>
    <n v="1"/>
    <n v="12"/>
    <x v="11"/>
    <n v="0"/>
  </r>
  <r>
    <n v="100030"/>
    <x v="0"/>
    <m/>
    <m/>
    <m/>
    <x v="0"/>
    <n v="8"/>
    <d v="2020-05-01T00:00:00"/>
    <d v="2021-07-01T00:00:00"/>
    <n v="14"/>
    <n v="0"/>
    <x v="10"/>
    <n v="0"/>
  </r>
  <r>
    <n v="100030"/>
    <x v="0"/>
    <m/>
    <m/>
    <m/>
    <x v="0"/>
    <n v="7"/>
    <d v="2020-05-01T00:00:00"/>
    <d v="2021-07-01T00:00:00"/>
    <n v="14"/>
    <n v="0"/>
    <x v="11"/>
    <n v="0"/>
  </r>
  <r>
    <n v="100030"/>
    <x v="0"/>
    <m/>
    <m/>
    <m/>
    <x v="0"/>
    <n v="9"/>
    <d v="2020-05-01T00:00:00"/>
    <d v="2021-07-01T00:00:00"/>
    <n v="14"/>
    <n v="0"/>
    <x v="12"/>
    <n v="0"/>
  </r>
  <r>
    <n v="100030"/>
    <x v="0"/>
    <m/>
    <m/>
    <m/>
    <x v="0"/>
    <n v="8"/>
    <d v="2020-05-01T00:00:00"/>
    <d v="2021-07-01T00:00:00"/>
    <n v="14"/>
    <n v="0"/>
    <x v="13"/>
    <n v="0"/>
  </r>
  <r>
    <n v="100030"/>
    <x v="0"/>
    <m/>
    <m/>
    <m/>
    <x v="0"/>
    <n v="7"/>
    <d v="2020-05-01T00:00:00"/>
    <d v="2021-07-01T00:00:00"/>
    <n v="14"/>
    <n v="0"/>
    <x v="14"/>
    <n v="0"/>
  </r>
  <r>
    <n v="100030"/>
    <x v="0"/>
    <m/>
    <m/>
    <m/>
    <x v="0"/>
    <n v="7"/>
    <d v="2020-05-01T00:00:00"/>
    <d v="2021-07-01T00:00:00"/>
    <n v="14"/>
    <n v="0"/>
    <x v="15"/>
    <n v="0"/>
  </r>
  <r>
    <n v="100030"/>
    <x v="0"/>
    <m/>
    <m/>
    <m/>
    <x v="0"/>
    <n v="9"/>
    <d v="2020-05-01T00:00:00"/>
    <d v="2021-07-01T00:00:00"/>
    <n v="14"/>
    <n v="0"/>
    <x v="16"/>
    <n v="0"/>
  </r>
  <r>
    <n v="100030"/>
    <x v="0"/>
    <m/>
    <m/>
    <m/>
    <x v="0"/>
    <n v="9"/>
    <d v="2020-05-01T00:00:00"/>
    <d v="2021-07-01T00:00:00"/>
    <n v="14"/>
    <n v="0"/>
    <x v="17"/>
    <n v="0"/>
  </r>
  <r>
    <n v="100030"/>
    <x v="0"/>
    <m/>
    <m/>
    <m/>
    <x v="0"/>
    <n v="8"/>
    <d v="2020-05-01T00:00:00"/>
    <d v="2021-07-01T00:00:00"/>
    <n v="14"/>
    <n v="0"/>
    <x v="18"/>
    <n v="0"/>
  </r>
  <r>
    <n v="100030"/>
    <x v="0"/>
    <m/>
    <m/>
    <m/>
    <x v="0"/>
    <n v="8"/>
    <d v="2020-05-01T00:00:00"/>
    <d v="2021-07-01T00:00:00"/>
    <n v="14"/>
    <n v="0"/>
    <x v="19"/>
    <n v="0"/>
  </r>
  <r>
    <n v="100030"/>
    <x v="0"/>
    <m/>
    <m/>
    <m/>
    <x v="0"/>
    <n v="8"/>
    <d v="2020-05-01T00:00:00"/>
    <d v="2021-07-01T00:00:00"/>
    <n v="14"/>
    <n v="0"/>
    <x v="20"/>
    <n v="0"/>
  </r>
  <r>
    <n v="100030"/>
    <x v="0"/>
    <m/>
    <m/>
    <m/>
    <x v="0"/>
    <n v="8"/>
    <d v="2020-05-01T00:00:00"/>
    <d v="2021-07-01T00:00:00"/>
    <n v="14"/>
    <n v="0"/>
    <x v="21"/>
    <n v="0"/>
  </r>
  <r>
    <n v="100030"/>
    <x v="0"/>
    <m/>
    <m/>
    <m/>
    <x v="0"/>
    <n v="9"/>
    <d v="2020-05-01T00:00:00"/>
    <d v="2021-07-01T00:00:00"/>
    <n v="14"/>
    <n v="0"/>
    <x v="22"/>
    <n v="0"/>
  </r>
  <r>
    <n v="100030"/>
    <x v="0"/>
    <m/>
    <m/>
    <m/>
    <x v="0"/>
    <n v="8"/>
    <d v="2020-05-01T00:00:00"/>
    <d v="2021-07-01T00:00:00"/>
    <n v="14"/>
    <n v="0"/>
    <x v="23"/>
    <n v="0"/>
  </r>
  <r>
    <n v="100031"/>
    <x v="0"/>
    <m/>
    <m/>
    <m/>
    <x v="0"/>
    <n v="5"/>
    <d v="2020-05-01T00:00:00"/>
    <d v="2021-07-01T00:00:00"/>
    <n v="14"/>
    <n v="0"/>
    <x v="10"/>
    <n v="0"/>
  </r>
  <r>
    <n v="100031"/>
    <x v="0"/>
    <m/>
    <m/>
    <m/>
    <x v="0"/>
    <n v="5"/>
    <d v="2020-05-01T00:00:00"/>
    <d v="2021-07-01T00:00:00"/>
    <n v="14"/>
    <n v="0"/>
    <x v="11"/>
    <n v="0"/>
  </r>
  <r>
    <n v="100031"/>
    <x v="0"/>
    <m/>
    <m/>
    <m/>
    <x v="0"/>
    <n v="6"/>
    <d v="2020-05-01T00:00:00"/>
    <d v="2021-07-01T00:00:00"/>
    <n v="14"/>
    <n v="0"/>
    <x v="12"/>
    <n v="0"/>
  </r>
  <r>
    <n v="100031"/>
    <x v="0"/>
    <m/>
    <m/>
    <m/>
    <x v="0"/>
    <n v="6"/>
    <d v="2020-05-01T00:00:00"/>
    <d v="2021-07-01T00:00:00"/>
    <n v="14"/>
    <n v="0"/>
    <x v="13"/>
    <n v="0"/>
  </r>
  <r>
    <n v="100031"/>
    <x v="0"/>
    <m/>
    <m/>
    <m/>
    <x v="0"/>
    <n v="5"/>
    <d v="2020-05-01T00:00:00"/>
    <d v="2021-07-01T00:00:00"/>
    <n v="14"/>
    <n v="0"/>
    <x v="14"/>
    <n v="0"/>
  </r>
  <r>
    <n v="100031"/>
    <x v="0"/>
    <m/>
    <m/>
    <m/>
    <x v="0"/>
    <n v="7"/>
    <d v="2020-05-01T00:00:00"/>
    <d v="2021-07-01T00:00:00"/>
    <n v="14"/>
    <n v="0"/>
    <x v="15"/>
    <n v="0"/>
  </r>
  <r>
    <n v="100031"/>
    <x v="0"/>
    <m/>
    <m/>
    <m/>
    <x v="0"/>
    <n v="6"/>
    <d v="2020-05-01T00:00:00"/>
    <d v="2021-07-01T00:00:00"/>
    <n v="14"/>
    <n v="0"/>
    <x v="16"/>
    <n v="0"/>
  </r>
  <r>
    <n v="100031"/>
    <x v="0"/>
    <m/>
    <m/>
    <m/>
    <x v="0"/>
    <n v="5"/>
    <d v="2020-05-01T00:00:00"/>
    <d v="2021-07-01T00:00:00"/>
    <n v="14"/>
    <n v="0"/>
    <x v="17"/>
    <n v="0"/>
  </r>
  <r>
    <n v="100031"/>
    <x v="0"/>
    <m/>
    <m/>
    <m/>
    <x v="0"/>
    <n v="6"/>
    <d v="2020-05-01T00:00:00"/>
    <d v="2021-07-01T00:00:00"/>
    <n v="14"/>
    <n v="0"/>
    <x v="18"/>
    <n v="0"/>
  </r>
  <r>
    <n v="100031"/>
    <x v="0"/>
    <m/>
    <m/>
    <m/>
    <x v="0"/>
    <n v="5"/>
    <d v="2020-05-01T00:00:00"/>
    <d v="2021-07-01T00:00:00"/>
    <n v="14"/>
    <n v="0"/>
    <x v="19"/>
    <n v="0"/>
  </r>
  <r>
    <n v="100031"/>
    <x v="0"/>
    <m/>
    <m/>
    <m/>
    <x v="0"/>
    <n v="5"/>
    <d v="2020-05-01T00:00:00"/>
    <d v="2021-07-01T00:00:00"/>
    <n v="14"/>
    <n v="0"/>
    <x v="20"/>
    <n v="0"/>
  </r>
  <r>
    <n v="100031"/>
    <x v="0"/>
    <m/>
    <m/>
    <m/>
    <x v="0"/>
    <n v="5"/>
    <d v="2020-05-01T00:00:00"/>
    <d v="2021-07-01T00:00:00"/>
    <n v="14"/>
    <n v="0"/>
    <x v="21"/>
    <n v="0"/>
  </r>
  <r>
    <n v="100031"/>
    <x v="0"/>
    <m/>
    <m/>
    <m/>
    <x v="0"/>
    <n v="4"/>
    <d v="2020-05-01T00:00:00"/>
    <d v="2021-07-01T00:00:00"/>
    <n v="14"/>
    <n v="0"/>
    <x v="22"/>
    <n v="0"/>
  </r>
  <r>
    <n v="100031"/>
    <x v="0"/>
    <m/>
    <m/>
    <m/>
    <x v="0"/>
    <n v="4"/>
    <d v="2020-05-01T00:00:00"/>
    <d v="2021-07-01T00:00:00"/>
    <n v="14"/>
    <n v="0"/>
    <x v="23"/>
    <n v="0"/>
  </r>
  <r>
    <n v="100032"/>
    <x v="0"/>
    <m/>
    <m/>
    <m/>
    <x v="0"/>
    <n v="5"/>
    <d v="2020-05-01T00:00:00"/>
    <d v="2021-03-01T00:00:00"/>
    <n v="10"/>
    <n v="3"/>
    <x v="10"/>
    <n v="0"/>
  </r>
  <r>
    <n v="100032"/>
    <x v="0"/>
    <m/>
    <m/>
    <m/>
    <x v="0"/>
    <n v="5"/>
    <d v="2020-05-01T00:00:00"/>
    <d v="2021-03-01T00:00:00"/>
    <n v="10"/>
    <n v="3"/>
    <x v="11"/>
    <n v="0"/>
  </r>
  <r>
    <n v="100032"/>
    <x v="0"/>
    <m/>
    <m/>
    <m/>
    <x v="0"/>
    <n v="5"/>
    <d v="2020-05-01T00:00:00"/>
    <d v="2021-03-01T00:00:00"/>
    <n v="10"/>
    <n v="3"/>
    <x v="12"/>
    <n v="0"/>
  </r>
  <r>
    <n v="100032"/>
    <x v="0"/>
    <m/>
    <m/>
    <m/>
    <x v="0"/>
    <n v="5"/>
    <d v="2020-05-01T00:00:00"/>
    <d v="2021-03-01T00:00:00"/>
    <n v="10"/>
    <n v="3"/>
    <x v="13"/>
    <n v="0"/>
  </r>
  <r>
    <n v="100032"/>
    <x v="0"/>
    <m/>
    <m/>
    <m/>
    <x v="0"/>
    <n v="3"/>
    <d v="2020-05-01T00:00:00"/>
    <d v="2021-03-01T00:00:00"/>
    <n v="10"/>
    <n v="3"/>
    <x v="14"/>
    <n v="0"/>
  </r>
  <r>
    <n v="100032"/>
    <x v="0"/>
    <m/>
    <m/>
    <m/>
    <x v="0"/>
    <n v="6"/>
    <d v="2020-05-01T00:00:00"/>
    <d v="2021-03-01T00:00:00"/>
    <n v="10"/>
    <n v="3"/>
    <x v="15"/>
    <n v="0"/>
  </r>
  <r>
    <n v="100032"/>
    <x v="0"/>
    <m/>
    <m/>
    <m/>
    <x v="0"/>
    <n v="4"/>
    <d v="2020-05-01T00:00:00"/>
    <d v="2021-03-01T00:00:00"/>
    <n v="10"/>
    <n v="3"/>
    <x v="16"/>
    <n v="0"/>
  </r>
  <r>
    <n v="100032"/>
    <x v="0"/>
    <m/>
    <m/>
    <m/>
    <x v="0"/>
    <n v="6"/>
    <d v="2020-05-01T00:00:00"/>
    <d v="2021-03-01T00:00:00"/>
    <n v="10"/>
    <n v="3"/>
    <x v="17"/>
    <n v="0"/>
  </r>
  <r>
    <n v="100032"/>
    <x v="0"/>
    <m/>
    <m/>
    <m/>
    <x v="0"/>
    <n v="5"/>
    <d v="2020-05-01T00:00:00"/>
    <d v="2021-03-01T00:00:00"/>
    <n v="10"/>
    <n v="3"/>
    <x v="18"/>
    <n v="0"/>
  </r>
  <r>
    <n v="100032"/>
    <x v="0"/>
    <m/>
    <m/>
    <m/>
    <x v="0"/>
    <n v="5"/>
    <d v="2020-05-01T00:00:00"/>
    <d v="2021-03-01T00:00:00"/>
    <n v="10"/>
    <n v="3"/>
    <x v="19"/>
    <n v="0"/>
  </r>
  <r>
    <n v="100032"/>
    <x v="0"/>
    <m/>
    <m/>
    <m/>
    <x v="0"/>
    <n v="5"/>
    <d v="2020-05-01T00:00:00"/>
    <d v="2021-03-01T00:00:00"/>
    <n v="10"/>
    <n v="3"/>
    <x v="20"/>
    <n v="0"/>
  </r>
  <r>
    <n v="100033"/>
    <x v="0"/>
    <m/>
    <m/>
    <m/>
    <x v="0"/>
    <n v="2"/>
    <d v="2020-05-01T00:00:00"/>
    <d v="2021-02-01T00:00:00"/>
    <n v="9"/>
    <n v="4"/>
    <x v="10"/>
    <n v="0"/>
  </r>
  <r>
    <n v="100033"/>
    <x v="0"/>
    <m/>
    <m/>
    <m/>
    <x v="0"/>
    <n v="2"/>
    <d v="2020-05-01T00:00:00"/>
    <d v="2021-02-01T00:00:00"/>
    <n v="9"/>
    <n v="4"/>
    <x v="11"/>
    <n v="0"/>
  </r>
  <r>
    <n v="100033"/>
    <x v="0"/>
    <m/>
    <m/>
    <m/>
    <x v="0"/>
    <n v="2"/>
    <d v="2020-05-01T00:00:00"/>
    <d v="2021-02-01T00:00:00"/>
    <n v="9"/>
    <n v="4"/>
    <x v="12"/>
    <n v="0"/>
  </r>
  <r>
    <n v="100033"/>
    <x v="0"/>
    <m/>
    <m/>
    <m/>
    <x v="0"/>
    <n v="2"/>
    <d v="2020-05-01T00:00:00"/>
    <d v="2021-02-01T00:00:00"/>
    <n v="9"/>
    <n v="4"/>
    <x v="13"/>
    <n v="0"/>
  </r>
  <r>
    <n v="100033"/>
    <x v="0"/>
    <m/>
    <m/>
    <m/>
    <x v="0"/>
    <n v="2"/>
    <d v="2020-05-01T00:00:00"/>
    <d v="2021-02-01T00:00:00"/>
    <n v="9"/>
    <n v="4"/>
    <x v="14"/>
    <n v="0"/>
  </r>
  <r>
    <n v="100033"/>
    <x v="0"/>
    <m/>
    <m/>
    <m/>
    <x v="0"/>
    <n v="2"/>
    <d v="2020-05-01T00:00:00"/>
    <d v="2021-02-01T00:00:00"/>
    <n v="9"/>
    <n v="4"/>
    <x v="15"/>
    <n v="0"/>
  </r>
  <r>
    <n v="100033"/>
    <x v="0"/>
    <m/>
    <m/>
    <m/>
    <x v="0"/>
    <n v="2"/>
    <d v="2020-05-01T00:00:00"/>
    <d v="2021-02-01T00:00:00"/>
    <n v="9"/>
    <n v="4"/>
    <x v="16"/>
    <n v="0"/>
  </r>
  <r>
    <n v="100033"/>
    <x v="0"/>
    <m/>
    <m/>
    <m/>
    <x v="0"/>
    <n v="2"/>
    <d v="2020-05-01T00:00:00"/>
    <d v="2021-02-01T00:00:00"/>
    <n v="9"/>
    <n v="4"/>
    <x v="17"/>
    <n v="0"/>
  </r>
  <r>
    <n v="100033"/>
    <x v="0"/>
    <m/>
    <m/>
    <m/>
    <x v="0"/>
    <n v="2"/>
    <d v="2020-05-01T00:00:00"/>
    <d v="2021-02-01T00:00:00"/>
    <n v="9"/>
    <n v="4"/>
    <x v="18"/>
    <n v="0"/>
  </r>
  <r>
    <n v="100033"/>
    <x v="0"/>
    <m/>
    <m/>
    <m/>
    <x v="0"/>
    <n v="2"/>
    <d v="2020-05-01T00:00:00"/>
    <d v="2021-02-01T00:00:00"/>
    <n v="9"/>
    <n v="4"/>
    <x v="19"/>
    <n v="0"/>
  </r>
  <r>
    <n v="100034"/>
    <x v="0"/>
    <m/>
    <m/>
    <m/>
    <x v="0"/>
    <n v="2"/>
    <d v="2020-05-01T00:00:00"/>
    <d v="2021-05-01T00:00:00"/>
    <n v="12"/>
    <n v="1"/>
    <x v="10"/>
    <n v="0"/>
  </r>
  <r>
    <n v="100034"/>
    <x v="0"/>
    <m/>
    <m/>
    <m/>
    <x v="0"/>
    <n v="2"/>
    <d v="2020-05-01T00:00:00"/>
    <d v="2021-05-01T00:00:00"/>
    <n v="12"/>
    <n v="1"/>
    <x v="11"/>
    <n v="0"/>
  </r>
  <r>
    <n v="100034"/>
    <x v="0"/>
    <m/>
    <m/>
    <m/>
    <x v="0"/>
    <n v="2"/>
    <d v="2020-05-01T00:00:00"/>
    <d v="2021-05-01T00:00:00"/>
    <n v="12"/>
    <n v="1"/>
    <x v="12"/>
    <n v="0"/>
  </r>
  <r>
    <n v="100034"/>
    <x v="0"/>
    <m/>
    <m/>
    <m/>
    <x v="0"/>
    <n v="2"/>
    <d v="2020-05-01T00:00:00"/>
    <d v="2021-05-01T00:00:00"/>
    <n v="12"/>
    <n v="1"/>
    <x v="13"/>
    <n v="0"/>
  </r>
  <r>
    <n v="100034"/>
    <x v="0"/>
    <m/>
    <m/>
    <m/>
    <x v="0"/>
    <n v="2"/>
    <d v="2020-05-01T00:00:00"/>
    <d v="2021-05-01T00:00:00"/>
    <n v="12"/>
    <n v="1"/>
    <x v="14"/>
    <n v="0"/>
  </r>
  <r>
    <n v="100034"/>
    <x v="0"/>
    <m/>
    <m/>
    <m/>
    <x v="0"/>
    <n v="2"/>
    <d v="2020-05-01T00:00:00"/>
    <d v="2021-05-01T00:00:00"/>
    <n v="12"/>
    <n v="1"/>
    <x v="15"/>
    <n v="0"/>
  </r>
  <r>
    <n v="100034"/>
    <x v="0"/>
    <m/>
    <m/>
    <m/>
    <x v="0"/>
    <n v="2"/>
    <d v="2020-05-01T00:00:00"/>
    <d v="2021-05-01T00:00:00"/>
    <n v="12"/>
    <n v="1"/>
    <x v="16"/>
    <n v="0"/>
  </r>
  <r>
    <n v="100034"/>
    <x v="0"/>
    <m/>
    <m/>
    <m/>
    <x v="0"/>
    <n v="2"/>
    <d v="2020-05-01T00:00:00"/>
    <d v="2021-05-01T00:00:00"/>
    <n v="12"/>
    <n v="1"/>
    <x v="17"/>
    <n v="0"/>
  </r>
  <r>
    <n v="100034"/>
    <x v="0"/>
    <m/>
    <m/>
    <m/>
    <x v="0"/>
    <n v="2"/>
    <d v="2020-05-01T00:00:00"/>
    <d v="2021-05-01T00:00:00"/>
    <n v="12"/>
    <n v="1"/>
    <x v="18"/>
    <n v="0"/>
  </r>
  <r>
    <n v="100034"/>
    <x v="0"/>
    <m/>
    <m/>
    <m/>
    <x v="0"/>
    <n v="2"/>
    <d v="2020-05-01T00:00:00"/>
    <d v="2021-05-01T00:00:00"/>
    <n v="12"/>
    <n v="1"/>
    <x v="19"/>
    <n v="0"/>
  </r>
  <r>
    <n v="100034"/>
    <x v="0"/>
    <m/>
    <m/>
    <m/>
    <x v="0"/>
    <n v="2"/>
    <d v="2020-05-01T00:00:00"/>
    <d v="2021-05-01T00:00:00"/>
    <n v="12"/>
    <n v="1"/>
    <x v="20"/>
    <n v="0"/>
  </r>
  <r>
    <n v="100034"/>
    <x v="0"/>
    <m/>
    <m/>
    <m/>
    <x v="0"/>
    <n v="2"/>
    <d v="2020-05-01T00:00:00"/>
    <d v="2021-05-01T00:00:00"/>
    <n v="12"/>
    <n v="1"/>
    <x v="21"/>
    <n v="0"/>
  </r>
  <r>
    <n v="100034"/>
    <x v="0"/>
    <m/>
    <m/>
    <m/>
    <x v="0"/>
    <n v="2"/>
    <d v="2020-05-01T00:00:00"/>
    <d v="2021-05-01T00:00:00"/>
    <n v="12"/>
    <n v="1"/>
    <x v="22"/>
    <n v="0"/>
  </r>
  <r>
    <n v="100035"/>
    <x v="0"/>
    <m/>
    <m/>
    <m/>
    <x v="0"/>
    <n v="2"/>
    <d v="2020-05-01T00:00:00"/>
    <d v="2021-02-01T00:00:00"/>
    <n v="9"/>
    <n v="4"/>
    <x v="10"/>
    <n v="0"/>
  </r>
  <r>
    <n v="100035"/>
    <x v="0"/>
    <m/>
    <m/>
    <m/>
    <x v="0"/>
    <n v="2"/>
    <d v="2020-05-01T00:00:00"/>
    <d v="2021-02-01T00:00:00"/>
    <n v="9"/>
    <n v="4"/>
    <x v="11"/>
    <n v="0"/>
  </r>
  <r>
    <n v="100035"/>
    <x v="0"/>
    <m/>
    <m/>
    <m/>
    <x v="0"/>
    <n v="2"/>
    <d v="2020-05-01T00:00:00"/>
    <d v="2021-02-01T00:00:00"/>
    <n v="9"/>
    <n v="4"/>
    <x v="12"/>
    <n v="0"/>
  </r>
  <r>
    <n v="100035"/>
    <x v="0"/>
    <m/>
    <m/>
    <m/>
    <x v="0"/>
    <n v="1"/>
    <d v="2020-05-01T00:00:00"/>
    <d v="2021-02-01T00:00:00"/>
    <n v="9"/>
    <n v="4"/>
    <x v="13"/>
    <n v="0"/>
  </r>
  <r>
    <n v="100035"/>
    <x v="0"/>
    <m/>
    <m/>
    <m/>
    <x v="0"/>
    <n v="2"/>
    <d v="2020-05-01T00:00:00"/>
    <d v="2021-02-01T00:00:00"/>
    <n v="9"/>
    <n v="4"/>
    <x v="14"/>
    <n v="0"/>
  </r>
  <r>
    <n v="100035"/>
    <x v="0"/>
    <m/>
    <m/>
    <m/>
    <x v="0"/>
    <n v="2"/>
    <d v="2020-05-01T00:00:00"/>
    <d v="2021-02-01T00:00:00"/>
    <n v="9"/>
    <n v="4"/>
    <x v="15"/>
    <n v="0"/>
  </r>
  <r>
    <n v="100035"/>
    <x v="0"/>
    <m/>
    <m/>
    <m/>
    <x v="0"/>
    <n v="2"/>
    <d v="2020-05-01T00:00:00"/>
    <d v="2021-02-01T00:00:00"/>
    <n v="9"/>
    <n v="4"/>
    <x v="16"/>
    <n v="0"/>
  </r>
  <r>
    <n v="100035"/>
    <x v="0"/>
    <m/>
    <m/>
    <m/>
    <x v="0"/>
    <n v="2"/>
    <d v="2020-05-01T00:00:00"/>
    <d v="2021-02-01T00:00:00"/>
    <n v="9"/>
    <n v="4"/>
    <x v="17"/>
    <n v="0"/>
  </r>
  <r>
    <n v="100035"/>
    <x v="0"/>
    <m/>
    <m/>
    <m/>
    <x v="0"/>
    <n v="2"/>
    <d v="2020-05-01T00:00:00"/>
    <d v="2021-02-01T00:00:00"/>
    <n v="9"/>
    <n v="4"/>
    <x v="18"/>
    <n v="0"/>
  </r>
  <r>
    <n v="100035"/>
    <x v="0"/>
    <m/>
    <m/>
    <m/>
    <x v="0"/>
    <n v="2"/>
    <d v="2020-05-01T00:00:00"/>
    <d v="2021-02-01T00:00:00"/>
    <n v="9"/>
    <n v="4"/>
    <x v="19"/>
    <n v="0"/>
  </r>
  <r>
    <n v="100036"/>
    <x v="0"/>
    <m/>
    <m/>
    <m/>
    <x v="0"/>
    <n v="2"/>
    <d v="2020-05-01T00:00:00"/>
    <d v="2021-07-01T00:00:00"/>
    <n v="14"/>
    <n v="0"/>
    <x v="10"/>
    <n v="0"/>
  </r>
  <r>
    <n v="100036"/>
    <x v="1"/>
    <m/>
    <m/>
    <m/>
    <x v="9"/>
    <n v="2"/>
    <d v="2020-05-01T00:00:00"/>
    <d v="2021-07-01T00:00:00"/>
    <n v="14"/>
    <n v="0"/>
    <x v="11"/>
    <n v="10"/>
  </r>
  <r>
    <n v="100036"/>
    <x v="1"/>
    <m/>
    <m/>
    <m/>
    <x v="9"/>
    <n v="2"/>
    <d v="2020-05-01T00:00:00"/>
    <d v="2021-07-01T00:00:00"/>
    <n v="14"/>
    <n v="0"/>
    <x v="12"/>
    <n v="10"/>
  </r>
  <r>
    <n v="100036"/>
    <x v="1"/>
    <m/>
    <m/>
    <m/>
    <x v="9"/>
    <n v="2"/>
    <d v="2020-05-01T00:00:00"/>
    <d v="2021-07-01T00:00:00"/>
    <n v="14"/>
    <n v="0"/>
    <x v="13"/>
    <n v="10"/>
  </r>
  <r>
    <n v="100036"/>
    <x v="1"/>
    <m/>
    <m/>
    <m/>
    <x v="9"/>
    <n v="2"/>
    <d v="2020-05-01T00:00:00"/>
    <d v="2021-07-01T00:00:00"/>
    <n v="14"/>
    <n v="0"/>
    <x v="14"/>
    <n v="10"/>
  </r>
  <r>
    <n v="100036"/>
    <x v="1"/>
    <m/>
    <m/>
    <m/>
    <x v="9"/>
    <n v="2"/>
    <d v="2020-05-01T00:00:00"/>
    <d v="2021-07-01T00:00:00"/>
    <n v="14"/>
    <n v="0"/>
    <x v="15"/>
    <n v="10"/>
  </r>
  <r>
    <n v="100036"/>
    <x v="1"/>
    <m/>
    <m/>
    <m/>
    <x v="9"/>
    <n v="2"/>
    <d v="2020-05-01T00:00:00"/>
    <d v="2021-07-01T00:00:00"/>
    <n v="14"/>
    <n v="0"/>
    <x v="16"/>
    <n v="10"/>
  </r>
  <r>
    <n v="100036"/>
    <x v="1"/>
    <m/>
    <m/>
    <m/>
    <x v="9"/>
    <n v="2"/>
    <d v="2020-05-01T00:00:00"/>
    <d v="2021-07-01T00:00:00"/>
    <n v="14"/>
    <n v="0"/>
    <x v="17"/>
    <n v="10"/>
  </r>
  <r>
    <n v="100036"/>
    <x v="1"/>
    <m/>
    <m/>
    <m/>
    <x v="9"/>
    <n v="2"/>
    <d v="2020-05-01T00:00:00"/>
    <d v="2021-07-01T00:00:00"/>
    <n v="14"/>
    <n v="0"/>
    <x v="18"/>
    <n v="10"/>
  </r>
  <r>
    <n v="100036"/>
    <x v="1"/>
    <m/>
    <m/>
    <m/>
    <x v="9"/>
    <n v="2"/>
    <d v="2020-05-01T00:00:00"/>
    <d v="2021-07-01T00:00:00"/>
    <n v="14"/>
    <n v="0"/>
    <x v="19"/>
    <n v="10"/>
  </r>
  <r>
    <n v="100036"/>
    <x v="1"/>
    <m/>
    <m/>
    <m/>
    <x v="9"/>
    <n v="2"/>
    <d v="2020-05-01T00:00:00"/>
    <d v="2021-07-01T00:00:00"/>
    <n v="14"/>
    <n v="0"/>
    <x v="20"/>
    <n v="10"/>
  </r>
  <r>
    <n v="100036"/>
    <x v="1"/>
    <m/>
    <m/>
    <m/>
    <x v="9"/>
    <n v="2"/>
    <d v="2020-05-01T00:00:00"/>
    <d v="2021-07-01T00:00:00"/>
    <n v="14"/>
    <n v="0"/>
    <x v="21"/>
    <n v="10"/>
  </r>
  <r>
    <n v="100036"/>
    <x v="1"/>
    <m/>
    <m/>
    <m/>
    <x v="9"/>
    <n v="1"/>
    <d v="2020-05-01T00:00:00"/>
    <d v="2021-07-01T00:00:00"/>
    <n v="14"/>
    <n v="0"/>
    <x v="22"/>
    <n v="10"/>
  </r>
  <r>
    <n v="100036"/>
    <x v="1"/>
    <m/>
    <m/>
    <m/>
    <x v="9"/>
    <n v="2"/>
    <d v="2020-05-01T00:00:00"/>
    <d v="2021-07-01T00:00:00"/>
    <n v="14"/>
    <n v="0"/>
    <x v="23"/>
    <n v="10"/>
  </r>
  <r>
    <n v="100037"/>
    <x v="0"/>
    <m/>
    <m/>
    <m/>
    <x v="0"/>
    <n v="65"/>
    <d v="2020-06-01T00:00:00"/>
    <d v="2021-07-01T00:00:00"/>
    <n v="13"/>
    <n v="0"/>
    <x v="11"/>
    <n v="0"/>
  </r>
  <r>
    <n v="100037"/>
    <x v="1"/>
    <m/>
    <m/>
    <m/>
    <x v="33"/>
    <n v="65"/>
    <d v="2020-06-01T00:00:00"/>
    <d v="2021-07-01T00:00:00"/>
    <n v="13"/>
    <n v="0"/>
    <x v="12"/>
    <n v="220"/>
  </r>
  <r>
    <n v="100037"/>
    <x v="1"/>
    <m/>
    <m/>
    <m/>
    <x v="34"/>
    <n v="61"/>
    <d v="2020-06-01T00:00:00"/>
    <d v="2021-07-01T00:00:00"/>
    <n v="13"/>
    <n v="0"/>
    <x v="13"/>
    <n v="530"/>
  </r>
  <r>
    <n v="100037"/>
    <x v="1"/>
    <m/>
    <m/>
    <m/>
    <x v="34"/>
    <n v="71"/>
    <d v="2020-06-01T00:00:00"/>
    <d v="2021-07-01T00:00:00"/>
    <n v="13"/>
    <n v="0"/>
    <x v="14"/>
    <n v="530"/>
  </r>
  <r>
    <n v="100037"/>
    <x v="1"/>
    <m/>
    <m/>
    <m/>
    <x v="34"/>
    <n v="56"/>
    <d v="2020-06-01T00:00:00"/>
    <d v="2021-07-01T00:00:00"/>
    <n v="13"/>
    <n v="0"/>
    <x v="15"/>
    <n v="530"/>
  </r>
  <r>
    <n v="100037"/>
    <x v="1"/>
    <m/>
    <m/>
    <m/>
    <x v="34"/>
    <n v="73"/>
    <d v="2020-06-01T00:00:00"/>
    <d v="2021-07-01T00:00:00"/>
    <n v="13"/>
    <n v="0"/>
    <x v="16"/>
    <n v="530"/>
  </r>
  <r>
    <n v="100037"/>
    <x v="1"/>
    <m/>
    <m/>
    <m/>
    <x v="34"/>
    <n v="66"/>
    <d v="2020-06-01T00:00:00"/>
    <d v="2021-07-01T00:00:00"/>
    <n v="13"/>
    <n v="0"/>
    <x v="17"/>
    <n v="530"/>
  </r>
  <r>
    <n v="100037"/>
    <x v="1"/>
    <m/>
    <m/>
    <m/>
    <x v="34"/>
    <n v="67"/>
    <d v="2020-06-01T00:00:00"/>
    <d v="2021-07-01T00:00:00"/>
    <n v="13"/>
    <n v="0"/>
    <x v="18"/>
    <n v="530"/>
  </r>
  <r>
    <n v="100037"/>
    <x v="1"/>
    <m/>
    <m/>
    <m/>
    <x v="34"/>
    <n v="62"/>
    <d v="2020-06-01T00:00:00"/>
    <d v="2021-07-01T00:00:00"/>
    <n v="13"/>
    <n v="0"/>
    <x v="19"/>
    <n v="530"/>
  </r>
  <r>
    <n v="100037"/>
    <x v="1"/>
    <m/>
    <m/>
    <m/>
    <x v="34"/>
    <n v="70"/>
    <d v="2020-06-01T00:00:00"/>
    <d v="2021-07-01T00:00:00"/>
    <n v="13"/>
    <n v="0"/>
    <x v="20"/>
    <n v="530"/>
  </r>
  <r>
    <n v="100037"/>
    <x v="1"/>
    <m/>
    <m/>
    <m/>
    <x v="34"/>
    <n v="63"/>
    <d v="2020-06-01T00:00:00"/>
    <d v="2021-07-01T00:00:00"/>
    <n v="13"/>
    <n v="0"/>
    <x v="21"/>
    <n v="530"/>
  </r>
  <r>
    <n v="100037"/>
    <x v="1"/>
    <m/>
    <m/>
    <m/>
    <x v="34"/>
    <n v="56"/>
    <d v="2020-06-01T00:00:00"/>
    <d v="2021-07-01T00:00:00"/>
    <n v="13"/>
    <n v="0"/>
    <x v="22"/>
    <n v="530"/>
  </r>
  <r>
    <n v="100037"/>
    <x v="1"/>
    <m/>
    <m/>
    <m/>
    <x v="34"/>
    <n v="66"/>
    <d v="2020-06-01T00:00:00"/>
    <d v="2021-07-01T00:00:00"/>
    <n v="13"/>
    <n v="0"/>
    <x v="23"/>
    <n v="530"/>
  </r>
  <r>
    <n v="100038"/>
    <x v="0"/>
    <m/>
    <m/>
    <m/>
    <x v="0"/>
    <n v="76"/>
    <d v="2020-06-01T00:00:00"/>
    <d v="2021-07-01T00:00:00"/>
    <n v="13"/>
    <n v="0"/>
    <x v="11"/>
    <n v="0"/>
  </r>
  <r>
    <n v="100038"/>
    <x v="2"/>
    <m/>
    <m/>
    <m/>
    <x v="35"/>
    <n v="65"/>
    <d v="2020-06-01T00:00:00"/>
    <d v="2021-07-01T00:00:00"/>
    <n v="13"/>
    <n v="0"/>
    <x v="12"/>
    <n v="450"/>
  </r>
  <r>
    <n v="100038"/>
    <x v="2"/>
    <m/>
    <m/>
    <m/>
    <x v="27"/>
    <n v="72"/>
    <d v="2020-06-01T00:00:00"/>
    <d v="2021-07-01T00:00:00"/>
    <n v="13"/>
    <n v="0"/>
    <x v="13"/>
    <n v="675"/>
  </r>
  <r>
    <n v="100038"/>
    <x v="2"/>
    <m/>
    <m/>
    <m/>
    <x v="13"/>
    <n v="72"/>
    <d v="2020-06-01T00:00:00"/>
    <d v="2021-07-01T00:00:00"/>
    <n v="13"/>
    <n v="0"/>
    <x v="14"/>
    <n v="1300"/>
  </r>
  <r>
    <n v="100038"/>
    <x v="2"/>
    <m/>
    <m/>
    <m/>
    <x v="13"/>
    <n v="52"/>
    <d v="2020-06-01T00:00:00"/>
    <d v="2021-07-01T00:00:00"/>
    <n v="13"/>
    <n v="0"/>
    <x v="15"/>
    <n v="1300"/>
  </r>
  <r>
    <n v="100038"/>
    <x v="2"/>
    <m/>
    <m/>
    <m/>
    <x v="13"/>
    <n v="64"/>
    <d v="2020-06-01T00:00:00"/>
    <d v="2021-07-01T00:00:00"/>
    <n v="13"/>
    <n v="0"/>
    <x v="16"/>
    <n v="1300"/>
  </r>
  <r>
    <n v="100038"/>
    <x v="2"/>
    <m/>
    <m/>
    <m/>
    <x v="13"/>
    <n v="68"/>
    <d v="2020-06-01T00:00:00"/>
    <d v="2021-07-01T00:00:00"/>
    <n v="13"/>
    <n v="0"/>
    <x v="17"/>
    <n v="1300"/>
  </r>
  <r>
    <n v="100038"/>
    <x v="2"/>
    <m/>
    <m/>
    <m/>
    <x v="13"/>
    <n v="61"/>
    <d v="2020-06-01T00:00:00"/>
    <d v="2021-07-01T00:00:00"/>
    <n v="13"/>
    <n v="0"/>
    <x v="18"/>
    <n v="1300"/>
  </r>
  <r>
    <n v="100038"/>
    <x v="2"/>
    <m/>
    <m/>
    <m/>
    <x v="13"/>
    <n v="60"/>
    <d v="2020-06-01T00:00:00"/>
    <d v="2021-07-01T00:00:00"/>
    <n v="13"/>
    <n v="0"/>
    <x v="19"/>
    <n v="1300"/>
  </r>
  <r>
    <n v="100038"/>
    <x v="2"/>
    <m/>
    <m/>
    <m/>
    <x v="13"/>
    <n v="54"/>
    <d v="2020-06-01T00:00:00"/>
    <d v="2021-07-01T00:00:00"/>
    <n v="13"/>
    <n v="0"/>
    <x v="20"/>
    <n v="1300"/>
  </r>
  <r>
    <n v="100038"/>
    <x v="2"/>
    <m/>
    <m/>
    <m/>
    <x v="13"/>
    <n v="74"/>
    <d v="2020-06-01T00:00:00"/>
    <d v="2021-07-01T00:00:00"/>
    <n v="13"/>
    <n v="0"/>
    <x v="21"/>
    <n v="1300"/>
  </r>
  <r>
    <n v="100038"/>
    <x v="2"/>
    <m/>
    <m/>
    <m/>
    <x v="13"/>
    <n v="50"/>
    <d v="2020-06-01T00:00:00"/>
    <d v="2021-07-01T00:00:00"/>
    <n v="13"/>
    <n v="0"/>
    <x v="22"/>
    <n v="1300"/>
  </r>
  <r>
    <n v="100038"/>
    <x v="2"/>
    <m/>
    <m/>
    <m/>
    <x v="13"/>
    <n v="64"/>
    <d v="2020-06-01T00:00:00"/>
    <d v="2021-07-01T00:00:00"/>
    <n v="13"/>
    <n v="0"/>
    <x v="23"/>
    <n v="1300"/>
  </r>
  <r>
    <n v="100039"/>
    <x v="0"/>
    <m/>
    <m/>
    <m/>
    <x v="0"/>
    <n v="53"/>
    <d v="2020-06-01T00:00:00"/>
    <d v="2021-07-01T00:00:00"/>
    <n v="13"/>
    <n v="0"/>
    <x v="11"/>
    <n v="0"/>
  </r>
  <r>
    <n v="100039"/>
    <x v="1"/>
    <m/>
    <m/>
    <m/>
    <x v="28"/>
    <n v="37"/>
    <d v="2020-06-01T00:00:00"/>
    <d v="2021-07-01T00:00:00"/>
    <n v="13"/>
    <n v="0"/>
    <x v="12"/>
    <n v="210"/>
  </r>
  <r>
    <n v="100039"/>
    <x v="1"/>
    <m/>
    <m/>
    <m/>
    <x v="36"/>
    <n v="55"/>
    <d v="2020-06-01T00:00:00"/>
    <d v="2021-07-01T00:00:00"/>
    <n v="13"/>
    <n v="0"/>
    <x v="13"/>
    <n v="400"/>
  </r>
  <r>
    <n v="100039"/>
    <x v="1"/>
    <m/>
    <m/>
    <m/>
    <x v="36"/>
    <n v="45"/>
    <d v="2020-06-01T00:00:00"/>
    <d v="2021-07-01T00:00:00"/>
    <n v="13"/>
    <n v="0"/>
    <x v="14"/>
    <n v="400"/>
  </r>
  <r>
    <n v="100039"/>
    <x v="1"/>
    <m/>
    <m/>
    <m/>
    <x v="36"/>
    <n v="43"/>
    <d v="2020-06-01T00:00:00"/>
    <d v="2021-07-01T00:00:00"/>
    <n v="13"/>
    <n v="0"/>
    <x v="15"/>
    <n v="400"/>
  </r>
  <r>
    <n v="100039"/>
    <x v="1"/>
    <m/>
    <m/>
    <m/>
    <x v="36"/>
    <n v="37"/>
    <d v="2020-06-01T00:00:00"/>
    <d v="2021-07-01T00:00:00"/>
    <n v="13"/>
    <n v="0"/>
    <x v="16"/>
    <n v="400"/>
  </r>
  <r>
    <n v="100039"/>
    <x v="1"/>
    <m/>
    <m/>
    <m/>
    <x v="36"/>
    <n v="61"/>
    <d v="2020-06-01T00:00:00"/>
    <d v="2021-07-01T00:00:00"/>
    <n v="13"/>
    <n v="0"/>
    <x v="17"/>
    <n v="400"/>
  </r>
  <r>
    <n v="100039"/>
    <x v="1"/>
    <m/>
    <m/>
    <m/>
    <x v="36"/>
    <n v="42"/>
    <d v="2020-06-01T00:00:00"/>
    <d v="2021-07-01T00:00:00"/>
    <n v="13"/>
    <n v="0"/>
    <x v="18"/>
    <n v="400"/>
  </r>
  <r>
    <n v="100039"/>
    <x v="1"/>
    <m/>
    <m/>
    <m/>
    <x v="36"/>
    <n v="46"/>
    <d v="2020-06-01T00:00:00"/>
    <d v="2021-07-01T00:00:00"/>
    <n v="13"/>
    <n v="0"/>
    <x v="19"/>
    <n v="400"/>
  </r>
  <r>
    <n v="100039"/>
    <x v="1"/>
    <m/>
    <m/>
    <m/>
    <x v="36"/>
    <n v="57"/>
    <d v="2020-06-01T00:00:00"/>
    <d v="2021-07-01T00:00:00"/>
    <n v="13"/>
    <n v="0"/>
    <x v="20"/>
    <n v="400"/>
  </r>
  <r>
    <n v="100039"/>
    <x v="1"/>
    <m/>
    <m/>
    <m/>
    <x v="36"/>
    <n v="45"/>
    <d v="2020-06-01T00:00:00"/>
    <d v="2021-07-01T00:00:00"/>
    <n v="13"/>
    <n v="0"/>
    <x v="21"/>
    <n v="400"/>
  </r>
  <r>
    <n v="100039"/>
    <x v="1"/>
    <m/>
    <m/>
    <m/>
    <x v="36"/>
    <n v="45"/>
    <d v="2020-06-01T00:00:00"/>
    <d v="2021-07-01T00:00:00"/>
    <n v="13"/>
    <n v="0"/>
    <x v="22"/>
    <n v="400"/>
  </r>
  <r>
    <n v="100039"/>
    <x v="1"/>
    <m/>
    <m/>
    <m/>
    <x v="36"/>
    <n v="51"/>
    <d v="2020-06-01T00:00:00"/>
    <d v="2021-07-01T00:00:00"/>
    <n v="13"/>
    <n v="0"/>
    <x v="23"/>
    <n v="400"/>
  </r>
  <r>
    <n v="100040"/>
    <x v="0"/>
    <m/>
    <m/>
    <m/>
    <x v="0"/>
    <n v="48"/>
    <d v="2020-06-01T00:00:00"/>
    <d v="2021-07-01T00:00:00"/>
    <n v="13"/>
    <n v="0"/>
    <x v="11"/>
    <n v="0"/>
  </r>
  <r>
    <n v="100040"/>
    <x v="1"/>
    <m/>
    <m/>
    <m/>
    <x v="37"/>
    <n v="47"/>
    <d v="2020-06-01T00:00:00"/>
    <d v="2021-07-01T00:00:00"/>
    <n v="13"/>
    <n v="0"/>
    <x v="12"/>
    <n v="160"/>
  </r>
  <r>
    <n v="100040"/>
    <x v="1"/>
    <m/>
    <m/>
    <m/>
    <x v="29"/>
    <n v="37"/>
    <d v="2020-06-01T00:00:00"/>
    <d v="2021-07-01T00:00:00"/>
    <n v="13"/>
    <n v="0"/>
    <x v="13"/>
    <n v="260"/>
  </r>
  <r>
    <n v="100040"/>
    <x v="1"/>
    <m/>
    <m/>
    <m/>
    <x v="38"/>
    <n v="33"/>
    <d v="2020-06-01T00:00:00"/>
    <d v="2021-07-01T00:00:00"/>
    <n v="13"/>
    <n v="0"/>
    <x v="14"/>
    <n v="360"/>
  </r>
  <r>
    <n v="100040"/>
    <x v="1"/>
    <m/>
    <m/>
    <m/>
    <x v="38"/>
    <n v="42"/>
    <d v="2020-06-01T00:00:00"/>
    <d v="2021-07-01T00:00:00"/>
    <n v="13"/>
    <n v="0"/>
    <x v="15"/>
    <n v="360"/>
  </r>
  <r>
    <n v="100040"/>
    <x v="1"/>
    <m/>
    <m/>
    <m/>
    <x v="38"/>
    <n v="47"/>
    <d v="2020-06-01T00:00:00"/>
    <d v="2021-07-01T00:00:00"/>
    <n v="13"/>
    <n v="0"/>
    <x v="16"/>
    <n v="360"/>
  </r>
  <r>
    <n v="100040"/>
    <x v="1"/>
    <m/>
    <m/>
    <m/>
    <x v="38"/>
    <n v="53"/>
    <d v="2020-06-01T00:00:00"/>
    <d v="2021-07-01T00:00:00"/>
    <n v="13"/>
    <n v="0"/>
    <x v="17"/>
    <n v="360"/>
  </r>
  <r>
    <n v="100040"/>
    <x v="1"/>
    <m/>
    <m/>
    <m/>
    <x v="38"/>
    <n v="44"/>
    <d v="2020-06-01T00:00:00"/>
    <d v="2021-07-01T00:00:00"/>
    <n v="13"/>
    <n v="0"/>
    <x v="18"/>
    <n v="360"/>
  </r>
  <r>
    <n v="100040"/>
    <x v="1"/>
    <m/>
    <m/>
    <m/>
    <x v="38"/>
    <n v="31"/>
    <d v="2020-06-01T00:00:00"/>
    <d v="2021-07-01T00:00:00"/>
    <n v="13"/>
    <n v="0"/>
    <x v="19"/>
    <n v="360"/>
  </r>
  <r>
    <n v="100040"/>
    <x v="1"/>
    <m/>
    <m/>
    <m/>
    <x v="38"/>
    <n v="41"/>
    <d v="2020-06-01T00:00:00"/>
    <d v="2021-07-01T00:00:00"/>
    <n v="13"/>
    <n v="0"/>
    <x v="20"/>
    <n v="360"/>
  </r>
  <r>
    <n v="100040"/>
    <x v="1"/>
    <m/>
    <m/>
    <m/>
    <x v="38"/>
    <n v="50"/>
    <d v="2020-06-01T00:00:00"/>
    <d v="2021-07-01T00:00:00"/>
    <n v="13"/>
    <n v="0"/>
    <x v="21"/>
    <n v="360"/>
  </r>
  <r>
    <n v="100040"/>
    <x v="1"/>
    <m/>
    <m/>
    <m/>
    <x v="38"/>
    <n v="46"/>
    <d v="2020-06-01T00:00:00"/>
    <d v="2021-07-01T00:00:00"/>
    <n v="13"/>
    <n v="0"/>
    <x v="22"/>
    <n v="360"/>
  </r>
  <r>
    <n v="100040"/>
    <x v="1"/>
    <m/>
    <m/>
    <m/>
    <x v="38"/>
    <n v="43"/>
    <d v="2020-06-01T00:00:00"/>
    <d v="2021-07-01T00:00:00"/>
    <n v="13"/>
    <n v="0"/>
    <x v="23"/>
    <n v="360"/>
  </r>
  <r>
    <n v="100041"/>
    <x v="0"/>
    <m/>
    <m/>
    <m/>
    <x v="0"/>
    <n v="30"/>
    <d v="2020-06-01T00:00:00"/>
    <d v="2021-07-01T00:00:00"/>
    <n v="13"/>
    <n v="0"/>
    <x v="11"/>
    <n v="0"/>
  </r>
  <r>
    <n v="100041"/>
    <x v="2"/>
    <m/>
    <m/>
    <m/>
    <x v="24"/>
    <n v="38"/>
    <d v="2020-06-01T00:00:00"/>
    <d v="2021-07-01T00:00:00"/>
    <n v="13"/>
    <n v="0"/>
    <x v="12"/>
    <n v="250"/>
  </r>
  <r>
    <n v="100041"/>
    <x v="2"/>
    <m/>
    <m/>
    <m/>
    <x v="14"/>
    <n v="32"/>
    <d v="2020-06-01T00:00:00"/>
    <d v="2021-07-01T00:00:00"/>
    <n v="13"/>
    <n v="0"/>
    <x v="13"/>
    <n v="800"/>
  </r>
  <r>
    <n v="100041"/>
    <x v="2"/>
    <m/>
    <m/>
    <m/>
    <x v="14"/>
    <n v="39"/>
    <d v="2020-06-01T00:00:00"/>
    <d v="2021-07-01T00:00:00"/>
    <n v="13"/>
    <n v="0"/>
    <x v="14"/>
    <n v="800"/>
  </r>
  <r>
    <n v="100041"/>
    <x v="2"/>
    <m/>
    <m/>
    <m/>
    <x v="14"/>
    <n v="32"/>
    <d v="2020-06-01T00:00:00"/>
    <d v="2021-07-01T00:00:00"/>
    <n v="13"/>
    <n v="0"/>
    <x v="15"/>
    <n v="800"/>
  </r>
  <r>
    <n v="100041"/>
    <x v="2"/>
    <m/>
    <m/>
    <m/>
    <x v="14"/>
    <n v="47"/>
    <d v="2020-06-01T00:00:00"/>
    <d v="2021-07-01T00:00:00"/>
    <n v="13"/>
    <n v="0"/>
    <x v="16"/>
    <n v="800"/>
  </r>
  <r>
    <n v="100041"/>
    <x v="2"/>
    <m/>
    <m/>
    <m/>
    <x v="14"/>
    <n v="41"/>
    <d v="2020-06-01T00:00:00"/>
    <d v="2021-07-01T00:00:00"/>
    <n v="13"/>
    <n v="0"/>
    <x v="17"/>
    <n v="800"/>
  </r>
  <r>
    <n v="100041"/>
    <x v="2"/>
    <m/>
    <m/>
    <m/>
    <x v="14"/>
    <n v="38"/>
    <d v="2020-06-01T00:00:00"/>
    <d v="2021-07-01T00:00:00"/>
    <n v="13"/>
    <n v="0"/>
    <x v="18"/>
    <n v="800"/>
  </r>
  <r>
    <n v="100041"/>
    <x v="2"/>
    <m/>
    <m/>
    <m/>
    <x v="14"/>
    <n v="38"/>
    <d v="2020-06-01T00:00:00"/>
    <d v="2021-07-01T00:00:00"/>
    <n v="13"/>
    <n v="0"/>
    <x v="19"/>
    <n v="800"/>
  </r>
  <r>
    <n v="100041"/>
    <x v="2"/>
    <m/>
    <m/>
    <m/>
    <x v="14"/>
    <n v="39"/>
    <d v="2020-06-01T00:00:00"/>
    <d v="2021-07-01T00:00:00"/>
    <n v="13"/>
    <n v="0"/>
    <x v="20"/>
    <n v="800"/>
  </r>
  <r>
    <n v="100041"/>
    <x v="2"/>
    <m/>
    <m/>
    <m/>
    <x v="14"/>
    <n v="37"/>
    <d v="2020-06-01T00:00:00"/>
    <d v="2021-07-01T00:00:00"/>
    <n v="13"/>
    <n v="0"/>
    <x v="21"/>
    <n v="800"/>
  </r>
  <r>
    <n v="100041"/>
    <x v="2"/>
    <m/>
    <m/>
    <m/>
    <x v="14"/>
    <n v="41"/>
    <d v="2020-06-01T00:00:00"/>
    <d v="2021-07-01T00:00:00"/>
    <n v="13"/>
    <n v="0"/>
    <x v="22"/>
    <n v="800"/>
  </r>
  <r>
    <n v="100041"/>
    <x v="2"/>
    <m/>
    <m/>
    <m/>
    <x v="14"/>
    <n v="45"/>
    <d v="2020-06-01T00:00:00"/>
    <d v="2021-07-01T00:00:00"/>
    <n v="13"/>
    <n v="0"/>
    <x v="23"/>
    <n v="800"/>
  </r>
  <r>
    <n v="100042"/>
    <x v="0"/>
    <m/>
    <m/>
    <m/>
    <x v="0"/>
    <n v="31"/>
    <d v="2020-06-01T00:00:00"/>
    <d v="2021-07-01T00:00:00"/>
    <n v="13"/>
    <n v="0"/>
    <x v="11"/>
    <n v="0"/>
  </r>
  <r>
    <n v="100042"/>
    <x v="2"/>
    <m/>
    <m/>
    <m/>
    <x v="24"/>
    <n v="28"/>
    <d v="2020-06-01T00:00:00"/>
    <d v="2021-07-01T00:00:00"/>
    <n v="13"/>
    <n v="0"/>
    <x v="12"/>
    <n v="250"/>
  </r>
  <r>
    <n v="100042"/>
    <x v="2"/>
    <m/>
    <m/>
    <m/>
    <x v="31"/>
    <n v="35"/>
    <d v="2020-06-01T00:00:00"/>
    <d v="2021-07-01T00:00:00"/>
    <n v="13"/>
    <n v="0"/>
    <x v="13"/>
    <n v="625"/>
  </r>
  <r>
    <n v="100042"/>
    <x v="2"/>
    <m/>
    <m/>
    <m/>
    <x v="29"/>
    <n v="35"/>
    <d v="2020-06-01T00:00:00"/>
    <d v="2021-07-01T00:00:00"/>
    <n v="13"/>
    <n v="0"/>
    <x v="14"/>
    <n v="650"/>
  </r>
  <r>
    <n v="100042"/>
    <x v="2"/>
    <m/>
    <m/>
    <m/>
    <x v="29"/>
    <n v="36"/>
    <d v="2020-06-01T00:00:00"/>
    <d v="2021-07-01T00:00:00"/>
    <n v="13"/>
    <n v="0"/>
    <x v="15"/>
    <n v="650"/>
  </r>
  <r>
    <n v="100042"/>
    <x v="2"/>
    <m/>
    <m/>
    <m/>
    <x v="29"/>
    <n v="35"/>
    <d v="2020-06-01T00:00:00"/>
    <d v="2021-07-01T00:00:00"/>
    <n v="13"/>
    <n v="0"/>
    <x v="16"/>
    <n v="650"/>
  </r>
  <r>
    <n v="100042"/>
    <x v="2"/>
    <m/>
    <m/>
    <m/>
    <x v="29"/>
    <n v="30"/>
    <d v="2020-06-01T00:00:00"/>
    <d v="2021-07-01T00:00:00"/>
    <n v="13"/>
    <n v="0"/>
    <x v="17"/>
    <n v="650"/>
  </r>
  <r>
    <n v="100042"/>
    <x v="2"/>
    <m/>
    <m/>
    <m/>
    <x v="29"/>
    <n v="32"/>
    <d v="2020-06-01T00:00:00"/>
    <d v="2021-07-01T00:00:00"/>
    <n v="13"/>
    <n v="0"/>
    <x v="18"/>
    <n v="650"/>
  </r>
  <r>
    <n v="100042"/>
    <x v="2"/>
    <m/>
    <m/>
    <m/>
    <x v="29"/>
    <n v="34"/>
    <d v="2020-06-01T00:00:00"/>
    <d v="2021-07-01T00:00:00"/>
    <n v="13"/>
    <n v="0"/>
    <x v="19"/>
    <n v="650"/>
  </r>
  <r>
    <n v="100042"/>
    <x v="2"/>
    <m/>
    <m/>
    <m/>
    <x v="29"/>
    <n v="26"/>
    <d v="2020-06-01T00:00:00"/>
    <d v="2021-07-01T00:00:00"/>
    <n v="13"/>
    <n v="0"/>
    <x v="20"/>
    <n v="650"/>
  </r>
  <r>
    <n v="100042"/>
    <x v="2"/>
    <m/>
    <m/>
    <m/>
    <x v="29"/>
    <n v="36"/>
    <d v="2020-06-01T00:00:00"/>
    <d v="2021-07-01T00:00:00"/>
    <n v="13"/>
    <n v="0"/>
    <x v="21"/>
    <n v="650"/>
  </r>
  <r>
    <n v="100042"/>
    <x v="2"/>
    <m/>
    <m/>
    <m/>
    <x v="29"/>
    <n v="34"/>
    <d v="2020-06-01T00:00:00"/>
    <d v="2021-07-01T00:00:00"/>
    <n v="13"/>
    <n v="0"/>
    <x v="22"/>
    <n v="650"/>
  </r>
  <r>
    <n v="100042"/>
    <x v="2"/>
    <m/>
    <m/>
    <m/>
    <x v="29"/>
    <n v="31"/>
    <d v="2020-06-01T00:00:00"/>
    <d v="2021-07-01T00:00:00"/>
    <n v="13"/>
    <n v="0"/>
    <x v="23"/>
    <n v="650"/>
  </r>
  <r>
    <n v="100043"/>
    <x v="0"/>
    <m/>
    <m/>
    <m/>
    <x v="0"/>
    <n v="20"/>
    <d v="2020-06-01T00:00:00"/>
    <d v="2021-07-01T00:00:00"/>
    <n v="13"/>
    <n v="0"/>
    <x v="11"/>
    <n v="0"/>
  </r>
  <r>
    <n v="100043"/>
    <x v="1"/>
    <m/>
    <m/>
    <m/>
    <x v="2"/>
    <n v="15"/>
    <d v="2020-06-01T00:00:00"/>
    <d v="2021-07-01T00:00:00"/>
    <n v="13"/>
    <n v="0"/>
    <x v="12"/>
    <n v="40"/>
  </r>
  <r>
    <n v="100043"/>
    <x v="1"/>
    <m/>
    <m/>
    <m/>
    <x v="39"/>
    <n v="16"/>
    <d v="2020-06-01T00:00:00"/>
    <d v="2021-07-01T00:00:00"/>
    <n v="13"/>
    <n v="0"/>
    <x v="13"/>
    <n v="130"/>
  </r>
  <r>
    <n v="100043"/>
    <x v="1"/>
    <m/>
    <m/>
    <m/>
    <x v="25"/>
    <n v="17"/>
    <d v="2020-06-01T00:00:00"/>
    <d v="2021-07-01T00:00:00"/>
    <n v="13"/>
    <n v="0"/>
    <x v="14"/>
    <n v="120"/>
  </r>
  <r>
    <n v="100043"/>
    <x v="1"/>
    <m/>
    <m/>
    <m/>
    <x v="39"/>
    <n v="16"/>
    <d v="2020-06-01T00:00:00"/>
    <d v="2021-07-01T00:00:00"/>
    <n v="13"/>
    <n v="0"/>
    <x v="15"/>
    <n v="130"/>
  </r>
  <r>
    <n v="100043"/>
    <x v="1"/>
    <m/>
    <m/>
    <m/>
    <x v="39"/>
    <n v="14"/>
    <d v="2020-06-01T00:00:00"/>
    <d v="2021-07-01T00:00:00"/>
    <n v="13"/>
    <n v="0"/>
    <x v="16"/>
    <n v="130"/>
  </r>
  <r>
    <n v="100043"/>
    <x v="1"/>
    <m/>
    <m/>
    <m/>
    <x v="39"/>
    <n v="13"/>
    <d v="2020-06-01T00:00:00"/>
    <d v="2021-07-01T00:00:00"/>
    <n v="13"/>
    <n v="0"/>
    <x v="17"/>
    <n v="130"/>
  </r>
  <r>
    <n v="100043"/>
    <x v="1"/>
    <m/>
    <m/>
    <m/>
    <x v="39"/>
    <n v="16"/>
    <d v="2020-06-01T00:00:00"/>
    <d v="2021-07-01T00:00:00"/>
    <n v="13"/>
    <n v="0"/>
    <x v="18"/>
    <n v="130"/>
  </r>
  <r>
    <n v="100043"/>
    <x v="1"/>
    <m/>
    <m/>
    <m/>
    <x v="39"/>
    <n v="16"/>
    <d v="2020-06-01T00:00:00"/>
    <d v="2021-07-01T00:00:00"/>
    <n v="13"/>
    <n v="0"/>
    <x v="19"/>
    <n v="130"/>
  </r>
  <r>
    <n v="100043"/>
    <x v="1"/>
    <m/>
    <m/>
    <m/>
    <x v="39"/>
    <n v="15"/>
    <d v="2020-06-01T00:00:00"/>
    <d v="2021-07-01T00:00:00"/>
    <n v="13"/>
    <n v="0"/>
    <x v="20"/>
    <n v="130"/>
  </r>
  <r>
    <n v="100043"/>
    <x v="1"/>
    <m/>
    <m/>
    <m/>
    <x v="39"/>
    <n v="14"/>
    <d v="2020-06-01T00:00:00"/>
    <d v="2021-07-01T00:00:00"/>
    <n v="13"/>
    <n v="0"/>
    <x v="21"/>
    <n v="130"/>
  </r>
  <r>
    <n v="100043"/>
    <x v="1"/>
    <m/>
    <m/>
    <m/>
    <x v="39"/>
    <n v="17"/>
    <d v="2020-06-01T00:00:00"/>
    <d v="2021-07-01T00:00:00"/>
    <n v="13"/>
    <n v="0"/>
    <x v="22"/>
    <n v="130"/>
  </r>
  <r>
    <n v="100043"/>
    <x v="1"/>
    <m/>
    <m/>
    <m/>
    <x v="39"/>
    <n v="18"/>
    <d v="2020-06-01T00:00:00"/>
    <d v="2021-07-01T00:00:00"/>
    <n v="13"/>
    <n v="0"/>
    <x v="23"/>
    <n v="130"/>
  </r>
  <r>
    <n v="100044"/>
    <x v="0"/>
    <m/>
    <m/>
    <m/>
    <x v="0"/>
    <n v="12"/>
    <d v="2020-06-01T00:00:00"/>
    <d v="2021-06-01T00:00:00"/>
    <n v="12"/>
    <n v="0"/>
    <x v="11"/>
    <n v="0"/>
  </r>
  <r>
    <n v="100044"/>
    <x v="0"/>
    <m/>
    <m/>
    <m/>
    <x v="0"/>
    <n v="13"/>
    <d v="2020-06-01T00:00:00"/>
    <d v="2021-06-01T00:00:00"/>
    <n v="12"/>
    <n v="0"/>
    <x v="12"/>
    <n v="0"/>
  </r>
  <r>
    <n v="100044"/>
    <x v="0"/>
    <m/>
    <m/>
    <m/>
    <x v="0"/>
    <n v="15"/>
    <d v="2020-06-01T00:00:00"/>
    <d v="2021-06-01T00:00:00"/>
    <n v="12"/>
    <n v="0"/>
    <x v="13"/>
    <n v="0"/>
  </r>
  <r>
    <n v="100044"/>
    <x v="0"/>
    <m/>
    <m/>
    <m/>
    <x v="0"/>
    <n v="14"/>
    <d v="2020-06-01T00:00:00"/>
    <d v="2021-06-01T00:00:00"/>
    <n v="12"/>
    <n v="0"/>
    <x v="14"/>
    <n v="0"/>
  </r>
  <r>
    <n v="100044"/>
    <x v="0"/>
    <m/>
    <m/>
    <m/>
    <x v="0"/>
    <n v="11"/>
    <d v="2020-06-01T00:00:00"/>
    <d v="2021-06-01T00:00:00"/>
    <n v="12"/>
    <n v="0"/>
    <x v="15"/>
    <n v="0"/>
  </r>
  <r>
    <n v="100044"/>
    <x v="0"/>
    <m/>
    <m/>
    <m/>
    <x v="0"/>
    <n v="13"/>
    <d v="2020-06-01T00:00:00"/>
    <d v="2021-06-01T00:00:00"/>
    <n v="12"/>
    <n v="0"/>
    <x v="16"/>
    <n v="0"/>
  </r>
  <r>
    <n v="100044"/>
    <x v="0"/>
    <m/>
    <m/>
    <m/>
    <x v="0"/>
    <n v="12"/>
    <d v="2020-06-01T00:00:00"/>
    <d v="2021-06-01T00:00:00"/>
    <n v="12"/>
    <n v="0"/>
    <x v="17"/>
    <n v="0"/>
  </r>
  <r>
    <n v="100044"/>
    <x v="0"/>
    <m/>
    <m/>
    <m/>
    <x v="0"/>
    <n v="14"/>
    <d v="2020-06-01T00:00:00"/>
    <d v="2021-06-01T00:00:00"/>
    <n v="12"/>
    <n v="0"/>
    <x v="18"/>
    <n v="0"/>
  </r>
  <r>
    <n v="100044"/>
    <x v="0"/>
    <m/>
    <m/>
    <m/>
    <x v="0"/>
    <n v="13"/>
    <d v="2020-06-01T00:00:00"/>
    <d v="2021-06-01T00:00:00"/>
    <n v="12"/>
    <n v="0"/>
    <x v="19"/>
    <n v="0"/>
  </r>
  <r>
    <n v="100044"/>
    <x v="0"/>
    <m/>
    <m/>
    <m/>
    <x v="0"/>
    <n v="14"/>
    <d v="2020-06-01T00:00:00"/>
    <d v="2021-06-01T00:00:00"/>
    <n v="12"/>
    <n v="0"/>
    <x v="20"/>
    <n v="0"/>
  </r>
  <r>
    <n v="100044"/>
    <x v="0"/>
    <m/>
    <m/>
    <m/>
    <x v="0"/>
    <n v="13"/>
    <d v="2020-06-01T00:00:00"/>
    <d v="2021-06-01T00:00:00"/>
    <n v="12"/>
    <n v="0"/>
    <x v="21"/>
    <n v="0"/>
  </r>
  <r>
    <n v="100044"/>
    <x v="0"/>
    <m/>
    <m/>
    <m/>
    <x v="0"/>
    <n v="15"/>
    <d v="2020-06-01T00:00:00"/>
    <d v="2021-06-01T00:00:00"/>
    <n v="12"/>
    <n v="0"/>
    <x v="22"/>
    <n v="0"/>
  </r>
  <r>
    <n v="100044"/>
    <x v="0"/>
    <m/>
    <m/>
    <m/>
    <x v="0"/>
    <n v="15"/>
    <d v="2020-06-01T00:00:00"/>
    <d v="2021-06-01T00:00:00"/>
    <n v="12"/>
    <n v="0"/>
    <x v="23"/>
    <n v="0"/>
  </r>
  <r>
    <n v="100045"/>
    <x v="0"/>
    <m/>
    <m/>
    <m/>
    <x v="0"/>
    <n v="11"/>
    <d v="2020-06-01T00:00:00"/>
    <d v="2021-07-01T00:00:00"/>
    <n v="13"/>
    <n v="0"/>
    <x v="11"/>
    <n v="0"/>
  </r>
  <r>
    <n v="100045"/>
    <x v="2"/>
    <m/>
    <m/>
    <m/>
    <x v="2"/>
    <n v="10"/>
    <d v="2020-06-01T00:00:00"/>
    <d v="2021-07-01T00:00:00"/>
    <n v="13"/>
    <n v="0"/>
    <x v="12"/>
    <n v="100"/>
  </r>
  <r>
    <n v="100045"/>
    <x v="2"/>
    <m/>
    <m/>
    <m/>
    <x v="40"/>
    <n v="11"/>
    <d v="2020-06-01T00:00:00"/>
    <d v="2021-07-01T00:00:00"/>
    <n v="13"/>
    <n v="0"/>
    <x v="13"/>
    <n v="225"/>
  </r>
  <r>
    <n v="100045"/>
    <x v="2"/>
    <m/>
    <m/>
    <m/>
    <x v="40"/>
    <n v="13"/>
    <d v="2020-06-01T00:00:00"/>
    <d v="2021-07-01T00:00:00"/>
    <n v="13"/>
    <n v="0"/>
    <x v="14"/>
    <n v="225"/>
  </r>
  <r>
    <n v="100045"/>
    <x v="2"/>
    <m/>
    <m/>
    <m/>
    <x v="40"/>
    <n v="11"/>
    <d v="2020-06-01T00:00:00"/>
    <d v="2021-07-01T00:00:00"/>
    <n v="13"/>
    <n v="0"/>
    <x v="15"/>
    <n v="225"/>
  </r>
  <r>
    <n v="100045"/>
    <x v="2"/>
    <m/>
    <m/>
    <m/>
    <x v="40"/>
    <n v="10"/>
    <d v="2020-06-01T00:00:00"/>
    <d v="2021-07-01T00:00:00"/>
    <n v="13"/>
    <n v="0"/>
    <x v="16"/>
    <n v="225"/>
  </r>
  <r>
    <n v="100045"/>
    <x v="2"/>
    <m/>
    <m/>
    <m/>
    <x v="40"/>
    <n v="11"/>
    <d v="2020-06-01T00:00:00"/>
    <d v="2021-07-01T00:00:00"/>
    <n v="13"/>
    <n v="0"/>
    <x v="17"/>
    <n v="225"/>
  </r>
  <r>
    <n v="100045"/>
    <x v="2"/>
    <m/>
    <m/>
    <m/>
    <x v="40"/>
    <n v="11"/>
    <d v="2020-06-01T00:00:00"/>
    <d v="2021-07-01T00:00:00"/>
    <n v="13"/>
    <n v="0"/>
    <x v="18"/>
    <n v="225"/>
  </r>
  <r>
    <n v="100045"/>
    <x v="2"/>
    <m/>
    <m/>
    <m/>
    <x v="40"/>
    <n v="11"/>
    <d v="2020-06-01T00:00:00"/>
    <d v="2021-07-01T00:00:00"/>
    <n v="13"/>
    <n v="0"/>
    <x v="19"/>
    <n v="225"/>
  </r>
  <r>
    <n v="100045"/>
    <x v="2"/>
    <m/>
    <m/>
    <m/>
    <x v="40"/>
    <n v="12"/>
    <d v="2020-06-01T00:00:00"/>
    <d v="2021-07-01T00:00:00"/>
    <n v="13"/>
    <n v="0"/>
    <x v="20"/>
    <n v="225"/>
  </r>
  <r>
    <n v="100045"/>
    <x v="2"/>
    <m/>
    <m/>
    <m/>
    <x v="40"/>
    <n v="9"/>
    <d v="2020-06-01T00:00:00"/>
    <d v="2021-07-01T00:00:00"/>
    <n v="13"/>
    <n v="0"/>
    <x v="21"/>
    <n v="225"/>
  </r>
  <r>
    <n v="100045"/>
    <x v="2"/>
    <m/>
    <m/>
    <m/>
    <x v="40"/>
    <n v="12"/>
    <d v="2020-06-01T00:00:00"/>
    <d v="2021-07-01T00:00:00"/>
    <n v="13"/>
    <n v="0"/>
    <x v="22"/>
    <n v="225"/>
  </r>
  <r>
    <n v="100045"/>
    <x v="2"/>
    <m/>
    <m/>
    <m/>
    <x v="40"/>
    <n v="10"/>
    <d v="2020-06-01T00:00:00"/>
    <d v="2021-07-01T00:00:00"/>
    <n v="13"/>
    <n v="0"/>
    <x v="23"/>
    <n v="225"/>
  </r>
  <r>
    <n v="100046"/>
    <x v="0"/>
    <m/>
    <m/>
    <m/>
    <x v="0"/>
    <n v="7"/>
    <d v="2020-06-01T00:00:00"/>
    <d v="2020-08-01T00:00:00"/>
    <n v="2"/>
    <n v="10"/>
    <x v="11"/>
    <n v="0"/>
  </r>
  <r>
    <n v="100046"/>
    <x v="0"/>
    <m/>
    <m/>
    <m/>
    <x v="0"/>
    <n v="7"/>
    <d v="2020-06-01T00:00:00"/>
    <d v="2020-08-01T00:00:00"/>
    <n v="2"/>
    <n v="10"/>
    <x v="12"/>
    <n v="0"/>
  </r>
  <r>
    <n v="100046"/>
    <x v="0"/>
    <m/>
    <m/>
    <m/>
    <x v="0"/>
    <n v="7"/>
    <d v="2020-06-01T00:00:00"/>
    <d v="2020-08-01T00:00:00"/>
    <n v="2"/>
    <n v="10"/>
    <x v="13"/>
    <n v="0"/>
  </r>
  <r>
    <n v="100047"/>
    <x v="0"/>
    <m/>
    <m/>
    <m/>
    <x v="0"/>
    <n v="8"/>
    <d v="2020-06-01T00:00:00"/>
    <d v="2021-01-01T00:00:00"/>
    <n v="7"/>
    <n v="5"/>
    <x v="11"/>
    <n v="0"/>
  </r>
  <r>
    <n v="100047"/>
    <x v="0"/>
    <m/>
    <m/>
    <m/>
    <x v="0"/>
    <n v="8"/>
    <d v="2020-06-01T00:00:00"/>
    <d v="2021-01-01T00:00:00"/>
    <n v="7"/>
    <n v="5"/>
    <x v="12"/>
    <n v="0"/>
  </r>
  <r>
    <n v="100047"/>
    <x v="0"/>
    <m/>
    <m/>
    <m/>
    <x v="0"/>
    <n v="8"/>
    <d v="2020-06-01T00:00:00"/>
    <d v="2021-01-01T00:00:00"/>
    <n v="7"/>
    <n v="5"/>
    <x v="13"/>
    <n v="0"/>
  </r>
  <r>
    <n v="100047"/>
    <x v="0"/>
    <m/>
    <m/>
    <m/>
    <x v="0"/>
    <n v="6"/>
    <d v="2020-06-01T00:00:00"/>
    <d v="2021-01-01T00:00:00"/>
    <n v="7"/>
    <n v="5"/>
    <x v="14"/>
    <n v="0"/>
  </r>
  <r>
    <n v="100047"/>
    <x v="0"/>
    <m/>
    <m/>
    <m/>
    <x v="0"/>
    <n v="8"/>
    <d v="2020-06-01T00:00:00"/>
    <d v="2021-01-01T00:00:00"/>
    <n v="7"/>
    <n v="5"/>
    <x v="15"/>
    <n v="0"/>
  </r>
  <r>
    <n v="100047"/>
    <x v="0"/>
    <m/>
    <m/>
    <m/>
    <x v="0"/>
    <n v="8"/>
    <d v="2020-06-01T00:00:00"/>
    <d v="2021-01-01T00:00:00"/>
    <n v="7"/>
    <n v="5"/>
    <x v="16"/>
    <n v="0"/>
  </r>
  <r>
    <n v="100047"/>
    <x v="0"/>
    <m/>
    <m/>
    <m/>
    <x v="0"/>
    <n v="9"/>
    <d v="2020-06-01T00:00:00"/>
    <d v="2021-01-01T00:00:00"/>
    <n v="7"/>
    <n v="5"/>
    <x v="17"/>
    <n v="0"/>
  </r>
  <r>
    <n v="100047"/>
    <x v="0"/>
    <m/>
    <m/>
    <m/>
    <x v="0"/>
    <n v="8"/>
    <d v="2020-06-01T00:00:00"/>
    <d v="2021-01-01T00:00:00"/>
    <n v="7"/>
    <n v="5"/>
    <x v="18"/>
    <n v="0"/>
  </r>
  <r>
    <n v="100048"/>
    <x v="0"/>
    <m/>
    <m/>
    <m/>
    <x v="0"/>
    <n v="8"/>
    <d v="2020-06-01T00:00:00"/>
    <d v="2021-07-01T00:00:00"/>
    <n v="13"/>
    <n v="0"/>
    <x v="11"/>
    <n v="0"/>
  </r>
  <r>
    <n v="100048"/>
    <x v="1"/>
    <m/>
    <m/>
    <m/>
    <x v="2"/>
    <n v="7"/>
    <d v="2020-06-01T00:00:00"/>
    <d v="2021-07-01T00:00:00"/>
    <n v="13"/>
    <n v="0"/>
    <x v="12"/>
    <n v="40"/>
  </r>
  <r>
    <n v="100048"/>
    <x v="1"/>
    <m/>
    <m/>
    <m/>
    <x v="2"/>
    <n v="9"/>
    <d v="2020-06-01T00:00:00"/>
    <d v="2021-07-01T00:00:00"/>
    <n v="13"/>
    <n v="0"/>
    <x v="13"/>
    <n v="40"/>
  </r>
  <r>
    <n v="100048"/>
    <x v="1"/>
    <m/>
    <m/>
    <m/>
    <x v="26"/>
    <n v="9"/>
    <d v="2020-06-01T00:00:00"/>
    <d v="2021-07-01T00:00:00"/>
    <n v="13"/>
    <n v="0"/>
    <x v="14"/>
    <n v="60"/>
  </r>
  <r>
    <n v="100048"/>
    <x v="1"/>
    <m/>
    <m/>
    <m/>
    <x v="26"/>
    <n v="8"/>
    <d v="2020-06-01T00:00:00"/>
    <d v="2021-07-01T00:00:00"/>
    <n v="13"/>
    <n v="0"/>
    <x v="15"/>
    <n v="60"/>
  </r>
  <r>
    <n v="100048"/>
    <x v="1"/>
    <m/>
    <m/>
    <m/>
    <x v="26"/>
    <n v="8"/>
    <d v="2020-06-01T00:00:00"/>
    <d v="2021-07-01T00:00:00"/>
    <n v="13"/>
    <n v="0"/>
    <x v="16"/>
    <n v="60"/>
  </r>
  <r>
    <n v="100048"/>
    <x v="1"/>
    <m/>
    <m/>
    <m/>
    <x v="26"/>
    <n v="7"/>
    <d v="2020-06-01T00:00:00"/>
    <d v="2021-07-01T00:00:00"/>
    <n v="13"/>
    <n v="0"/>
    <x v="17"/>
    <n v="60"/>
  </r>
  <r>
    <n v="100048"/>
    <x v="1"/>
    <m/>
    <m/>
    <m/>
    <x v="26"/>
    <n v="8"/>
    <d v="2020-06-01T00:00:00"/>
    <d v="2021-07-01T00:00:00"/>
    <n v="13"/>
    <n v="0"/>
    <x v="18"/>
    <n v="60"/>
  </r>
  <r>
    <n v="100048"/>
    <x v="1"/>
    <m/>
    <m/>
    <m/>
    <x v="26"/>
    <n v="8"/>
    <d v="2020-06-01T00:00:00"/>
    <d v="2021-07-01T00:00:00"/>
    <n v="13"/>
    <n v="0"/>
    <x v="19"/>
    <n v="60"/>
  </r>
  <r>
    <n v="100048"/>
    <x v="1"/>
    <m/>
    <m/>
    <m/>
    <x v="26"/>
    <n v="9"/>
    <d v="2020-06-01T00:00:00"/>
    <d v="2021-07-01T00:00:00"/>
    <n v="13"/>
    <n v="0"/>
    <x v="20"/>
    <n v="60"/>
  </r>
  <r>
    <n v="100048"/>
    <x v="1"/>
    <m/>
    <m/>
    <m/>
    <x v="26"/>
    <n v="6"/>
    <d v="2020-06-01T00:00:00"/>
    <d v="2021-07-01T00:00:00"/>
    <n v="13"/>
    <n v="0"/>
    <x v="21"/>
    <n v="60"/>
  </r>
  <r>
    <n v="100048"/>
    <x v="1"/>
    <m/>
    <m/>
    <m/>
    <x v="26"/>
    <n v="7"/>
    <d v="2020-06-01T00:00:00"/>
    <d v="2021-07-01T00:00:00"/>
    <n v="13"/>
    <n v="0"/>
    <x v="22"/>
    <n v="60"/>
  </r>
  <r>
    <n v="100048"/>
    <x v="1"/>
    <m/>
    <m/>
    <m/>
    <x v="26"/>
    <n v="9"/>
    <d v="2020-06-01T00:00:00"/>
    <d v="2021-07-01T00:00:00"/>
    <n v="13"/>
    <n v="0"/>
    <x v="23"/>
    <n v="60"/>
  </r>
  <r>
    <n v="100049"/>
    <x v="0"/>
    <m/>
    <m/>
    <m/>
    <x v="0"/>
    <n v="5"/>
    <d v="2020-06-01T00:00:00"/>
    <d v="2021-07-01T00:00:00"/>
    <n v="13"/>
    <n v="0"/>
    <x v="11"/>
    <n v="0"/>
  </r>
  <r>
    <n v="100049"/>
    <x v="0"/>
    <m/>
    <m/>
    <m/>
    <x v="0"/>
    <n v="7"/>
    <d v="2020-06-01T00:00:00"/>
    <d v="2021-07-01T00:00:00"/>
    <n v="13"/>
    <n v="0"/>
    <x v="12"/>
    <n v="0"/>
  </r>
  <r>
    <n v="100049"/>
    <x v="0"/>
    <m/>
    <m/>
    <m/>
    <x v="0"/>
    <n v="6"/>
    <d v="2020-06-01T00:00:00"/>
    <d v="2021-07-01T00:00:00"/>
    <n v="13"/>
    <n v="0"/>
    <x v="13"/>
    <n v="0"/>
  </r>
  <r>
    <n v="100049"/>
    <x v="0"/>
    <m/>
    <m/>
    <m/>
    <x v="0"/>
    <n v="7"/>
    <d v="2020-06-01T00:00:00"/>
    <d v="2021-07-01T00:00:00"/>
    <n v="13"/>
    <n v="0"/>
    <x v="14"/>
    <n v="0"/>
  </r>
  <r>
    <n v="100049"/>
    <x v="0"/>
    <m/>
    <m/>
    <m/>
    <x v="0"/>
    <n v="7"/>
    <d v="2020-06-01T00:00:00"/>
    <d v="2021-07-01T00:00:00"/>
    <n v="13"/>
    <n v="0"/>
    <x v="15"/>
    <n v="0"/>
  </r>
  <r>
    <n v="100049"/>
    <x v="0"/>
    <m/>
    <m/>
    <m/>
    <x v="0"/>
    <n v="6"/>
    <d v="2020-06-01T00:00:00"/>
    <d v="2021-07-01T00:00:00"/>
    <n v="13"/>
    <n v="0"/>
    <x v="16"/>
    <n v="0"/>
  </r>
  <r>
    <n v="100049"/>
    <x v="0"/>
    <m/>
    <m/>
    <m/>
    <x v="0"/>
    <n v="6"/>
    <d v="2020-06-01T00:00:00"/>
    <d v="2021-07-01T00:00:00"/>
    <n v="13"/>
    <n v="0"/>
    <x v="17"/>
    <n v="0"/>
  </r>
  <r>
    <n v="100049"/>
    <x v="0"/>
    <m/>
    <m/>
    <m/>
    <x v="0"/>
    <n v="6"/>
    <d v="2020-06-01T00:00:00"/>
    <d v="2021-07-01T00:00:00"/>
    <n v="13"/>
    <n v="0"/>
    <x v="18"/>
    <n v="0"/>
  </r>
  <r>
    <n v="100049"/>
    <x v="0"/>
    <m/>
    <m/>
    <m/>
    <x v="0"/>
    <n v="6"/>
    <d v="2020-06-01T00:00:00"/>
    <d v="2021-07-01T00:00:00"/>
    <n v="13"/>
    <n v="0"/>
    <x v="19"/>
    <n v="0"/>
  </r>
  <r>
    <n v="100049"/>
    <x v="0"/>
    <m/>
    <m/>
    <m/>
    <x v="0"/>
    <n v="5"/>
    <d v="2020-06-01T00:00:00"/>
    <d v="2021-07-01T00:00:00"/>
    <n v="13"/>
    <n v="0"/>
    <x v="20"/>
    <n v="0"/>
  </r>
  <r>
    <n v="100049"/>
    <x v="0"/>
    <m/>
    <m/>
    <m/>
    <x v="0"/>
    <n v="5"/>
    <d v="2020-06-01T00:00:00"/>
    <d v="2021-07-01T00:00:00"/>
    <n v="13"/>
    <n v="0"/>
    <x v="21"/>
    <n v="0"/>
  </r>
  <r>
    <n v="100049"/>
    <x v="0"/>
    <m/>
    <m/>
    <m/>
    <x v="0"/>
    <n v="6"/>
    <d v="2020-06-01T00:00:00"/>
    <d v="2021-07-01T00:00:00"/>
    <n v="13"/>
    <n v="0"/>
    <x v="22"/>
    <n v="0"/>
  </r>
  <r>
    <n v="100049"/>
    <x v="0"/>
    <m/>
    <m/>
    <m/>
    <x v="0"/>
    <n v="7"/>
    <d v="2020-06-01T00:00:00"/>
    <d v="2021-07-01T00:00:00"/>
    <n v="13"/>
    <n v="0"/>
    <x v="23"/>
    <n v="0"/>
  </r>
  <r>
    <n v="100050"/>
    <x v="0"/>
    <m/>
    <m/>
    <m/>
    <x v="0"/>
    <n v="6"/>
    <d v="2020-06-01T00:00:00"/>
    <d v="2021-07-01T00:00:00"/>
    <n v="13"/>
    <n v="0"/>
    <x v="11"/>
    <n v="0"/>
  </r>
  <r>
    <n v="100050"/>
    <x v="1"/>
    <m/>
    <m/>
    <m/>
    <x v="1"/>
    <n v="6"/>
    <d v="2020-06-01T00:00:00"/>
    <d v="2021-07-01T00:00:00"/>
    <n v="13"/>
    <n v="0"/>
    <x v="12"/>
    <n v="20"/>
  </r>
  <r>
    <n v="100050"/>
    <x v="1"/>
    <m/>
    <m/>
    <m/>
    <x v="6"/>
    <n v="6"/>
    <d v="2020-06-01T00:00:00"/>
    <d v="2021-07-01T00:00:00"/>
    <n v="13"/>
    <n v="0"/>
    <x v="13"/>
    <n v="30"/>
  </r>
  <r>
    <n v="100050"/>
    <x v="1"/>
    <m/>
    <m/>
    <m/>
    <x v="7"/>
    <n v="8"/>
    <d v="2020-06-01T00:00:00"/>
    <d v="2021-07-01T00:00:00"/>
    <n v="13"/>
    <n v="0"/>
    <x v="14"/>
    <n v="50"/>
  </r>
  <r>
    <n v="100050"/>
    <x v="1"/>
    <m/>
    <m/>
    <m/>
    <x v="7"/>
    <n v="6"/>
    <d v="2020-06-01T00:00:00"/>
    <d v="2021-07-01T00:00:00"/>
    <n v="13"/>
    <n v="0"/>
    <x v="15"/>
    <n v="50"/>
  </r>
  <r>
    <n v="100050"/>
    <x v="1"/>
    <m/>
    <m/>
    <m/>
    <x v="7"/>
    <n v="6"/>
    <d v="2020-06-01T00:00:00"/>
    <d v="2021-07-01T00:00:00"/>
    <n v="13"/>
    <n v="0"/>
    <x v="16"/>
    <n v="50"/>
  </r>
  <r>
    <n v="100050"/>
    <x v="1"/>
    <m/>
    <m/>
    <m/>
    <x v="7"/>
    <n v="6"/>
    <d v="2020-06-01T00:00:00"/>
    <d v="2021-07-01T00:00:00"/>
    <n v="13"/>
    <n v="0"/>
    <x v="17"/>
    <n v="50"/>
  </r>
  <r>
    <n v="100050"/>
    <x v="1"/>
    <m/>
    <m/>
    <m/>
    <x v="7"/>
    <n v="6"/>
    <d v="2020-06-01T00:00:00"/>
    <d v="2021-07-01T00:00:00"/>
    <n v="13"/>
    <n v="0"/>
    <x v="18"/>
    <n v="50"/>
  </r>
  <r>
    <n v="100050"/>
    <x v="1"/>
    <m/>
    <m/>
    <m/>
    <x v="7"/>
    <n v="6"/>
    <d v="2020-06-01T00:00:00"/>
    <d v="2021-07-01T00:00:00"/>
    <n v="13"/>
    <n v="0"/>
    <x v="19"/>
    <n v="50"/>
  </r>
  <r>
    <n v="100050"/>
    <x v="1"/>
    <m/>
    <m/>
    <m/>
    <x v="7"/>
    <n v="6"/>
    <d v="2020-06-01T00:00:00"/>
    <d v="2021-07-01T00:00:00"/>
    <n v="13"/>
    <n v="0"/>
    <x v="20"/>
    <n v="50"/>
  </r>
  <r>
    <n v="100050"/>
    <x v="1"/>
    <m/>
    <m/>
    <m/>
    <x v="7"/>
    <n v="5"/>
    <d v="2020-06-01T00:00:00"/>
    <d v="2021-07-01T00:00:00"/>
    <n v="13"/>
    <n v="0"/>
    <x v="21"/>
    <n v="50"/>
  </r>
  <r>
    <n v="100050"/>
    <x v="1"/>
    <m/>
    <m/>
    <m/>
    <x v="7"/>
    <n v="6"/>
    <d v="2020-06-01T00:00:00"/>
    <d v="2021-07-01T00:00:00"/>
    <n v="13"/>
    <n v="0"/>
    <x v="22"/>
    <n v="50"/>
  </r>
  <r>
    <n v="100050"/>
    <x v="1"/>
    <m/>
    <m/>
    <m/>
    <x v="7"/>
    <n v="5"/>
    <d v="2020-06-01T00:00:00"/>
    <d v="2021-07-01T00:00:00"/>
    <n v="13"/>
    <n v="0"/>
    <x v="23"/>
    <n v="50"/>
  </r>
  <r>
    <n v="100051"/>
    <x v="0"/>
    <m/>
    <m/>
    <m/>
    <x v="0"/>
    <n v="3"/>
    <d v="2020-06-01T00:00:00"/>
    <d v="2020-10-01T00:00:00"/>
    <n v="4"/>
    <n v="8"/>
    <x v="11"/>
    <n v="0"/>
  </r>
  <r>
    <n v="100051"/>
    <x v="0"/>
    <m/>
    <m/>
    <m/>
    <x v="0"/>
    <n v="3"/>
    <d v="2020-06-01T00:00:00"/>
    <d v="2020-10-01T00:00:00"/>
    <n v="4"/>
    <n v="8"/>
    <x v="12"/>
    <n v="0"/>
  </r>
  <r>
    <n v="100051"/>
    <x v="0"/>
    <m/>
    <m/>
    <m/>
    <x v="0"/>
    <n v="3"/>
    <d v="2020-06-01T00:00:00"/>
    <d v="2020-10-01T00:00:00"/>
    <n v="4"/>
    <n v="8"/>
    <x v="13"/>
    <n v="0"/>
  </r>
  <r>
    <n v="100051"/>
    <x v="0"/>
    <m/>
    <m/>
    <m/>
    <x v="0"/>
    <n v="3"/>
    <d v="2020-06-01T00:00:00"/>
    <d v="2020-10-01T00:00:00"/>
    <n v="4"/>
    <n v="8"/>
    <x v="14"/>
    <n v="0"/>
  </r>
  <r>
    <n v="100051"/>
    <x v="0"/>
    <m/>
    <m/>
    <m/>
    <x v="0"/>
    <n v="3"/>
    <d v="2020-06-01T00:00:00"/>
    <d v="2020-10-01T00:00:00"/>
    <n v="4"/>
    <n v="8"/>
    <x v="15"/>
    <n v="0"/>
  </r>
  <r>
    <n v="100052"/>
    <x v="0"/>
    <m/>
    <m/>
    <m/>
    <x v="0"/>
    <n v="2"/>
    <d v="2020-06-01T00:00:00"/>
    <d v="2020-08-01T00:00:00"/>
    <n v="2"/>
    <n v="10"/>
    <x v="11"/>
    <n v="0"/>
  </r>
  <r>
    <n v="100052"/>
    <x v="0"/>
    <m/>
    <m/>
    <m/>
    <x v="0"/>
    <n v="2"/>
    <d v="2020-06-01T00:00:00"/>
    <d v="2020-08-01T00:00:00"/>
    <n v="2"/>
    <n v="10"/>
    <x v="12"/>
    <n v="0"/>
  </r>
  <r>
    <n v="100052"/>
    <x v="0"/>
    <m/>
    <m/>
    <m/>
    <x v="0"/>
    <n v="2"/>
    <d v="2020-06-01T00:00:00"/>
    <d v="2020-08-01T00:00:00"/>
    <n v="2"/>
    <n v="10"/>
    <x v="13"/>
    <n v="0"/>
  </r>
  <r>
    <n v="100053"/>
    <x v="0"/>
    <m/>
    <m/>
    <m/>
    <x v="0"/>
    <n v="2"/>
    <d v="2020-06-01T00:00:00"/>
    <d v="2020-07-01T00:00:00"/>
    <n v="1"/>
    <n v="11"/>
    <x v="11"/>
    <n v="0"/>
  </r>
  <r>
    <n v="100053"/>
    <x v="0"/>
    <m/>
    <m/>
    <m/>
    <x v="0"/>
    <n v="2"/>
    <d v="2020-06-01T00:00:00"/>
    <d v="2020-07-01T00:00:00"/>
    <n v="1"/>
    <n v="11"/>
    <x v="12"/>
    <n v="0"/>
  </r>
  <r>
    <n v="100054"/>
    <x v="0"/>
    <m/>
    <m/>
    <m/>
    <x v="0"/>
    <n v="1"/>
    <d v="2020-06-01T00:00:00"/>
    <d v="2021-05-01T00:00:00"/>
    <n v="11"/>
    <n v="1"/>
    <x v="11"/>
    <n v="0"/>
  </r>
  <r>
    <n v="100054"/>
    <x v="0"/>
    <m/>
    <m/>
    <m/>
    <x v="0"/>
    <n v="2"/>
    <d v="2020-06-01T00:00:00"/>
    <d v="2021-05-01T00:00:00"/>
    <n v="11"/>
    <n v="1"/>
    <x v="12"/>
    <n v="0"/>
  </r>
  <r>
    <n v="100054"/>
    <x v="0"/>
    <m/>
    <m/>
    <m/>
    <x v="0"/>
    <n v="2"/>
    <d v="2020-06-01T00:00:00"/>
    <d v="2021-05-01T00:00:00"/>
    <n v="11"/>
    <n v="1"/>
    <x v="13"/>
    <n v="0"/>
  </r>
  <r>
    <n v="100054"/>
    <x v="0"/>
    <m/>
    <m/>
    <m/>
    <x v="0"/>
    <n v="2"/>
    <d v="2020-06-01T00:00:00"/>
    <d v="2021-05-01T00:00:00"/>
    <n v="11"/>
    <n v="1"/>
    <x v="14"/>
    <n v="0"/>
  </r>
  <r>
    <n v="100054"/>
    <x v="0"/>
    <m/>
    <m/>
    <m/>
    <x v="0"/>
    <n v="2"/>
    <d v="2020-06-01T00:00:00"/>
    <d v="2021-05-01T00:00:00"/>
    <n v="11"/>
    <n v="1"/>
    <x v="15"/>
    <n v="0"/>
  </r>
  <r>
    <n v="100054"/>
    <x v="0"/>
    <m/>
    <m/>
    <m/>
    <x v="0"/>
    <n v="2"/>
    <d v="2020-06-01T00:00:00"/>
    <d v="2021-05-01T00:00:00"/>
    <n v="11"/>
    <n v="1"/>
    <x v="16"/>
    <n v="0"/>
  </r>
  <r>
    <n v="100054"/>
    <x v="0"/>
    <m/>
    <m/>
    <m/>
    <x v="0"/>
    <n v="2"/>
    <d v="2020-06-01T00:00:00"/>
    <d v="2021-05-01T00:00:00"/>
    <n v="11"/>
    <n v="1"/>
    <x v="17"/>
    <n v="0"/>
  </r>
  <r>
    <n v="100054"/>
    <x v="0"/>
    <m/>
    <m/>
    <m/>
    <x v="0"/>
    <n v="2"/>
    <d v="2020-06-01T00:00:00"/>
    <d v="2021-05-01T00:00:00"/>
    <n v="11"/>
    <n v="1"/>
    <x v="18"/>
    <n v="0"/>
  </r>
  <r>
    <n v="100054"/>
    <x v="0"/>
    <m/>
    <m/>
    <m/>
    <x v="0"/>
    <n v="2"/>
    <d v="2020-06-01T00:00:00"/>
    <d v="2021-05-01T00:00:00"/>
    <n v="11"/>
    <n v="1"/>
    <x v="19"/>
    <n v="0"/>
  </r>
  <r>
    <n v="100054"/>
    <x v="0"/>
    <m/>
    <m/>
    <m/>
    <x v="0"/>
    <n v="2"/>
    <d v="2020-06-01T00:00:00"/>
    <d v="2021-05-01T00:00:00"/>
    <n v="11"/>
    <n v="1"/>
    <x v="20"/>
    <n v="0"/>
  </r>
  <r>
    <n v="100054"/>
    <x v="0"/>
    <m/>
    <m/>
    <m/>
    <x v="0"/>
    <n v="2"/>
    <d v="2020-06-01T00:00:00"/>
    <d v="2021-05-01T00:00:00"/>
    <n v="11"/>
    <n v="1"/>
    <x v="21"/>
    <n v="0"/>
  </r>
  <r>
    <n v="100054"/>
    <x v="0"/>
    <m/>
    <m/>
    <m/>
    <x v="0"/>
    <n v="2"/>
    <d v="2020-06-01T00:00:00"/>
    <d v="2021-05-01T00:00:00"/>
    <n v="11"/>
    <n v="1"/>
    <x v="22"/>
    <n v="0"/>
  </r>
  <r>
    <n v="100055"/>
    <x v="0"/>
    <m/>
    <m/>
    <m/>
    <x v="0"/>
    <n v="1"/>
    <d v="2020-06-01T00:00:00"/>
    <d v="2021-02-01T00:00:00"/>
    <n v="8"/>
    <n v="4"/>
    <x v="11"/>
    <n v="0"/>
  </r>
  <r>
    <n v="100055"/>
    <x v="0"/>
    <m/>
    <m/>
    <m/>
    <x v="0"/>
    <n v="2"/>
    <d v="2020-06-01T00:00:00"/>
    <d v="2021-02-01T00:00:00"/>
    <n v="8"/>
    <n v="4"/>
    <x v="12"/>
    <n v="0"/>
  </r>
  <r>
    <n v="100055"/>
    <x v="0"/>
    <m/>
    <m/>
    <m/>
    <x v="0"/>
    <n v="2"/>
    <d v="2020-06-01T00:00:00"/>
    <d v="2021-02-01T00:00:00"/>
    <n v="8"/>
    <n v="4"/>
    <x v="13"/>
    <n v="0"/>
  </r>
  <r>
    <n v="100055"/>
    <x v="0"/>
    <m/>
    <m/>
    <m/>
    <x v="0"/>
    <n v="1"/>
    <d v="2020-06-01T00:00:00"/>
    <d v="2021-02-01T00:00:00"/>
    <n v="8"/>
    <n v="4"/>
    <x v="14"/>
    <n v="0"/>
  </r>
  <r>
    <n v="100055"/>
    <x v="0"/>
    <m/>
    <m/>
    <m/>
    <x v="0"/>
    <n v="2"/>
    <d v="2020-06-01T00:00:00"/>
    <d v="2021-02-01T00:00:00"/>
    <n v="8"/>
    <n v="4"/>
    <x v="15"/>
    <n v="0"/>
  </r>
  <r>
    <n v="100055"/>
    <x v="0"/>
    <m/>
    <m/>
    <m/>
    <x v="0"/>
    <n v="2"/>
    <d v="2020-06-01T00:00:00"/>
    <d v="2021-02-01T00:00:00"/>
    <n v="8"/>
    <n v="4"/>
    <x v="16"/>
    <n v="0"/>
  </r>
  <r>
    <n v="100055"/>
    <x v="0"/>
    <m/>
    <m/>
    <m/>
    <x v="0"/>
    <n v="2"/>
    <d v="2020-06-01T00:00:00"/>
    <d v="2021-02-01T00:00:00"/>
    <n v="8"/>
    <n v="4"/>
    <x v="17"/>
    <n v="0"/>
  </r>
  <r>
    <n v="100055"/>
    <x v="0"/>
    <m/>
    <m/>
    <m/>
    <x v="0"/>
    <n v="2"/>
    <d v="2020-06-01T00:00:00"/>
    <d v="2021-02-01T00:00:00"/>
    <n v="8"/>
    <n v="4"/>
    <x v="18"/>
    <n v="0"/>
  </r>
  <r>
    <n v="100055"/>
    <x v="0"/>
    <m/>
    <m/>
    <m/>
    <x v="0"/>
    <n v="2"/>
    <d v="2020-06-01T00:00:00"/>
    <d v="2021-02-01T00:00:00"/>
    <n v="8"/>
    <n v="4"/>
    <x v="19"/>
    <n v="0"/>
  </r>
  <r>
    <n v="100056"/>
    <x v="0"/>
    <m/>
    <m/>
    <m/>
    <x v="0"/>
    <n v="2"/>
    <d v="2020-06-01T00:00:00"/>
    <d v="2021-07-01T00:00:00"/>
    <n v="13"/>
    <n v="0"/>
    <x v="11"/>
    <n v="0"/>
  </r>
  <r>
    <n v="100056"/>
    <x v="1"/>
    <m/>
    <m/>
    <m/>
    <x v="9"/>
    <n v="2"/>
    <d v="2020-06-01T00:00:00"/>
    <d v="2021-07-01T00:00:00"/>
    <n v="13"/>
    <n v="0"/>
    <x v="12"/>
    <n v="10"/>
  </r>
  <r>
    <n v="100056"/>
    <x v="1"/>
    <m/>
    <m/>
    <m/>
    <x v="9"/>
    <n v="2"/>
    <d v="2020-06-01T00:00:00"/>
    <d v="2021-07-01T00:00:00"/>
    <n v="13"/>
    <n v="0"/>
    <x v="13"/>
    <n v="10"/>
  </r>
  <r>
    <n v="100056"/>
    <x v="1"/>
    <m/>
    <m/>
    <m/>
    <x v="9"/>
    <n v="2"/>
    <d v="2020-06-01T00:00:00"/>
    <d v="2021-07-01T00:00:00"/>
    <n v="13"/>
    <n v="0"/>
    <x v="14"/>
    <n v="10"/>
  </r>
  <r>
    <n v="100056"/>
    <x v="1"/>
    <m/>
    <m/>
    <m/>
    <x v="9"/>
    <n v="2"/>
    <d v="2020-06-01T00:00:00"/>
    <d v="2021-07-01T00:00:00"/>
    <n v="13"/>
    <n v="0"/>
    <x v="15"/>
    <n v="10"/>
  </r>
  <r>
    <n v="100056"/>
    <x v="1"/>
    <m/>
    <m/>
    <m/>
    <x v="9"/>
    <n v="2"/>
    <d v="2020-06-01T00:00:00"/>
    <d v="2021-07-01T00:00:00"/>
    <n v="13"/>
    <n v="0"/>
    <x v="16"/>
    <n v="10"/>
  </r>
  <r>
    <n v="100056"/>
    <x v="1"/>
    <m/>
    <m/>
    <m/>
    <x v="9"/>
    <n v="2"/>
    <d v="2020-06-01T00:00:00"/>
    <d v="2021-07-01T00:00:00"/>
    <n v="13"/>
    <n v="0"/>
    <x v="17"/>
    <n v="10"/>
  </r>
  <r>
    <n v="100056"/>
    <x v="1"/>
    <m/>
    <m/>
    <m/>
    <x v="9"/>
    <n v="1"/>
    <d v="2020-06-01T00:00:00"/>
    <d v="2021-07-01T00:00:00"/>
    <n v="13"/>
    <n v="0"/>
    <x v="18"/>
    <n v="10"/>
  </r>
  <r>
    <n v="100056"/>
    <x v="1"/>
    <m/>
    <m/>
    <m/>
    <x v="9"/>
    <n v="2"/>
    <d v="2020-06-01T00:00:00"/>
    <d v="2021-07-01T00:00:00"/>
    <n v="13"/>
    <n v="0"/>
    <x v="19"/>
    <n v="10"/>
  </r>
  <r>
    <n v="100056"/>
    <x v="1"/>
    <m/>
    <m/>
    <m/>
    <x v="9"/>
    <n v="1"/>
    <d v="2020-06-01T00:00:00"/>
    <d v="2021-07-01T00:00:00"/>
    <n v="13"/>
    <n v="0"/>
    <x v="20"/>
    <n v="10"/>
  </r>
  <r>
    <n v="100056"/>
    <x v="1"/>
    <m/>
    <m/>
    <m/>
    <x v="9"/>
    <n v="2"/>
    <d v="2020-06-01T00:00:00"/>
    <d v="2021-07-01T00:00:00"/>
    <n v="13"/>
    <n v="0"/>
    <x v="21"/>
    <n v="10"/>
  </r>
  <r>
    <n v="100056"/>
    <x v="1"/>
    <m/>
    <m/>
    <m/>
    <x v="9"/>
    <n v="2"/>
    <d v="2020-06-01T00:00:00"/>
    <d v="2021-07-01T00:00:00"/>
    <n v="13"/>
    <n v="0"/>
    <x v="22"/>
    <n v="10"/>
  </r>
  <r>
    <n v="100056"/>
    <x v="1"/>
    <m/>
    <m/>
    <m/>
    <x v="9"/>
    <n v="2"/>
    <d v="2020-06-01T00:00:00"/>
    <d v="2021-07-01T00:00:00"/>
    <n v="13"/>
    <n v="0"/>
    <x v="23"/>
    <n v="10"/>
  </r>
  <r>
    <n v="100057"/>
    <x v="0"/>
    <m/>
    <m/>
    <m/>
    <x v="0"/>
    <n v="64"/>
    <d v="2020-07-01T00:00:00"/>
    <d v="2021-07-01T00:00:00"/>
    <n v="12"/>
    <n v="0"/>
    <x v="12"/>
    <n v="0"/>
  </r>
  <r>
    <n v="100057"/>
    <x v="1"/>
    <m/>
    <m/>
    <m/>
    <x v="3"/>
    <n v="65"/>
    <d v="2020-07-01T00:00:00"/>
    <d v="2021-07-01T00:00:00"/>
    <n v="12"/>
    <n v="0"/>
    <x v="13"/>
    <n v="230"/>
  </r>
  <r>
    <n v="100057"/>
    <x v="1"/>
    <m/>
    <m/>
    <m/>
    <x v="41"/>
    <n v="77"/>
    <d v="2020-07-01T00:00:00"/>
    <d v="2021-07-01T00:00:00"/>
    <n v="12"/>
    <n v="0"/>
    <x v="14"/>
    <n v="560"/>
  </r>
  <r>
    <n v="100057"/>
    <x v="1"/>
    <m/>
    <m/>
    <m/>
    <x v="41"/>
    <n v="52"/>
    <d v="2020-07-01T00:00:00"/>
    <d v="2021-07-01T00:00:00"/>
    <n v="12"/>
    <n v="0"/>
    <x v="15"/>
    <n v="560"/>
  </r>
  <r>
    <n v="100057"/>
    <x v="1"/>
    <m/>
    <m/>
    <m/>
    <x v="41"/>
    <n v="62"/>
    <d v="2020-07-01T00:00:00"/>
    <d v="2021-07-01T00:00:00"/>
    <n v="12"/>
    <n v="0"/>
    <x v="16"/>
    <n v="560"/>
  </r>
  <r>
    <n v="100057"/>
    <x v="1"/>
    <m/>
    <m/>
    <m/>
    <x v="41"/>
    <n v="75"/>
    <d v="2020-07-01T00:00:00"/>
    <d v="2021-07-01T00:00:00"/>
    <n v="12"/>
    <n v="0"/>
    <x v="17"/>
    <n v="560"/>
  </r>
  <r>
    <n v="100057"/>
    <x v="1"/>
    <m/>
    <m/>
    <m/>
    <x v="41"/>
    <n v="60"/>
    <d v="2020-07-01T00:00:00"/>
    <d v="2021-07-01T00:00:00"/>
    <n v="12"/>
    <n v="0"/>
    <x v="18"/>
    <n v="560"/>
  </r>
  <r>
    <n v="100057"/>
    <x v="1"/>
    <m/>
    <m/>
    <m/>
    <x v="41"/>
    <n v="73"/>
    <d v="2020-07-01T00:00:00"/>
    <d v="2021-07-01T00:00:00"/>
    <n v="12"/>
    <n v="0"/>
    <x v="19"/>
    <n v="560"/>
  </r>
  <r>
    <n v="100057"/>
    <x v="1"/>
    <m/>
    <m/>
    <m/>
    <x v="41"/>
    <n v="62"/>
    <d v="2020-07-01T00:00:00"/>
    <d v="2021-07-01T00:00:00"/>
    <n v="12"/>
    <n v="0"/>
    <x v="20"/>
    <n v="560"/>
  </r>
  <r>
    <n v="100057"/>
    <x v="1"/>
    <m/>
    <m/>
    <m/>
    <x v="41"/>
    <n v="59"/>
    <d v="2020-07-01T00:00:00"/>
    <d v="2021-07-01T00:00:00"/>
    <n v="12"/>
    <n v="0"/>
    <x v="21"/>
    <n v="560"/>
  </r>
  <r>
    <n v="100057"/>
    <x v="1"/>
    <m/>
    <m/>
    <m/>
    <x v="41"/>
    <n v="59"/>
    <d v="2020-07-01T00:00:00"/>
    <d v="2021-07-01T00:00:00"/>
    <n v="12"/>
    <n v="0"/>
    <x v="22"/>
    <n v="560"/>
  </r>
  <r>
    <n v="100057"/>
    <x v="1"/>
    <m/>
    <m/>
    <m/>
    <x v="41"/>
    <n v="76"/>
    <d v="2020-07-01T00:00:00"/>
    <d v="2021-07-01T00:00:00"/>
    <n v="12"/>
    <n v="0"/>
    <x v="23"/>
    <n v="560"/>
  </r>
  <r>
    <n v="100058"/>
    <x v="0"/>
    <m/>
    <m/>
    <m/>
    <x v="0"/>
    <n v="64"/>
    <d v="2020-07-01T00:00:00"/>
    <d v="2021-07-01T00:00:00"/>
    <n v="12"/>
    <n v="0"/>
    <x v="12"/>
    <n v="0"/>
  </r>
  <r>
    <n v="100058"/>
    <x v="2"/>
    <m/>
    <m/>
    <m/>
    <x v="3"/>
    <n v="71"/>
    <d v="2020-07-01T00:00:00"/>
    <d v="2021-07-01T00:00:00"/>
    <n v="12"/>
    <n v="0"/>
    <x v="13"/>
    <n v="575"/>
  </r>
  <r>
    <n v="100058"/>
    <x v="2"/>
    <m/>
    <m/>
    <m/>
    <x v="42"/>
    <n v="64"/>
    <d v="2020-07-01T00:00:00"/>
    <d v="2021-07-01T00:00:00"/>
    <n v="12"/>
    <n v="0"/>
    <x v="14"/>
    <n v="775"/>
  </r>
  <r>
    <n v="100058"/>
    <x v="2"/>
    <m/>
    <m/>
    <m/>
    <x v="43"/>
    <n v="52"/>
    <d v="2020-07-01T00:00:00"/>
    <d v="2021-07-01T00:00:00"/>
    <n v="12"/>
    <n v="0"/>
    <x v="15"/>
    <n v="1375"/>
  </r>
  <r>
    <n v="100058"/>
    <x v="2"/>
    <m/>
    <m/>
    <m/>
    <x v="43"/>
    <n v="69"/>
    <d v="2020-07-01T00:00:00"/>
    <d v="2021-07-01T00:00:00"/>
    <n v="12"/>
    <n v="0"/>
    <x v="16"/>
    <n v="1375"/>
  </r>
  <r>
    <n v="100058"/>
    <x v="2"/>
    <m/>
    <m/>
    <m/>
    <x v="43"/>
    <n v="72"/>
    <d v="2020-07-01T00:00:00"/>
    <d v="2021-07-01T00:00:00"/>
    <n v="12"/>
    <n v="0"/>
    <x v="17"/>
    <n v="1375"/>
  </r>
  <r>
    <n v="100058"/>
    <x v="2"/>
    <m/>
    <m/>
    <m/>
    <x v="43"/>
    <n v="69"/>
    <d v="2020-07-01T00:00:00"/>
    <d v="2021-07-01T00:00:00"/>
    <n v="12"/>
    <n v="0"/>
    <x v="18"/>
    <n v="1375"/>
  </r>
  <r>
    <n v="100058"/>
    <x v="2"/>
    <m/>
    <m/>
    <m/>
    <x v="43"/>
    <n v="56"/>
    <d v="2020-07-01T00:00:00"/>
    <d v="2021-07-01T00:00:00"/>
    <n v="12"/>
    <n v="0"/>
    <x v="19"/>
    <n v="1375"/>
  </r>
  <r>
    <n v="100058"/>
    <x v="2"/>
    <m/>
    <m/>
    <m/>
    <x v="43"/>
    <n v="63"/>
    <d v="2020-07-01T00:00:00"/>
    <d v="2021-07-01T00:00:00"/>
    <n v="12"/>
    <n v="0"/>
    <x v="20"/>
    <n v="1375"/>
  </r>
  <r>
    <n v="100058"/>
    <x v="2"/>
    <m/>
    <m/>
    <m/>
    <x v="43"/>
    <n v="70"/>
    <d v="2020-07-01T00:00:00"/>
    <d v="2021-07-01T00:00:00"/>
    <n v="12"/>
    <n v="0"/>
    <x v="21"/>
    <n v="1375"/>
  </r>
  <r>
    <n v="100058"/>
    <x v="2"/>
    <m/>
    <m/>
    <m/>
    <x v="43"/>
    <n v="62"/>
    <d v="2020-07-01T00:00:00"/>
    <d v="2021-07-01T00:00:00"/>
    <n v="12"/>
    <n v="0"/>
    <x v="22"/>
    <n v="1375"/>
  </r>
  <r>
    <n v="100058"/>
    <x v="2"/>
    <m/>
    <m/>
    <m/>
    <x v="43"/>
    <n v="66"/>
    <d v="2020-07-01T00:00:00"/>
    <d v="2021-07-01T00:00:00"/>
    <n v="12"/>
    <n v="0"/>
    <x v="23"/>
    <n v="1375"/>
  </r>
  <r>
    <n v="100059"/>
    <x v="0"/>
    <m/>
    <m/>
    <m/>
    <x v="0"/>
    <n v="40"/>
    <d v="2020-07-01T00:00:00"/>
    <d v="2021-07-01T00:00:00"/>
    <n v="12"/>
    <n v="0"/>
    <x v="12"/>
    <n v="0"/>
  </r>
  <r>
    <n v="100059"/>
    <x v="1"/>
    <m/>
    <m/>
    <m/>
    <x v="25"/>
    <n v="38"/>
    <d v="2020-07-01T00:00:00"/>
    <d v="2021-07-01T00:00:00"/>
    <n v="12"/>
    <n v="0"/>
    <x v="13"/>
    <n v="120"/>
  </r>
  <r>
    <n v="100059"/>
    <x v="1"/>
    <m/>
    <m/>
    <m/>
    <x v="44"/>
    <n v="34"/>
    <d v="2020-07-01T00:00:00"/>
    <d v="2021-07-01T00:00:00"/>
    <n v="12"/>
    <n v="0"/>
    <x v="14"/>
    <n v="240"/>
  </r>
  <r>
    <n v="100059"/>
    <x v="1"/>
    <m/>
    <m/>
    <m/>
    <x v="23"/>
    <n v="35"/>
    <d v="2020-07-01T00:00:00"/>
    <d v="2021-07-01T00:00:00"/>
    <n v="12"/>
    <n v="0"/>
    <x v="15"/>
    <n v="330"/>
  </r>
  <r>
    <n v="100059"/>
    <x v="1"/>
    <m/>
    <m/>
    <m/>
    <x v="23"/>
    <n v="43"/>
    <d v="2020-07-01T00:00:00"/>
    <d v="2021-07-01T00:00:00"/>
    <n v="12"/>
    <n v="0"/>
    <x v="16"/>
    <n v="330"/>
  </r>
  <r>
    <n v="100059"/>
    <x v="1"/>
    <m/>
    <m/>
    <m/>
    <x v="23"/>
    <n v="41"/>
    <d v="2020-07-01T00:00:00"/>
    <d v="2021-07-01T00:00:00"/>
    <n v="12"/>
    <n v="0"/>
    <x v="17"/>
    <n v="330"/>
  </r>
  <r>
    <n v="100059"/>
    <x v="1"/>
    <m/>
    <m/>
    <m/>
    <x v="23"/>
    <n v="40"/>
    <d v="2020-07-01T00:00:00"/>
    <d v="2021-07-01T00:00:00"/>
    <n v="12"/>
    <n v="0"/>
    <x v="18"/>
    <n v="330"/>
  </r>
  <r>
    <n v="100059"/>
    <x v="1"/>
    <m/>
    <m/>
    <m/>
    <x v="23"/>
    <n v="39"/>
    <d v="2020-07-01T00:00:00"/>
    <d v="2021-07-01T00:00:00"/>
    <n v="12"/>
    <n v="0"/>
    <x v="19"/>
    <n v="330"/>
  </r>
  <r>
    <n v="100059"/>
    <x v="1"/>
    <m/>
    <m/>
    <m/>
    <x v="23"/>
    <n v="39"/>
    <d v="2020-07-01T00:00:00"/>
    <d v="2021-07-01T00:00:00"/>
    <n v="12"/>
    <n v="0"/>
    <x v="20"/>
    <n v="330"/>
  </r>
  <r>
    <n v="100059"/>
    <x v="1"/>
    <m/>
    <m/>
    <m/>
    <x v="23"/>
    <n v="37"/>
    <d v="2020-07-01T00:00:00"/>
    <d v="2021-07-01T00:00:00"/>
    <n v="12"/>
    <n v="0"/>
    <x v="21"/>
    <n v="330"/>
  </r>
  <r>
    <n v="100059"/>
    <x v="1"/>
    <m/>
    <m/>
    <m/>
    <x v="23"/>
    <n v="37"/>
    <d v="2020-07-01T00:00:00"/>
    <d v="2021-07-01T00:00:00"/>
    <n v="12"/>
    <n v="0"/>
    <x v="22"/>
    <n v="330"/>
  </r>
  <r>
    <n v="100059"/>
    <x v="1"/>
    <m/>
    <m/>
    <m/>
    <x v="23"/>
    <n v="34"/>
    <d v="2020-07-01T00:00:00"/>
    <d v="2021-07-01T00:00:00"/>
    <n v="12"/>
    <n v="0"/>
    <x v="23"/>
    <n v="330"/>
  </r>
  <r>
    <n v="100060"/>
    <x v="0"/>
    <m/>
    <m/>
    <m/>
    <x v="0"/>
    <n v="32"/>
    <d v="2020-07-01T00:00:00"/>
    <d v="2021-07-01T00:00:00"/>
    <n v="12"/>
    <n v="0"/>
    <x v="12"/>
    <n v="0"/>
  </r>
  <r>
    <n v="100060"/>
    <x v="2"/>
    <m/>
    <m/>
    <m/>
    <x v="10"/>
    <n v="42"/>
    <d v="2020-07-01T00:00:00"/>
    <d v="2021-07-01T00:00:00"/>
    <n v="12"/>
    <n v="0"/>
    <x v="13"/>
    <n v="375"/>
  </r>
  <r>
    <n v="100060"/>
    <x v="2"/>
    <m/>
    <m/>
    <m/>
    <x v="44"/>
    <n v="35"/>
    <d v="2020-07-01T00:00:00"/>
    <d v="2021-07-01T00:00:00"/>
    <n v="12"/>
    <n v="0"/>
    <x v="14"/>
    <n v="600"/>
  </r>
  <r>
    <n v="100060"/>
    <x v="2"/>
    <m/>
    <m/>
    <m/>
    <x v="42"/>
    <n v="35"/>
    <d v="2020-07-01T00:00:00"/>
    <d v="2021-07-01T00:00:00"/>
    <n v="12"/>
    <n v="0"/>
    <x v="15"/>
    <n v="775"/>
  </r>
  <r>
    <n v="100060"/>
    <x v="2"/>
    <m/>
    <m/>
    <m/>
    <x v="42"/>
    <n v="32"/>
    <d v="2020-07-01T00:00:00"/>
    <d v="2021-07-01T00:00:00"/>
    <n v="12"/>
    <n v="0"/>
    <x v="16"/>
    <n v="775"/>
  </r>
  <r>
    <n v="100060"/>
    <x v="2"/>
    <m/>
    <m/>
    <m/>
    <x v="42"/>
    <n v="40"/>
    <d v="2020-07-01T00:00:00"/>
    <d v="2021-07-01T00:00:00"/>
    <n v="12"/>
    <n v="0"/>
    <x v="17"/>
    <n v="775"/>
  </r>
  <r>
    <n v="100060"/>
    <x v="2"/>
    <m/>
    <m/>
    <m/>
    <x v="42"/>
    <n v="40"/>
    <d v="2020-07-01T00:00:00"/>
    <d v="2021-07-01T00:00:00"/>
    <n v="12"/>
    <n v="0"/>
    <x v="18"/>
    <n v="775"/>
  </r>
  <r>
    <n v="100060"/>
    <x v="2"/>
    <m/>
    <m/>
    <m/>
    <x v="42"/>
    <n v="28"/>
    <d v="2020-07-01T00:00:00"/>
    <d v="2021-07-01T00:00:00"/>
    <n v="12"/>
    <n v="0"/>
    <x v="19"/>
    <n v="775"/>
  </r>
  <r>
    <n v="100060"/>
    <x v="2"/>
    <m/>
    <m/>
    <m/>
    <x v="42"/>
    <n v="41"/>
    <d v="2020-07-01T00:00:00"/>
    <d v="2021-07-01T00:00:00"/>
    <n v="12"/>
    <n v="0"/>
    <x v="20"/>
    <n v="775"/>
  </r>
  <r>
    <n v="100060"/>
    <x v="2"/>
    <m/>
    <m/>
    <m/>
    <x v="42"/>
    <n v="35"/>
    <d v="2020-07-01T00:00:00"/>
    <d v="2021-07-01T00:00:00"/>
    <n v="12"/>
    <n v="0"/>
    <x v="21"/>
    <n v="775"/>
  </r>
  <r>
    <n v="100060"/>
    <x v="2"/>
    <m/>
    <m/>
    <m/>
    <x v="42"/>
    <n v="39"/>
    <d v="2020-07-01T00:00:00"/>
    <d v="2021-07-01T00:00:00"/>
    <n v="12"/>
    <n v="0"/>
    <x v="22"/>
    <n v="775"/>
  </r>
  <r>
    <n v="100060"/>
    <x v="2"/>
    <m/>
    <m/>
    <m/>
    <x v="42"/>
    <n v="48"/>
    <d v="2020-07-01T00:00:00"/>
    <d v="2021-07-01T00:00:00"/>
    <n v="12"/>
    <n v="0"/>
    <x v="23"/>
    <n v="775"/>
  </r>
  <r>
    <n v="100061"/>
    <x v="0"/>
    <m/>
    <m/>
    <m/>
    <x v="0"/>
    <n v="20"/>
    <d v="2020-07-01T00:00:00"/>
    <d v="2021-07-01T00:00:00"/>
    <n v="12"/>
    <n v="0"/>
    <x v="12"/>
    <n v="0"/>
  </r>
  <r>
    <n v="100061"/>
    <x v="1"/>
    <m/>
    <m/>
    <m/>
    <x v="40"/>
    <n v="23"/>
    <d v="2020-07-01T00:00:00"/>
    <d v="2021-07-01T00:00:00"/>
    <n v="12"/>
    <n v="0"/>
    <x v="13"/>
    <n v="90"/>
  </r>
  <r>
    <n v="100061"/>
    <x v="1"/>
    <m/>
    <m/>
    <m/>
    <x v="37"/>
    <n v="21"/>
    <d v="2020-07-01T00:00:00"/>
    <d v="2021-07-01T00:00:00"/>
    <n v="12"/>
    <n v="0"/>
    <x v="14"/>
    <n v="160"/>
  </r>
  <r>
    <n v="100061"/>
    <x v="1"/>
    <m/>
    <m/>
    <m/>
    <x v="39"/>
    <n v="18"/>
    <d v="2020-07-01T00:00:00"/>
    <d v="2021-07-01T00:00:00"/>
    <n v="12"/>
    <n v="0"/>
    <x v="15"/>
    <n v="130"/>
  </r>
  <r>
    <n v="100061"/>
    <x v="1"/>
    <m/>
    <m/>
    <m/>
    <x v="37"/>
    <n v="20"/>
    <d v="2020-07-01T00:00:00"/>
    <d v="2021-07-01T00:00:00"/>
    <n v="12"/>
    <n v="0"/>
    <x v="16"/>
    <n v="160"/>
  </r>
  <r>
    <n v="100061"/>
    <x v="1"/>
    <m/>
    <m/>
    <m/>
    <x v="37"/>
    <n v="24"/>
    <d v="2020-07-01T00:00:00"/>
    <d v="2021-07-01T00:00:00"/>
    <n v="12"/>
    <n v="0"/>
    <x v="17"/>
    <n v="160"/>
  </r>
  <r>
    <n v="100061"/>
    <x v="1"/>
    <m/>
    <m/>
    <m/>
    <x v="37"/>
    <n v="17"/>
    <d v="2020-07-01T00:00:00"/>
    <d v="2021-07-01T00:00:00"/>
    <n v="12"/>
    <n v="0"/>
    <x v="18"/>
    <n v="160"/>
  </r>
  <r>
    <n v="100061"/>
    <x v="1"/>
    <m/>
    <m/>
    <m/>
    <x v="37"/>
    <n v="19"/>
    <d v="2020-07-01T00:00:00"/>
    <d v="2021-07-01T00:00:00"/>
    <n v="12"/>
    <n v="0"/>
    <x v="19"/>
    <n v="160"/>
  </r>
  <r>
    <n v="100061"/>
    <x v="1"/>
    <m/>
    <m/>
    <m/>
    <x v="37"/>
    <n v="22"/>
    <d v="2020-07-01T00:00:00"/>
    <d v="2021-07-01T00:00:00"/>
    <n v="12"/>
    <n v="0"/>
    <x v="20"/>
    <n v="160"/>
  </r>
  <r>
    <n v="100061"/>
    <x v="1"/>
    <m/>
    <m/>
    <m/>
    <x v="37"/>
    <n v="15"/>
    <d v="2020-07-01T00:00:00"/>
    <d v="2021-07-01T00:00:00"/>
    <n v="12"/>
    <n v="0"/>
    <x v="21"/>
    <n v="160"/>
  </r>
  <r>
    <n v="100061"/>
    <x v="1"/>
    <m/>
    <m/>
    <m/>
    <x v="37"/>
    <n v="19"/>
    <d v="2020-07-01T00:00:00"/>
    <d v="2021-07-01T00:00:00"/>
    <n v="12"/>
    <n v="0"/>
    <x v="22"/>
    <n v="160"/>
  </r>
  <r>
    <n v="100061"/>
    <x v="1"/>
    <m/>
    <m/>
    <m/>
    <x v="37"/>
    <n v="19"/>
    <d v="2020-07-01T00:00:00"/>
    <d v="2021-07-01T00:00:00"/>
    <n v="12"/>
    <n v="0"/>
    <x v="23"/>
    <n v="160"/>
  </r>
  <r>
    <n v="100062"/>
    <x v="0"/>
    <m/>
    <m/>
    <m/>
    <x v="0"/>
    <n v="17"/>
    <d v="2020-07-01T00:00:00"/>
    <d v="2021-07-01T00:00:00"/>
    <n v="12"/>
    <n v="0"/>
    <x v="12"/>
    <n v="0"/>
  </r>
  <r>
    <n v="100062"/>
    <x v="1"/>
    <m/>
    <m/>
    <m/>
    <x v="30"/>
    <n v="18"/>
    <d v="2020-07-01T00:00:00"/>
    <d v="2021-07-01T00:00:00"/>
    <n v="12"/>
    <n v="0"/>
    <x v="13"/>
    <n v="80"/>
  </r>
  <r>
    <n v="100062"/>
    <x v="1"/>
    <m/>
    <m/>
    <m/>
    <x v="10"/>
    <n v="19"/>
    <d v="2020-07-01T00:00:00"/>
    <d v="2021-07-01T00:00:00"/>
    <n v="12"/>
    <n v="0"/>
    <x v="14"/>
    <n v="150"/>
  </r>
  <r>
    <n v="100062"/>
    <x v="1"/>
    <m/>
    <m/>
    <m/>
    <x v="10"/>
    <n v="21"/>
    <d v="2020-07-01T00:00:00"/>
    <d v="2021-07-01T00:00:00"/>
    <n v="12"/>
    <n v="0"/>
    <x v="15"/>
    <n v="150"/>
  </r>
  <r>
    <n v="100062"/>
    <x v="1"/>
    <m/>
    <m/>
    <m/>
    <x v="10"/>
    <n v="15"/>
    <d v="2020-07-01T00:00:00"/>
    <d v="2021-07-01T00:00:00"/>
    <n v="12"/>
    <n v="0"/>
    <x v="16"/>
    <n v="150"/>
  </r>
  <r>
    <n v="100062"/>
    <x v="1"/>
    <m/>
    <m/>
    <m/>
    <x v="10"/>
    <n v="22"/>
    <d v="2020-07-01T00:00:00"/>
    <d v="2021-07-01T00:00:00"/>
    <n v="12"/>
    <n v="0"/>
    <x v="17"/>
    <n v="150"/>
  </r>
  <r>
    <n v="100062"/>
    <x v="1"/>
    <m/>
    <m/>
    <m/>
    <x v="10"/>
    <n v="18"/>
    <d v="2020-07-01T00:00:00"/>
    <d v="2021-07-01T00:00:00"/>
    <n v="12"/>
    <n v="0"/>
    <x v="18"/>
    <n v="150"/>
  </r>
  <r>
    <n v="100062"/>
    <x v="1"/>
    <m/>
    <m/>
    <m/>
    <x v="10"/>
    <n v="16"/>
    <d v="2020-07-01T00:00:00"/>
    <d v="2021-07-01T00:00:00"/>
    <n v="12"/>
    <n v="0"/>
    <x v="19"/>
    <n v="150"/>
  </r>
  <r>
    <n v="100062"/>
    <x v="1"/>
    <m/>
    <m/>
    <m/>
    <x v="10"/>
    <n v="22"/>
    <d v="2020-07-01T00:00:00"/>
    <d v="2021-07-01T00:00:00"/>
    <n v="12"/>
    <n v="0"/>
    <x v="20"/>
    <n v="150"/>
  </r>
  <r>
    <n v="100062"/>
    <x v="1"/>
    <m/>
    <m/>
    <m/>
    <x v="10"/>
    <n v="15"/>
    <d v="2020-07-01T00:00:00"/>
    <d v="2021-07-01T00:00:00"/>
    <n v="12"/>
    <n v="0"/>
    <x v="21"/>
    <n v="150"/>
  </r>
  <r>
    <n v="100062"/>
    <x v="1"/>
    <m/>
    <m/>
    <m/>
    <x v="10"/>
    <n v="20"/>
    <d v="2020-07-01T00:00:00"/>
    <d v="2021-07-01T00:00:00"/>
    <n v="12"/>
    <n v="0"/>
    <x v="22"/>
    <n v="150"/>
  </r>
  <r>
    <n v="100062"/>
    <x v="1"/>
    <m/>
    <m/>
    <m/>
    <x v="10"/>
    <n v="20"/>
    <d v="2020-07-01T00:00:00"/>
    <d v="2021-07-01T00:00:00"/>
    <n v="12"/>
    <n v="0"/>
    <x v="23"/>
    <n v="150"/>
  </r>
  <r>
    <n v="100063"/>
    <x v="0"/>
    <m/>
    <m/>
    <m/>
    <x v="0"/>
    <n v="18"/>
    <d v="2020-07-01T00:00:00"/>
    <d v="2020-08-01T00:00:00"/>
    <n v="1"/>
    <n v="10"/>
    <x v="12"/>
    <n v="0"/>
  </r>
  <r>
    <n v="100063"/>
    <x v="0"/>
    <m/>
    <m/>
    <m/>
    <x v="0"/>
    <n v="16"/>
    <d v="2020-07-01T00:00:00"/>
    <d v="2020-08-01T00:00:00"/>
    <n v="1"/>
    <n v="10"/>
    <x v="13"/>
    <n v="0"/>
  </r>
  <r>
    <n v="100064"/>
    <x v="0"/>
    <m/>
    <m/>
    <m/>
    <x v="0"/>
    <n v="16"/>
    <d v="2020-07-01T00:00:00"/>
    <d v="2021-03-01T00:00:00"/>
    <n v="8"/>
    <n v="3"/>
    <x v="12"/>
    <n v="0"/>
  </r>
  <r>
    <n v="100064"/>
    <x v="1"/>
    <m/>
    <m/>
    <m/>
    <x v="30"/>
    <n v="17"/>
    <d v="2020-07-01T00:00:00"/>
    <d v="2021-03-01T00:00:00"/>
    <n v="8"/>
    <n v="3"/>
    <x v="13"/>
    <n v="80"/>
  </r>
  <r>
    <n v="100064"/>
    <x v="1"/>
    <m/>
    <m/>
    <m/>
    <x v="45"/>
    <n v="15"/>
    <d v="2020-07-01T00:00:00"/>
    <d v="2021-03-01T00:00:00"/>
    <n v="8"/>
    <n v="3"/>
    <x v="14"/>
    <n v="70"/>
  </r>
  <r>
    <n v="100064"/>
    <x v="1"/>
    <m/>
    <m/>
    <m/>
    <x v="24"/>
    <n v="16"/>
    <d v="2020-07-01T00:00:00"/>
    <d v="2021-03-01T00:00:00"/>
    <n v="8"/>
    <n v="3"/>
    <x v="15"/>
    <n v="100"/>
  </r>
  <r>
    <n v="100064"/>
    <x v="1"/>
    <m/>
    <m/>
    <m/>
    <x v="25"/>
    <n v="14"/>
    <d v="2020-07-01T00:00:00"/>
    <d v="2021-03-01T00:00:00"/>
    <n v="8"/>
    <n v="3"/>
    <x v="16"/>
    <n v="120"/>
  </r>
  <r>
    <n v="100064"/>
    <x v="1"/>
    <m/>
    <m/>
    <m/>
    <x v="25"/>
    <n v="17"/>
    <d v="2020-07-01T00:00:00"/>
    <d v="2021-03-01T00:00:00"/>
    <n v="8"/>
    <n v="3"/>
    <x v="17"/>
    <n v="120"/>
  </r>
  <r>
    <n v="100064"/>
    <x v="1"/>
    <m/>
    <m/>
    <m/>
    <x v="25"/>
    <n v="19"/>
    <d v="2020-07-01T00:00:00"/>
    <d v="2021-03-01T00:00:00"/>
    <n v="8"/>
    <n v="3"/>
    <x v="18"/>
    <n v="120"/>
  </r>
  <r>
    <n v="100064"/>
    <x v="1"/>
    <m/>
    <m/>
    <m/>
    <x v="25"/>
    <n v="13"/>
    <d v="2020-07-01T00:00:00"/>
    <d v="2021-03-01T00:00:00"/>
    <n v="8"/>
    <n v="3"/>
    <x v="19"/>
    <n v="120"/>
  </r>
  <r>
    <n v="100064"/>
    <x v="1"/>
    <m/>
    <m/>
    <m/>
    <x v="25"/>
    <n v="12"/>
    <d v="2020-07-01T00:00:00"/>
    <d v="2021-03-01T00:00:00"/>
    <n v="8"/>
    <n v="3"/>
    <x v="20"/>
    <n v="120"/>
  </r>
  <r>
    <n v="100065"/>
    <x v="0"/>
    <m/>
    <m/>
    <m/>
    <x v="0"/>
    <n v="14"/>
    <d v="2020-07-01T00:00:00"/>
    <d v="2021-01-01T00:00:00"/>
    <n v="6"/>
    <n v="5"/>
    <x v="12"/>
    <n v="0"/>
  </r>
  <r>
    <n v="100065"/>
    <x v="0"/>
    <m/>
    <m/>
    <m/>
    <x v="0"/>
    <n v="12"/>
    <d v="2020-07-01T00:00:00"/>
    <d v="2021-01-01T00:00:00"/>
    <n v="6"/>
    <n v="5"/>
    <x v="13"/>
    <n v="0"/>
  </r>
  <r>
    <n v="100065"/>
    <x v="0"/>
    <m/>
    <m/>
    <m/>
    <x v="0"/>
    <n v="13"/>
    <d v="2020-07-01T00:00:00"/>
    <d v="2021-01-01T00:00:00"/>
    <n v="6"/>
    <n v="5"/>
    <x v="14"/>
    <n v="0"/>
  </r>
  <r>
    <n v="100065"/>
    <x v="0"/>
    <m/>
    <m/>
    <m/>
    <x v="0"/>
    <n v="13"/>
    <d v="2020-07-01T00:00:00"/>
    <d v="2021-01-01T00:00:00"/>
    <n v="6"/>
    <n v="5"/>
    <x v="15"/>
    <n v="0"/>
  </r>
  <r>
    <n v="100065"/>
    <x v="0"/>
    <m/>
    <m/>
    <m/>
    <x v="0"/>
    <n v="11"/>
    <d v="2020-07-01T00:00:00"/>
    <d v="2021-01-01T00:00:00"/>
    <n v="6"/>
    <n v="5"/>
    <x v="16"/>
    <n v="0"/>
  </r>
  <r>
    <n v="100065"/>
    <x v="0"/>
    <m/>
    <m/>
    <m/>
    <x v="0"/>
    <n v="13"/>
    <d v="2020-07-01T00:00:00"/>
    <d v="2021-01-01T00:00:00"/>
    <n v="6"/>
    <n v="5"/>
    <x v="17"/>
    <n v="0"/>
  </r>
  <r>
    <n v="100065"/>
    <x v="0"/>
    <m/>
    <m/>
    <m/>
    <x v="0"/>
    <n v="14"/>
    <d v="2020-07-01T00:00:00"/>
    <d v="2021-01-01T00:00:00"/>
    <n v="6"/>
    <n v="5"/>
    <x v="18"/>
    <n v="0"/>
  </r>
  <r>
    <n v="100066"/>
    <x v="0"/>
    <m/>
    <m/>
    <m/>
    <x v="0"/>
    <n v="13"/>
    <d v="2020-07-01T00:00:00"/>
    <d v="2021-01-01T00:00:00"/>
    <n v="6"/>
    <n v="5"/>
    <x v="12"/>
    <n v="0"/>
  </r>
  <r>
    <n v="100066"/>
    <x v="0"/>
    <m/>
    <m/>
    <m/>
    <x v="0"/>
    <n v="14"/>
    <d v="2020-07-01T00:00:00"/>
    <d v="2021-01-01T00:00:00"/>
    <n v="6"/>
    <n v="5"/>
    <x v="13"/>
    <n v="0"/>
  </r>
  <r>
    <n v="100066"/>
    <x v="0"/>
    <m/>
    <m/>
    <m/>
    <x v="0"/>
    <n v="12"/>
    <d v="2020-07-01T00:00:00"/>
    <d v="2021-01-01T00:00:00"/>
    <n v="6"/>
    <n v="5"/>
    <x v="14"/>
    <n v="0"/>
  </r>
  <r>
    <n v="100066"/>
    <x v="0"/>
    <m/>
    <m/>
    <m/>
    <x v="0"/>
    <n v="10"/>
    <d v="2020-07-01T00:00:00"/>
    <d v="2021-01-01T00:00:00"/>
    <n v="6"/>
    <n v="5"/>
    <x v="15"/>
    <n v="0"/>
  </r>
  <r>
    <n v="100066"/>
    <x v="0"/>
    <m/>
    <m/>
    <m/>
    <x v="0"/>
    <n v="10"/>
    <d v="2020-07-01T00:00:00"/>
    <d v="2021-01-01T00:00:00"/>
    <n v="6"/>
    <n v="5"/>
    <x v="16"/>
    <n v="0"/>
  </r>
  <r>
    <n v="100066"/>
    <x v="0"/>
    <m/>
    <m/>
    <m/>
    <x v="0"/>
    <n v="12"/>
    <d v="2020-07-01T00:00:00"/>
    <d v="2021-01-01T00:00:00"/>
    <n v="6"/>
    <n v="5"/>
    <x v="17"/>
    <n v="0"/>
  </r>
  <r>
    <n v="100066"/>
    <x v="0"/>
    <m/>
    <m/>
    <m/>
    <x v="0"/>
    <n v="9"/>
    <d v="2020-07-01T00:00:00"/>
    <d v="2021-01-01T00:00:00"/>
    <n v="6"/>
    <n v="5"/>
    <x v="18"/>
    <n v="0"/>
  </r>
  <r>
    <n v="100067"/>
    <x v="0"/>
    <m/>
    <m/>
    <m/>
    <x v="0"/>
    <n v="10"/>
    <d v="2020-07-01T00:00:00"/>
    <d v="2020-09-01T00:00:00"/>
    <n v="2"/>
    <n v="9"/>
    <x v="12"/>
    <n v="0"/>
  </r>
  <r>
    <n v="100067"/>
    <x v="0"/>
    <m/>
    <m/>
    <m/>
    <x v="0"/>
    <n v="11"/>
    <d v="2020-07-01T00:00:00"/>
    <d v="2020-09-01T00:00:00"/>
    <n v="2"/>
    <n v="9"/>
    <x v="13"/>
    <n v="0"/>
  </r>
  <r>
    <n v="100067"/>
    <x v="0"/>
    <m/>
    <m/>
    <m/>
    <x v="0"/>
    <n v="13"/>
    <d v="2020-07-01T00:00:00"/>
    <d v="2020-09-01T00:00:00"/>
    <n v="2"/>
    <n v="9"/>
    <x v="14"/>
    <n v="0"/>
  </r>
  <r>
    <n v="100068"/>
    <x v="0"/>
    <m/>
    <m/>
    <m/>
    <x v="0"/>
    <n v="11"/>
    <d v="2020-07-01T00:00:00"/>
    <d v="2021-04-01T00:00:00"/>
    <n v="9"/>
    <n v="2"/>
    <x v="12"/>
    <n v="0"/>
  </r>
  <r>
    <n v="100068"/>
    <x v="1"/>
    <m/>
    <m/>
    <m/>
    <x v="6"/>
    <n v="9"/>
    <d v="2020-07-01T00:00:00"/>
    <d v="2021-04-01T00:00:00"/>
    <n v="9"/>
    <n v="2"/>
    <x v="13"/>
    <n v="30"/>
  </r>
  <r>
    <n v="100068"/>
    <x v="1"/>
    <m/>
    <m/>
    <m/>
    <x v="26"/>
    <n v="10"/>
    <d v="2020-07-01T00:00:00"/>
    <d v="2021-04-01T00:00:00"/>
    <n v="9"/>
    <n v="2"/>
    <x v="14"/>
    <n v="60"/>
  </r>
  <r>
    <n v="100068"/>
    <x v="1"/>
    <m/>
    <m/>
    <m/>
    <x v="30"/>
    <n v="9"/>
    <d v="2020-07-01T00:00:00"/>
    <d v="2021-04-01T00:00:00"/>
    <n v="9"/>
    <n v="2"/>
    <x v="15"/>
    <n v="80"/>
  </r>
  <r>
    <n v="100068"/>
    <x v="1"/>
    <m/>
    <m/>
    <m/>
    <x v="30"/>
    <n v="9"/>
    <d v="2020-07-01T00:00:00"/>
    <d v="2021-04-01T00:00:00"/>
    <n v="9"/>
    <n v="2"/>
    <x v="16"/>
    <n v="80"/>
  </r>
  <r>
    <n v="100068"/>
    <x v="1"/>
    <m/>
    <m/>
    <m/>
    <x v="30"/>
    <n v="9"/>
    <d v="2020-07-01T00:00:00"/>
    <d v="2021-04-01T00:00:00"/>
    <n v="9"/>
    <n v="2"/>
    <x v="17"/>
    <n v="80"/>
  </r>
  <r>
    <n v="100068"/>
    <x v="1"/>
    <m/>
    <m/>
    <m/>
    <x v="30"/>
    <n v="12"/>
    <d v="2020-07-01T00:00:00"/>
    <d v="2021-04-01T00:00:00"/>
    <n v="9"/>
    <n v="2"/>
    <x v="18"/>
    <n v="80"/>
  </r>
  <r>
    <n v="100068"/>
    <x v="1"/>
    <m/>
    <m/>
    <m/>
    <x v="30"/>
    <n v="10"/>
    <d v="2020-07-01T00:00:00"/>
    <d v="2021-04-01T00:00:00"/>
    <n v="9"/>
    <n v="2"/>
    <x v="19"/>
    <n v="80"/>
  </r>
  <r>
    <n v="100068"/>
    <x v="1"/>
    <m/>
    <m/>
    <m/>
    <x v="30"/>
    <n v="8"/>
    <d v="2020-07-01T00:00:00"/>
    <d v="2021-04-01T00:00:00"/>
    <n v="9"/>
    <n v="2"/>
    <x v="20"/>
    <n v="80"/>
  </r>
  <r>
    <n v="100068"/>
    <x v="1"/>
    <m/>
    <m/>
    <m/>
    <x v="30"/>
    <n v="9"/>
    <d v="2020-07-01T00:00:00"/>
    <d v="2021-04-01T00:00:00"/>
    <n v="9"/>
    <n v="2"/>
    <x v="21"/>
    <n v="80"/>
  </r>
  <r>
    <n v="100069"/>
    <x v="0"/>
    <m/>
    <m/>
    <m/>
    <x v="0"/>
    <n v="11"/>
    <d v="2020-07-01T00:00:00"/>
    <d v="2021-06-01T00:00:00"/>
    <n v="11"/>
    <n v="0"/>
    <x v="12"/>
    <n v="0"/>
  </r>
  <r>
    <n v="100069"/>
    <x v="0"/>
    <m/>
    <m/>
    <m/>
    <x v="0"/>
    <n v="9"/>
    <d v="2020-07-01T00:00:00"/>
    <d v="2021-06-01T00:00:00"/>
    <n v="11"/>
    <n v="0"/>
    <x v="13"/>
    <n v="0"/>
  </r>
  <r>
    <n v="100069"/>
    <x v="0"/>
    <m/>
    <m/>
    <m/>
    <x v="0"/>
    <n v="9"/>
    <d v="2020-07-01T00:00:00"/>
    <d v="2021-06-01T00:00:00"/>
    <n v="11"/>
    <n v="0"/>
    <x v="14"/>
    <n v="0"/>
  </r>
  <r>
    <n v="100069"/>
    <x v="0"/>
    <m/>
    <m/>
    <m/>
    <x v="0"/>
    <n v="10"/>
    <d v="2020-07-01T00:00:00"/>
    <d v="2021-06-01T00:00:00"/>
    <n v="11"/>
    <n v="0"/>
    <x v="15"/>
    <n v="0"/>
  </r>
  <r>
    <n v="100069"/>
    <x v="0"/>
    <m/>
    <m/>
    <m/>
    <x v="0"/>
    <n v="9"/>
    <d v="2020-07-01T00:00:00"/>
    <d v="2021-06-01T00:00:00"/>
    <n v="11"/>
    <n v="0"/>
    <x v="16"/>
    <n v="0"/>
  </r>
  <r>
    <n v="100069"/>
    <x v="0"/>
    <m/>
    <m/>
    <m/>
    <x v="0"/>
    <n v="9"/>
    <d v="2020-07-01T00:00:00"/>
    <d v="2021-06-01T00:00:00"/>
    <n v="11"/>
    <n v="0"/>
    <x v="17"/>
    <n v="0"/>
  </r>
  <r>
    <n v="100069"/>
    <x v="0"/>
    <m/>
    <m/>
    <m/>
    <x v="0"/>
    <n v="10"/>
    <d v="2020-07-01T00:00:00"/>
    <d v="2021-06-01T00:00:00"/>
    <n v="11"/>
    <n v="0"/>
    <x v="18"/>
    <n v="0"/>
  </r>
  <r>
    <n v="100069"/>
    <x v="0"/>
    <m/>
    <m/>
    <m/>
    <x v="0"/>
    <n v="9"/>
    <d v="2020-07-01T00:00:00"/>
    <d v="2021-06-01T00:00:00"/>
    <n v="11"/>
    <n v="0"/>
    <x v="19"/>
    <n v="0"/>
  </r>
  <r>
    <n v="100069"/>
    <x v="0"/>
    <m/>
    <m/>
    <m/>
    <x v="0"/>
    <n v="10"/>
    <d v="2020-07-01T00:00:00"/>
    <d v="2021-06-01T00:00:00"/>
    <n v="11"/>
    <n v="0"/>
    <x v="20"/>
    <n v="0"/>
  </r>
  <r>
    <n v="100069"/>
    <x v="0"/>
    <m/>
    <m/>
    <m/>
    <x v="0"/>
    <n v="8"/>
    <d v="2020-07-01T00:00:00"/>
    <d v="2021-06-01T00:00:00"/>
    <n v="11"/>
    <n v="0"/>
    <x v="21"/>
    <n v="0"/>
  </r>
  <r>
    <n v="100069"/>
    <x v="0"/>
    <m/>
    <m/>
    <m/>
    <x v="0"/>
    <n v="8"/>
    <d v="2020-07-01T00:00:00"/>
    <d v="2021-06-01T00:00:00"/>
    <n v="11"/>
    <n v="0"/>
    <x v="22"/>
    <n v="0"/>
  </r>
  <r>
    <n v="100069"/>
    <x v="0"/>
    <m/>
    <m/>
    <m/>
    <x v="0"/>
    <n v="9"/>
    <d v="2020-07-01T00:00:00"/>
    <d v="2021-06-01T00:00:00"/>
    <n v="11"/>
    <n v="0"/>
    <x v="23"/>
    <n v="0"/>
  </r>
  <r>
    <n v="100070"/>
    <x v="0"/>
    <m/>
    <m/>
    <m/>
    <x v="0"/>
    <n v="8"/>
    <d v="2020-07-01T00:00:00"/>
    <d v="2021-06-01T00:00:00"/>
    <n v="11"/>
    <n v="0"/>
    <x v="12"/>
    <n v="0"/>
  </r>
  <r>
    <n v="100070"/>
    <x v="0"/>
    <m/>
    <m/>
    <m/>
    <x v="0"/>
    <n v="8"/>
    <d v="2020-07-01T00:00:00"/>
    <d v="2021-06-01T00:00:00"/>
    <n v="11"/>
    <n v="0"/>
    <x v="13"/>
    <n v="0"/>
  </r>
  <r>
    <n v="100070"/>
    <x v="0"/>
    <m/>
    <m/>
    <m/>
    <x v="0"/>
    <n v="8"/>
    <d v="2020-07-01T00:00:00"/>
    <d v="2021-06-01T00:00:00"/>
    <n v="11"/>
    <n v="0"/>
    <x v="14"/>
    <n v="0"/>
  </r>
  <r>
    <n v="100070"/>
    <x v="0"/>
    <m/>
    <m/>
    <m/>
    <x v="0"/>
    <n v="8"/>
    <d v="2020-07-01T00:00:00"/>
    <d v="2021-06-01T00:00:00"/>
    <n v="11"/>
    <n v="0"/>
    <x v="15"/>
    <n v="0"/>
  </r>
  <r>
    <n v="100070"/>
    <x v="0"/>
    <m/>
    <m/>
    <m/>
    <x v="0"/>
    <n v="9"/>
    <d v="2020-07-01T00:00:00"/>
    <d v="2021-06-01T00:00:00"/>
    <n v="11"/>
    <n v="0"/>
    <x v="16"/>
    <n v="0"/>
  </r>
  <r>
    <n v="100070"/>
    <x v="0"/>
    <m/>
    <m/>
    <m/>
    <x v="0"/>
    <n v="7"/>
    <d v="2020-07-01T00:00:00"/>
    <d v="2021-06-01T00:00:00"/>
    <n v="11"/>
    <n v="0"/>
    <x v="17"/>
    <n v="0"/>
  </r>
  <r>
    <n v="100070"/>
    <x v="0"/>
    <m/>
    <m/>
    <m/>
    <x v="0"/>
    <n v="7"/>
    <d v="2020-07-01T00:00:00"/>
    <d v="2021-06-01T00:00:00"/>
    <n v="11"/>
    <n v="0"/>
    <x v="18"/>
    <n v="0"/>
  </r>
  <r>
    <n v="100070"/>
    <x v="0"/>
    <m/>
    <m/>
    <m/>
    <x v="0"/>
    <n v="7"/>
    <d v="2020-07-01T00:00:00"/>
    <d v="2021-06-01T00:00:00"/>
    <n v="11"/>
    <n v="0"/>
    <x v="19"/>
    <n v="0"/>
  </r>
  <r>
    <n v="100070"/>
    <x v="0"/>
    <m/>
    <m/>
    <m/>
    <x v="0"/>
    <n v="8"/>
    <d v="2020-07-01T00:00:00"/>
    <d v="2021-06-01T00:00:00"/>
    <n v="11"/>
    <n v="0"/>
    <x v="20"/>
    <n v="0"/>
  </r>
  <r>
    <n v="100070"/>
    <x v="0"/>
    <m/>
    <m/>
    <m/>
    <x v="0"/>
    <n v="7"/>
    <d v="2020-07-01T00:00:00"/>
    <d v="2021-06-01T00:00:00"/>
    <n v="11"/>
    <n v="0"/>
    <x v="21"/>
    <n v="0"/>
  </r>
  <r>
    <n v="100070"/>
    <x v="0"/>
    <m/>
    <m/>
    <m/>
    <x v="0"/>
    <n v="8"/>
    <d v="2020-07-01T00:00:00"/>
    <d v="2021-06-01T00:00:00"/>
    <n v="11"/>
    <n v="0"/>
    <x v="22"/>
    <n v="0"/>
  </r>
  <r>
    <n v="100070"/>
    <x v="0"/>
    <m/>
    <m/>
    <m/>
    <x v="0"/>
    <n v="8"/>
    <d v="2020-07-01T00:00:00"/>
    <d v="2021-06-01T00:00:00"/>
    <n v="11"/>
    <n v="0"/>
    <x v="23"/>
    <n v="0"/>
  </r>
  <r>
    <n v="100071"/>
    <x v="0"/>
    <m/>
    <m/>
    <m/>
    <x v="0"/>
    <n v="7"/>
    <d v="2020-07-01T00:00:00"/>
    <d v="2021-06-01T00:00:00"/>
    <n v="11"/>
    <n v="0"/>
    <x v="12"/>
    <n v="0"/>
  </r>
  <r>
    <n v="100071"/>
    <x v="0"/>
    <m/>
    <m/>
    <m/>
    <x v="0"/>
    <n v="8"/>
    <d v="2020-07-01T00:00:00"/>
    <d v="2021-06-01T00:00:00"/>
    <n v="11"/>
    <n v="0"/>
    <x v="13"/>
    <n v="0"/>
  </r>
  <r>
    <n v="100071"/>
    <x v="0"/>
    <m/>
    <m/>
    <m/>
    <x v="0"/>
    <n v="8"/>
    <d v="2020-07-01T00:00:00"/>
    <d v="2021-06-01T00:00:00"/>
    <n v="11"/>
    <n v="0"/>
    <x v="14"/>
    <n v="0"/>
  </r>
  <r>
    <n v="100071"/>
    <x v="0"/>
    <m/>
    <m/>
    <m/>
    <x v="0"/>
    <n v="7"/>
    <d v="2020-07-01T00:00:00"/>
    <d v="2021-06-01T00:00:00"/>
    <n v="11"/>
    <n v="0"/>
    <x v="15"/>
    <n v="0"/>
  </r>
  <r>
    <n v="100071"/>
    <x v="0"/>
    <m/>
    <m/>
    <m/>
    <x v="0"/>
    <n v="8"/>
    <d v="2020-07-01T00:00:00"/>
    <d v="2021-06-01T00:00:00"/>
    <n v="11"/>
    <n v="0"/>
    <x v="16"/>
    <n v="0"/>
  </r>
  <r>
    <n v="100071"/>
    <x v="0"/>
    <m/>
    <m/>
    <m/>
    <x v="0"/>
    <n v="8"/>
    <d v="2020-07-01T00:00:00"/>
    <d v="2021-06-01T00:00:00"/>
    <n v="11"/>
    <n v="0"/>
    <x v="17"/>
    <n v="0"/>
  </r>
  <r>
    <n v="100071"/>
    <x v="0"/>
    <m/>
    <m/>
    <m/>
    <x v="0"/>
    <n v="8"/>
    <d v="2020-07-01T00:00:00"/>
    <d v="2021-06-01T00:00:00"/>
    <n v="11"/>
    <n v="0"/>
    <x v="18"/>
    <n v="0"/>
  </r>
  <r>
    <n v="100071"/>
    <x v="0"/>
    <m/>
    <m/>
    <m/>
    <x v="0"/>
    <n v="10"/>
    <d v="2020-07-01T00:00:00"/>
    <d v="2021-06-01T00:00:00"/>
    <n v="11"/>
    <n v="0"/>
    <x v="19"/>
    <n v="0"/>
  </r>
  <r>
    <n v="100071"/>
    <x v="0"/>
    <m/>
    <m/>
    <m/>
    <x v="0"/>
    <n v="7"/>
    <d v="2020-07-01T00:00:00"/>
    <d v="2021-06-01T00:00:00"/>
    <n v="11"/>
    <n v="0"/>
    <x v="20"/>
    <n v="0"/>
  </r>
  <r>
    <n v="100071"/>
    <x v="0"/>
    <m/>
    <m/>
    <m/>
    <x v="0"/>
    <n v="7"/>
    <d v="2020-07-01T00:00:00"/>
    <d v="2021-06-01T00:00:00"/>
    <n v="11"/>
    <n v="0"/>
    <x v="21"/>
    <n v="0"/>
  </r>
  <r>
    <n v="100071"/>
    <x v="0"/>
    <m/>
    <m/>
    <m/>
    <x v="0"/>
    <n v="8"/>
    <d v="2020-07-01T00:00:00"/>
    <d v="2021-06-01T00:00:00"/>
    <n v="11"/>
    <n v="0"/>
    <x v="22"/>
    <n v="0"/>
  </r>
  <r>
    <n v="100071"/>
    <x v="0"/>
    <m/>
    <m/>
    <m/>
    <x v="0"/>
    <n v="9"/>
    <d v="2020-07-01T00:00:00"/>
    <d v="2021-06-01T00:00:00"/>
    <n v="11"/>
    <n v="0"/>
    <x v="23"/>
    <n v="0"/>
  </r>
  <r>
    <n v="100072"/>
    <x v="0"/>
    <m/>
    <m/>
    <m/>
    <x v="0"/>
    <n v="3"/>
    <d v="2020-07-01T00:00:00"/>
    <d v="2021-03-01T00:00:00"/>
    <n v="8"/>
    <n v="3"/>
    <x v="12"/>
    <n v="0"/>
  </r>
  <r>
    <n v="100072"/>
    <x v="0"/>
    <m/>
    <m/>
    <m/>
    <x v="0"/>
    <n v="3"/>
    <d v="2020-07-01T00:00:00"/>
    <d v="2021-03-01T00:00:00"/>
    <n v="8"/>
    <n v="3"/>
    <x v="13"/>
    <n v="0"/>
  </r>
  <r>
    <n v="100072"/>
    <x v="0"/>
    <m/>
    <m/>
    <m/>
    <x v="0"/>
    <n v="3"/>
    <d v="2020-07-01T00:00:00"/>
    <d v="2021-03-01T00:00:00"/>
    <n v="8"/>
    <n v="3"/>
    <x v="14"/>
    <n v="0"/>
  </r>
  <r>
    <n v="100072"/>
    <x v="0"/>
    <m/>
    <m/>
    <m/>
    <x v="0"/>
    <n v="3"/>
    <d v="2020-07-01T00:00:00"/>
    <d v="2021-03-01T00:00:00"/>
    <n v="8"/>
    <n v="3"/>
    <x v="15"/>
    <n v="0"/>
  </r>
  <r>
    <n v="100072"/>
    <x v="0"/>
    <m/>
    <m/>
    <m/>
    <x v="0"/>
    <n v="3"/>
    <d v="2020-07-01T00:00:00"/>
    <d v="2021-03-01T00:00:00"/>
    <n v="8"/>
    <n v="3"/>
    <x v="16"/>
    <n v="0"/>
  </r>
  <r>
    <n v="100072"/>
    <x v="0"/>
    <m/>
    <m/>
    <m/>
    <x v="0"/>
    <n v="3"/>
    <d v="2020-07-01T00:00:00"/>
    <d v="2021-03-01T00:00:00"/>
    <n v="8"/>
    <n v="3"/>
    <x v="17"/>
    <n v="0"/>
  </r>
  <r>
    <n v="100072"/>
    <x v="0"/>
    <m/>
    <m/>
    <m/>
    <x v="0"/>
    <n v="3"/>
    <d v="2020-07-01T00:00:00"/>
    <d v="2021-03-01T00:00:00"/>
    <n v="8"/>
    <n v="3"/>
    <x v="18"/>
    <n v="0"/>
  </r>
  <r>
    <n v="100072"/>
    <x v="0"/>
    <m/>
    <m/>
    <m/>
    <x v="0"/>
    <n v="3"/>
    <d v="2020-07-01T00:00:00"/>
    <d v="2021-03-01T00:00:00"/>
    <n v="8"/>
    <n v="3"/>
    <x v="19"/>
    <n v="0"/>
  </r>
  <r>
    <n v="100072"/>
    <x v="0"/>
    <m/>
    <m/>
    <m/>
    <x v="0"/>
    <n v="3"/>
    <d v="2020-07-01T00:00:00"/>
    <d v="2021-03-01T00:00:00"/>
    <n v="8"/>
    <n v="3"/>
    <x v="20"/>
    <n v="0"/>
  </r>
  <r>
    <n v="100073"/>
    <x v="0"/>
    <m/>
    <m/>
    <m/>
    <x v="0"/>
    <n v="3"/>
    <d v="2020-07-01T00:00:00"/>
    <d v="2021-07-01T00:00:00"/>
    <n v="12"/>
    <n v="0"/>
    <x v="12"/>
    <n v="0"/>
  </r>
  <r>
    <n v="100073"/>
    <x v="0"/>
    <m/>
    <m/>
    <m/>
    <x v="0"/>
    <n v="3"/>
    <d v="2020-07-01T00:00:00"/>
    <d v="2021-07-01T00:00:00"/>
    <n v="12"/>
    <n v="0"/>
    <x v="13"/>
    <n v="0"/>
  </r>
  <r>
    <n v="100073"/>
    <x v="0"/>
    <m/>
    <m/>
    <m/>
    <x v="0"/>
    <n v="3"/>
    <d v="2020-07-01T00:00:00"/>
    <d v="2021-07-01T00:00:00"/>
    <n v="12"/>
    <n v="0"/>
    <x v="14"/>
    <n v="0"/>
  </r>
  <r>
    <n v="100073"/>
    <x v="0"/>
    <m/>
    <m/>
    <m/>
    <x v="0"/>
    <n v="3"/>
    <d v="2020-07-01T00:00:00"/>
    <d v="2021-07-01T00:00:00"/>
    <n v="12"/>
    <n v="0"/>
    <x v="15"/>
    <n v="0"/>
  </r>
  <r>
    <n v="100073"/>
    <x v="0"/>
    <m/>
    <m/>
    <m/>
    <x v="0"/>
    <n v="3"/>
    <d v="2020-07-01T00:00:00"/>
    <d v="2021-07-01T00:00:00"/>
    <n v="12"/>
    <n v="0"/>
    <x v="16"/>
    <n v="0"/>
  </r>
  <r>
    <n v="100073"/>
    <x v="0"/>
    <m/>
    <m/>
    <m/>
    <x v="0"/>
    <n v="3"/>
    <d v="2020-07-01T00:00:00"/>
    <d v="2021-07-01T00:00:00"/>
    <n v="12"/>
    <n v="0"/>
    <x v="17"/>
    <n v="0"/>
  </r>
  <r>
    <n v="100073"/>
    <x v="0"/>
    <m/>
    <m/>
    <m/>
    <x v="0"/>
    <n v="3"/>
    <d v="2020-07-01T00:00:00"/>
    <d v="2021-07-01T00:00:00"/>
    <n v="12"/>
    <n v="0"/>
    <x v="18"/>
    <n v="0"/>
  </r>
  <r>
    <n v="100073"/>
    <x v="0"/>
    <m/>
    <m/>
    <m/>
    <x v="0"/>
    <n v="3"/>
    <d v="2020-07-01T00:00:00"/>
    <d v="2021-07-01T00:00:00"/>
    <n v="12"/>
    <n v="0"/>
    <x v="19"/>
    <n v="0"/>
  </r>
  <r>
    <n v="100073"/>
    <x v="0"/>
    <m/>
    <m/>
    <m/>
    <x v="0"/>
    <n v="3"/>
    <d v="2020-07-01T00:00:00"/>
    <d v="2021-07-01T00:00:00"/>
    <n v="12"/>
    <n v="0"/>
    <x v="20"/>
    <n v="0"/>
  </r>
  <r>
    <n v="100073"/>
    <x v="0"/>
    <m/>
    <m/>
    <m/>
    <x v="0"/>
    <n v="3"/>
    <d v="2020-07-01T00:00:00"/>
    <d v="2021-07-01T00:00:00"/>
    <n v="12"/>
    <n v="0"/>
    <x v="21"/>
    <n v="0"/>
  </r>
  <r>
    <n v="100073"/>
    <x v="0"/>
    <m/>
    <m/>
    <m/>
    <x v="0"/>
    <n v="3"/>
    <d v="2020-07-01T00:00:00"/>
    <d v="2021-07-01T00:00:00"/>
    <n v="12"/>
    <n v="0"/>
    <x v="22"/>
    <n v="0"/>
  </r>
  <r>
    <n v="100073"/>
    <x v="0"/>
    <m/>
    <m/>
    <m/>
    <x v="0"/>
    <n v="3"/>
    <d v="2020-07-01T00:00:00"/>
    <d v="2021-07-01T00:00:00"/>
    <n v="12"/>
    <n v="0"/>
    <x v="23"/>
    <n v="0"/>
  </r>
  <r>
    <n v="100074"/>
    <x v="0"/>
    <m/>
    <m/>
    <m/>
    <x v="0"/>
    <n v="3"/>
    <d v="2020-07-01T00:00:00"/>
    <d v="2021-07-01T00:00:00"/>
    <n v="12"/>
    <n v="0"/>
    <x v="12"/>
    <n v="0"/>
  </r>
  <r>
    <n v="100074"/>
    <x v="1"/>
    <m/>
    <m/>
    <m/>
    <x v="1"/>
    <n v="3"/>
    <d v="2020-07-01T00:00:00"/>
    <d v="2021-07-01T00:00:00"/>
    <n v="12"/>
    <n v="0"/>
    <x v="13"/>
    <n v="20"/>
  </r>
  <r>
    <n v="100074"/>
    <x v="1"/>
    <m/>
    <m/>
    <m/>
    <x v="1"/>
    <n v="3"/>
    <d v="2020-07-01T00:00:00"/>
    <d v="2021-07-01T00:00:00"/>
    <n v="12"/>
    <n v="0"/>
    <x v="14"/>
    <n v="20"/>
  </r>
  <r>
    <n v="100074"/>
    <x v="1"/>
    <m/>
    <m/>
    <m/>
    <x v="1"/>
    <n v="2"/>
    <d v="2020-07-01T00:00:00"/>
    <d v="2021-07-01T00:00:00"/>
    <n v="12"/>
    <n v="0"/>
    <x v="15"/>
    <n v="20"/>
  </r>
  <r>
    <n v="100074"/>
    <x v="1"/>
    <m/>
    <m/>
    <m/>
    <x v="1"/>
    <n v="3"/>
    <d v="2020-07-01T00:00:00"/>
    <d v="2021-07-01T00:00:00"/>
    <n v="12"/>
    <n v="0"/>
    <x v="16"/>
    <n v="20"/>
  </r>
  <r>
    <n v="100074"/>
    <x v="1"/>
    <m/>
    <m/>
    <m/>
    <x v="1"/>
    <n v="3"/>
    <d v="2020-07-01T00:00:00"/>
    <d v="2021-07-01T00:00:00"/>
    <n v="12"/>
    <n v="0"/>
    <x v="17"/>
    <n v="20"/>
  </r>
  <r>
    <n v="100074"/>
    <x v="1"/>
    <m/>
    <m/>
    <m/>
    <x v="1"/>
    <n v="3"/>
    <d v="2020-07-01T00:00:00"/>
    <d v="2021-07-01T00:00:00"/>
    <n v="12"/>
    <n v="0"/>
    <x v="18"/>
    <n v="20"/>
  </r>
  <r>
    <n v="100074"/>
    <x v="1"/>
    <m/>
    <m/>
    <m/>
    <x v="1"/>
    <n v="3"/>
    <d v="2020-07-01T00:00:00"/>
    <d v="2021-07-01T00:00:00"/>
    <n v="12"/>
    <n v="0"/>
    <x v="19"/>
    <n v="20"/>
  </r>
  <r>
    <n v="100074"/>
    <x v="1"/>
    <m/>
    <m/>
    <m/>
    <x v="1"/>
    <n v="3"/>
    <d v="2020-07-01T00:00:00"/>
    <d v="2021-07-01T00:00:00"/>
    <n v="12"/>
    <n v="0"/>
    <x v="20"/>
    <n v="20"/>
  </r>
  <r>
    <n v="100074"/>
    <x v="1"/>
    <m/>
    <m/>
    <m/>
    <x v="1"/>
    <n v="3"/>
    <d v="2020-07-01T00:00:00"/>
    <d v="2021-07-01T00:00:00"/>
    <n v="12"/>
    <n v="0"/>
    <x v="21"/>
    <n v="20"/>
  </r>
  <r>
    <n v="100074"/>
    <x v="1"/>
    <m/>
    <m/>
    <m/>
    <x v="1"/>
    <n v="3"/>
    <d v="2020-07-01T00:00:00"/>
    <d v="2021-07-01T00:00:00"/>
    <n v="12"/>
    <n v="0"/>
    <x v="22"/>
    <n v="20"/>
  </r>
  <r>
    <n v="100074"/>
    <x v="1"/>
    <m/>
    <m/>
    <m/>
    <x v="1"/>
    <n v="3"/>
    <d v="2020-07-01T00:00:00"/>
    <d v="2021-07-01T00:00:00"/>
    <n v="12"/>
    <n v="0"/>
    <x v="23"/>
    <n v="20"/>
  </r>
  <r>
    <n v="100075"/>
    <x v="0"/>
    <m/>
    <m/>
    <m/>
    <x v="0"/>
    <n v="2"/>
    <d v="2020-07-01T00:00:00"/>
    <d v="2020-10-01T00:00:00"/>
    <n v="3"/>
    <n v="8"/>
    <x v="12"/>
    <n v="0"/>
  </r>
  <r>
    <n v="100075"/>
    <x v="1"/>
    <m/>
    <m/>
    <m/>
    <x v="9"/>
    <n v="2"/>
    <d v="2020-07-01T00:00:00"/>
    <d v="2020-10-01T00:00:00"/>
    <n v="3"/>
    <n v="8"/>
    <x v="13"/>
    <n v="10"/>
  </r>
  <r>
    <n v="100075"/>
    <x v="1"/>
    <m/>
    <m/>
    <m/>
    <x v="9"/>
    <n v="2"/>
    <d v="2020-07-01T00:00:00"/>
    <d v="2020-10-01T00:00:00"/>
    <n v="3"/>
    <n v="8"/>
    <x v="14"/>
    <n v="10"/>
  </r>
  <r>
    <n v="100075"/>
    <x v="1"/>
    <m/>
    <m/>
    <m/>
    <x v="9"/>
    <n v="1"/>
    <d v="2020-07-01T00:00:00"/>
    <d v="2020-10-01T00:00:00"/>
    <n v="3"/>
    <n v="8"/>
    <x v="15"/>
    <n v="10"/>
  </r>
  <r>
    <n v="100076"/>
    <x v="0"/>
    <m/>
    <m/>
    <m/>
    <x v="0"/>
    <n v="2"/>
    <d v="2020-07-01T00:00:00"/>
    <d v="2021-05-01T00:00:00"/>
    <n v="10"/>
    <n v="1"/>
    <x v="12"/>
    <n v="0"/>
  </r>
  <r>
    <n v="100076"/>
    <x v="0"/>
    <m/>
    <m/>
    <m/>
    <x v="0"/>
    <n v="2"/>
    <d v="2020-07-01T00:00:00"/>
    <d v="2021-05-01T00:00:00"/>
    <n v="10"/>
    <n v="1"/>
    <x v="13"/>
    <n v="0"/>
  </r>
  <r>
    <n v="100076"/>
    <x v="0"/>
    <m/>
    <m/>
    <m/>
    <x v="0"/>
    <n v="2"/>
    <d v="2020-07-01T00:00:00"/>
    <d v="2021-05-01T00:00:00"/>
    <n v="10"/>
    <n v="1"/>
    <x v="14"/>
    <n v="0"/>
  </r>
  <r>
    <n v="100076"/>
    <x v="0"/>
    <m/>
    <m/>
    <m/>
    <x v="0"/>
    <n v="2"/>
    <d v="2020-07-01T00:00:00"/>
    <d v="2021-05-01T00:00:00"/>
    <n v="10"/>
    <n v="1"/>
    <x v="15"/>
    <n v="0"/>
  </r>
  <r>
    <n v="100076"/>
    <x v="0"/>
    <m/>
    <m/>
    <m/>
    <x v="0"/>
    <n v="1"/>
    <d v="2020-07-01T00:00:00"/>
    <d v="2021-05-01T00:00:00"/>
    <n v="10"/>
    <n v="1"/>
    <x v="16"/>
    <n v="0"/>
  </r>
  <r>
    <n v="100076"/>
    <x v="0"/>
    <m/>
    <m/>
    <m/>
    <x v="0"/>
    <n v="2"/>
    <d v="2020-07-01T00:00:00"/>
    <d v="2021-05-01T00:00:00"/>
    <n v="10"/>
    <n v="1"/>
    <x v="17"/>
    <n v="0"/>
  </r>
  <r>
    <n v="100076"/>
    <x v="0"/>
    <m/>
    <m/>
    <m/>
    <x v="0"/>
    <n v="2"/>
    <d v="2020-07-01T00:00:00"/>
    <d v="2021-05-01T00:00:00"/>
    <n v="10"/>
    <n v="1"/>
    <x v="18"/>
    <n v="0"/>
  </r>
  <r>
    <n v="100076"/>
    <x v="0"/>
    <m/>
    <m/>
    <m/>
    <x v="0"/>
    <n v="2"/>
    <d v="2020-07-01T00:00:00"/>
    <d v="2021-05-01T00:00:00"/>
    <n v="10"/>
    <n v="1"/>
    <x v="19"/>
    <n v="0"/>
  </r>
  <r>
    <n v="100076"/>
    <x v="0"/>
    <m/>
    <m/>
    <m/>
    <x v="0"/>
    <n v="2"/>
    <d v="2020-07-01T00:00:00"/>
    <d v="2021-05-01T00:00:00"/>
    <n v="10"/>
    <n v="1"/>
    <x v="20"/>
    <n v="0"/>
  </r>
  <r>
    <n v="100076"/>
    <x v="0"/>
    <m/>
    <m/>
    <m/>
    <x v="0"/>
    <n v="2"/>
    <d v="2020-07-01T00:00:00"/>
    <d v="2021-05-01T00:00:00"/>
    <n v="10"/>
    <n v="1"/>
    <x v="21"/>
    <n v="0"/>
  </r>
  <r>
    <n v="100076"/>
    <x v="0"/>
    <m/>
    <m/>
    <m/>
    <x v="0"/>
    <n v="2"/>
    <d v="2020-07-01T00:00:00"/>
    <d v="2021-05-01T00:00:00"/>
    <n v="10"/>
    <n v="1"/>
    <x v="22"/>
    <n v="0"/>
  </r>
  <r>
    <n v="100077"/>
    <x v="0"/>
    <m/>
    <m/>
    <m/>
    <x v="0"/>
    <n v="2"/>
    <d v="2020-07-01T00:00:00"/>
    <d v="2021-05-01T00:00:00"/>
    <n v="10"/>
    <n v="1"/>
    <x v="12"/>
    <n v="0"/>
  </r>
  <r>
    <n v="100077"/>
    <x v="0"/>
    <m/>
    <m/>
    <m/>
    <x v="0"/>
    <n v="2"/>
    <d v="2020-07-01T00:00:00"/>
    <d v="2021-05-01T00:00:00"/>
    <n v="10"/>
    <n v="1"/>
    <x v="13"/>
    <n v="0"/>
  </r>
  <r>
    <n v="100077"/>
    <x v="0"/>
    <m/>
    <m/>
    <m/>
    <x v="0"/>
    <n v="2"/>
    <d v="2020-07-01T00:00:00"/>
    <d v="2021-05-01T00:00:00"/>
    <n v="10"/>
    <n v="1"/>
    <x v="14"/>
    <n v="0"/>
  </r>
  <r>
    <n v="100077"/>
    <x v="0"/>
    <m/>
    <m/>
    <m/>
    <x v="0"/>
    <n v="2"/>
    <d v="2020-07-01T00:00:00"/>
    <d v="2021-05-01T00:00:00"/>
    <n v="10"/>
    <n v="1"/>
    <x v="15"/>
    <n v="0"/>
  </r>
  <r>
    <n v="100077"/>
    <x v="0"/>
    <m/>
    <m/>
    <m/>
    <x v="0"/>
    <n v="2"/>
    <d v="2020-07-01T00:00:00"/>
    <d v="2021-05-01T00:00:00"/>
    <n v="10"/>
    <n v="1"/>
    <x v="16"/>
    <n v="0"/>
  </r>
  <r>
    <n v="100077"/>
    <x v="0"/>
    <m/>
    <m/>
    <m/>
    <x v="0"/>
    <n v="2"/>
    <d v="2020-07-01T00:00:00"/>
    <d v="2021-05-01T00:00:00"/>
    <n v="10"/>
    <n v="1"/>
    <x v="17"/>
    <n v="0"/>
  </r>
  <r>
    <n v="100077"/>
    <x v="0"/>
    <m/>
    <m/>
    <m/>
    <x v="0"/>
    <n v="2"/>
    <d v="2020-07-01T00:00:00"/>
    <d v="2021-05-01T00:00:00"/>
    <n v="10"/>
    <n v="1"/>
    <x v="18"/>
    <n v="0"/>
  </r>
  <r>
    <n v="100077"/>
    <x v="0"/>
    <m/>
    <m/>
    <m/>
    <x v="0"/>
    <n v="2"/>
    <d v="2020-07-01T00:00:00"/>
    <d v="2021-05-01T00:00:00"/>
    <n v="10"/>
    <n v="1"/>
    <x v="19"/>
    <n v="0"/>
  </r>
  <r>
    <n v="100077"/>
    <x v="0"/>
    <m/>
    <m/>
    <m/>
    <x v="0"/>
    <n v="2"/>
    <d v="2020-07-01T00:00:00"/>
    <d v="2021-05-01T00:00:00"/>
    <n v="10"/>
    <n v="1"/>
    <x v="20"/>
    <n v="0"/>
  </r>
  <r>
    <n v="100077"/>
    <x v="0"/>
    <m/>
    <m/>
    <m/>
    <x v="0"/>
    <n v="1"/>
    <d v="2020-07-01T00:00:00"/>
    <d v="2021-05-01T00:00:00"/>
    <n v="10"/>
    <n v="1"/>
    <x v="21"/>
    <n v="0"/>
  </r>
  <r>
    <n v="100077"/>
    <x v="0"/>
    <m/>
    <m/>
    <m/>
    <x v="0"/>
    <n v="1"/>
    <d v="2020-07-01T00:00:00"/>
    <d v="2021-05-01T00:00:00"/>
    <n v="10"/>
    <n v="1"/>
    <x v="22"/>
    <n v="0"/>
  </r>
  <r>
    <n v="100078"/>
    <x v="0"/>
    <m/>
    <m/>
    <m/>
    <x v="0"/>
    <n v="2"/>
    <d v="2020-07-01T00:00:00"/>
    <d v="2020-09-01T00:00:00"/>
    <n v="2"/>
    <n v="9"/>
    <x v="12"/>
    <n v="0"/>
  </r>
  <r>
    <n v="100078"/>
    <x v="0"/>
    <m/>
    <m/>
    <m/>
    <x v="0"/>
    <n v="2"/>
    <d v="2020-07-01T00:00:00"/>
    <d v="2020-09-01T00:00:00"/>
    <n v="2"/>
    <n v="9"/>
    <x v="13"/>
    <n v="0"/>
  </r>
  <r>
    <n v="100078"/>
    <x v="0"/>
    <m/>
    <m/>
    <m/>
    <x v="0"/>
    <n v="2"/>
    <d v="2020-07-01T00:00:00"/>
    <d v="2020-09-01T00:00:00"/>
    <n v="2"/>
    <n v="9"/>
    <x v="14"/>
    <n v="0"/>
  </r>
  <r>
    <n v="100079"/>
    <x v="0"/>
    <m/>
    <m/>
    <m/>
    <x v="0"/>
    <n v="2"/>
    <d v="2020-07-01T00:00:00"/>
    <d v="2021-07-01T00:00:00"/>
    <n v="12"/>
    <n v="0"/>
    <x v="12"/>
    <n v="0"/>
  </r>
  <r>
    <n v="100079"/>
    <x v="1"/>
    <m/>
    <m/>
    <m/>
    <x v="9"/>
    <n v="2"/>
    <d v="2020-07-01T00:00:00"/>
    <d v="2021-07-01T00:00:00"/>
    <n v="12"/>
    <n v="0"/>
    <x v="13"/>
    <n v="10"/>
  </r>
  <r>
    <n v="100079"/>
    <x v="1"/>
    <m/>
    <m/>
    <m/>
    <x v="9"/>
    <n v="2"/>
    <d v="2020-07-01T00:00:00"/>
    <d v="2021-07-01T00:00:00"/>
    <n v="12"/>
    <n v="0"/>
    <x v="14"/>
    <n v="10"/>
  </r>
  <r>
    <n v="100079"/>
    <x v="1"/>
    <m/>
    <m/>
    <m/>
    <x v="9"/>
    <n v="2"/>
    <d v="2020-07-01T00:00:00"/>
    <d v="2021-07-01T00:00:00"/>
    <n v="12"/>
    <n v="0"/>
    <x v="15"/>
    <n v="10"/>
  </r>
  <r>
    <n v="100079"/>
    <x v="1"/>
    <m/>
    <m/>
    <m/>
    <x v="9"/>
    <n v="2"/>
    <d v="2020-07-01T00:00:00"/>
    <d v="2021-07-01T00:00:00"/>
    <n v="12"/>
    <n v="0"/>
    <x v="16"/>
    <n v="10"/>
  </r>
  <r>
    <n v="100079"/>
    <x v="1"/>
    <m/>
    <m/>
    <m/>
    <x v="9"/>
    <n v="2"/>
    <d v="2020-07-01T00:00:00"/>
    <d v="2021-07-01T00:00:00"/>
    <n v="12"/>
    <n v="0"/>
    <x v="17"/>
    <n v="10"/>
  </r>
  <r>
    <n v="100079"/>
    <x v="1"/>
    <m/>
    <m/>
    <m/>
    <x v="9"/>
    <n v="2"/>
    <d v="2020-07-01T00:00:00"/>
    <d v="2021-07-01T00:00:00"/>
    <n v="12"/>
    <n v="0"/>
    <x v="18"/>
    <n v="10"/>
  </r>
  <r>
    <n v="100079"/>
    <x v="1"/>
    <m/>
    <m/>
    <m/>
    <x v="9"/>
    <n v="1"/>
    <d v="2020-07-01T00:00:00"/>
    <d v="2021-07-01T00:00:00"/>
    <n v="12"/>
    <n v="0"/>
    <x v="19"/>
    <n v="10"/>
  </r>
  <r>
    <n v="100079"/>
    <x v="1"/>
    <m/>
    <m/>
    <m/>
    <x v="9"/>
    <n v="2"/>
    <d v="2020-07-01T00:00:00"/>
    <d v="2021-07-01T00:00:00"/>
    <n v="12"/>
    <n v="0"/>
    <x v="20"/>
    <n v="10"/>
  </r>
  <r>
    <n v="100079"/>
    <x v="1"/>
    <m/>
    <m/>
    <m/>
    <x v="9"/>
    <n v="2"/>
    <d v="2020-07-01T00:00:00"/>
    <d v="2021-07-01T00:00:00"/>
    <n v="12"/>
    <n v="0"/>
    <x v="21"/>
    <n v="10"/>
  </r>
  <r>
    <n v="100079"/>
    <x v="1"/>
    <m/>
    <m/>
    <m/>
    <x v="9"/>
    <n v="2"/>
    <d v="2020-07-01T00:00:00"/>
    <d v="2021-07-01T00:00:00"/>
    <n v="12"/>
    <n v="0"/>
    <x v="22"/>
    <n v="10"/>
  </r>
  <r>
    <n v="100079"/>
    <x v="1"/>
    <m/>
    <m/>
    <m/>
    <x v="9"/>
    <n v="2"/>
    <d v="2020-07-01T00:00:00"/>
    <d v="2021-07-01T00:00:00"/>
    <n v="12"/>
    <n v="0"/>
    <x v="23"/>
    <n v="10"/>
  </r>
  <r>
    <n v="100080"/>
    <x v="0"/>
    <m/>
    <m/>
    <m/>
    <x v="0"/>
    <n v="1"/>
    <d v="2020-07-01T00:00:00"/>
    <d v="2021-07-01T00:00:00"/>
    <n v="12"/>
    <n v="0"/>
    <x v="12"/>
    <n v="0"/>
  </r>
  <r>
    <n v="100080"/>
    <x v="1"/>
    <m/>
    <m/>
    <m/>
    <x v="9"/>
    <n v="2"/>
    <d v="2020-07-01T00:00:00"/>
    <d v="2021-07-01T00:00:00"/>
    <n v="12"/>
    <n v="0"/>
    <x v="13"/>
    <n v="10"/>
  </r>
  <r>
    <n v="100080"/>
    <x v="1"/>
    <m/>
    <m/>
    <m/>
    <x v="9"/>
    <n v="2"/>
    <d v="2020-07-01T00:00:00"/>
    <d v="2021-07-01T00:00:00"/>
    <n v="12"/>
    <n v="0"/>
    <x v="14"/>
    <n v="10"/>
  </r>
  <r>
    <n v="100080"/>
    <x v="1"/>
    <m/>
    <m/>
    <m/>
    <x v="9"/>
    <n v="2"/>
    <d v="2020-07-01T00:00:00"/>
    <d v="2021-07-01T00:00:00"/>
    <n v="12"/>
    <n v="0"/>
    <x v="15"/>
    <n v="10"/>
  </r>
  <r>
    <n v="100080"/>
    <x v="1"/>
    <m/>
    <m/>
    <m/>
    <x v="9"/>
    <n v="2"/>
    <d v="2020-07-01T00:00:00"/>
    <d v="2021-07-01T00:00:00"/>
    <n v="12"/>
    <n v="0"/>
    <x v="16"/>
    <n v="10"/>
  </r>
  <r>
    <n v="100080"/>
    <x v="1"/>
    <m/>
    <m/>
    <m/>
    <x v="9"/>
    <n v="2"/>
    <d v="2020-07-01T00:00:00"/>
    <d v="2021-07-01T00:00:00"/>
    <n v="12"/>
    <n v="0"/>
    <x v="17"/>
    <n v="10"/>
  </r>
  <r>
    <n v="100080"/>
    <x v="1"/>
    <m/>
    <m/>
    <m/>
    <x v="9"/>
    <n v="1"/>
    <d v="2020-07-01T00:00:00"/>
    <d v="2021-07-01T00:00:00"/>
    <n v="12"/>
    <n v="0"/>
    <x v="18"/>
    <n v="10"/>
  </r>
  <r>
    <n v="100080"/>
    <x v="1"/>
    <m/>
    <m/>
    <m/>
    <x v="9"/>
    <n v="2"/>
    <d v="2020-07-01T00:00:00"/>
    <d v="2021-07-01T00:00:00"/>
    <n v="12"/>
    <n v="0"/>
    <x v="19"/>
    <n v="10"/>
  </r>
  <r>
    <n v="100080"/>
    <x v="1"/>
    <m/>
    <m/>
    <m/>
    <x v="9"/>
    <n v="2"/>
    <d v="2020-07-01T00:00:00"/>
    <d v="2021-07-01T00:00:00"/>
    <n v="12"/>
    <n v="0"/>
    <x v="20"/>
    <n v="10"/>
  </r>
  <r>
    <n v="100080"/>
    <x v="1"/>
    <m/>
    <m/>
    <m/>
    <x v="9"/>
    <n v="1"/>
    <d v="2020-07-01T00:00:00"/>
    <d v="2021-07-01T00:00:00"/>
    <n v="12"/>
    <n v="0"/>
    <x v="21"/>
    <n v="10"/>
  </r>
  <r>
    <n v="100080"/>
    <x v="1"/>
    <m/>
    <m/>
    <m/>
    <x v="9"/>
    <n v="2"/>
    <d v="2020-07-01T00:00:00"/>
    <d v="2021-07-01T00:00:00"/>
    <n v="12"/>
    <n v="0"/>
    <x v="22"/>
    <n v="10"/>
  </r>
  <r>
    <n v="100080"/>
    <x v="1"/>
    <m/>
    <m/>
    <m/>
    <x v="9"/>
    <n v="1"/>
    <d v="2020-07-01T00:00:00"/>
    <d v="2021-07-01T00:00:00"/>
    <n v="12"/>
    <n v="0"/>
    <x v="23"/>
    <n v="10"/>
  </r>
  <r>
    <n v="100081"/>
    <x v="0"/>
    <m/>
    <m/>
    <m/>
    <x v="0"/>
    <n v="39"/>
    <d v="2020-08-01T00:00:00"/>
    <d v="2021-07-01T00:00:00"/>
    <n v="11"/>
    <n v="0"/>
    <x v="13"/>
    <n v="0"/>
  </r>
  <r>
    <n v="100081"/>
    <x v="1"/>
    <m/>
    <m/>
    <m/>
    <x v="24"/>
    <n v="37"/>
    <d v="2020-08-01T00:00:00"/>
    <d v="2021-07-01T00:00:00"/>
    <n v="11"/>
    <n v="0"/>
    <x v="14"/>
    <n v="100"/>
  </r>
  <r>
    <n v="100081"/>
    <x v="1"/>
    <m/>
    <m/>
    <m/>
    <x v="33"/>
    <n v="47"/>
    <d v="2020-08-01T00:00:00"/>
    <d v="2021-07-01T00:00:00"/>
    <n v="11"/>
    <n v="0"/>
    <x v="15"/>
    <n v="220"/>
  </r>
  <r>
    <n v="100081"/>
    <x v="1"/>
    <m/>
    <m/>
    <m/>
    <x v="38"/>
    <n v="48"/>
    <d v="2020-08-01T00:00:00"/>
    <d v="2021-07-01T00:00:00"/>
    <n v="11"/>
    <n v="0"/>
    <x v="16"/>
    <n v="360"/>
  </r>
  <r>
    <n v="100081"/>
    <x v="1"/>
    <m/>
    <m/>
    <m/>
    <x v="38"/>
    <n v="37"/>
    <d v="2020-08-01T00:00:00"/>
    <d v="2021-07-01T00:00:00"/>
    <n v="11"/>
    <n v="0"/>
    <x v="17"/>
    <n v="360"/>
  </r>
  <r>
    <n v="100081"/>
    <x v="1"/>
    <m/>
    <m/>
    <m/>
    <x v="38"/>
    <n v="42"/>
    <d v="2020-08-01T00:00:00"/>
    <d v="2021-07-01T00:00:00"/>
    <n v="11"/>
    <n v="0"/>
    <x v="18"/>
    <n v="360"/>
  </r>
  <r>
    <n v="100081"/>
    <x v="1"/>
    <m/>
    <m/>
    <m/>
    <x v="38"/>
    <n v="43"/>
    <d v="2020-08-01T00:00:00"/>
    <d v="2021-07-01T00:00:00"/>
    <n v="11"/>
    <n v="0"/>
    <x v="19"/>
    <n v="360"/>
  </r>
  <r>
    <n v="100081"/>
    <x v="1"/>
    <m/>
    <m/>
    <m/>
    <x v="38"/>
    <n v="45"/>
    <d v="2020-08-01T00:00:00"/>
    <d v="2021-07-01T00:00:00"/>
    <n v="11"/>
    <n v="0"/>
    <x v="20"/>
    <n v="360"/>
  </r>
  <r>
    <n v="100081"/>
    <x v="1"/>
    <m/>
    <m/>
    <m/>
    <x v="38"/>
    <n v="53"/>
    <d v="2020-08-01T00:00:00"/>
    <d v="2021-07-01T00:00:00"/>
    <n v="11"/>
    <n v="0"/>
    <x v="21"/>
    <n v="360"/>
  </r>
  <r>
    <n v="100081"/>
    <x v="1"/>
    <m/>
    <m/>
    <m/>
    <x v="38"/>
    <n v="45"/>
    <d v="2020-08-01T00:00:00"/>
    <d v="2021-07-01T00:00:00"/>
    <n v="11"/>
    <n v="0"/>
    <x v="22"/>
    <n v="360"/>
  </r>
  <r>
    <n v="100081"/>
    <x v="1"/>
    <m/>
    <m/>
    <m/>
    <x v="38"/>
    <n v="47"/>
    <d v="2020-08-01T00:00:00"/>
    <d v="2021-07-01T00:00:00"/>
    <n v="11"/>
    <n v="0"/>
    <x v="23"/>
    <n v="360"/>
  </r>
  <r>
    <n v="100082"/>
    <x v="0"/>
    <m/>
    <m/>
    <m/>
    <x v="0"/>
    <n v="49"/>
    <d v="2020-08-01T00:00:00"/>
    <d v="2021-07-01T00:00:00"/>
    <n v="11"/>
    <n v="0"/>
    <x v="13"/>
    <n v="0"/>
  </r>
  <r>
    <n v="100082"/>
    <x v="1"/>
    <m/>
    <m/>
    <m/>
    <x v="39"/>
    <n v="35"/>
    <d v="2020-08-01T00:00:00"/>
    <d v="2021-07-01T00:00:00"/>
    <n v="11"/>
    <n v="0"/>
    <x v="14"/>
    <n v="130"/>
  </r>
  <r>
    <n v="100082"/>
    <x v="1"/>
    <m/>
    <m/>
    <m/>
    <x v="46"/>
    <n v="47"/>
    <d v="2020-08-01T00:00:00"/>
    <d v="2021-07-01T00:00:00"/>
    <n v="11"/>
    <n v="0"/>
    <x v="15"/>
    <n v="340"/>
  </r>
  <r>
    <n v="100082"/>
    <x v="1"/>
    <m/>
    <m/>
    <m/>
    <x v="46"/>
    <n v="40"/>
    <d v="2020-08-01T00:00:00"/>
    <d v="2021-07-01T00:00:00"/>
    <n v="11"/>
    <n v="0"/>
    <x v="16"/>
    <n v="340"/>
  </r>
  <r>
    <n v="100082"/>
    <x v="1"/>
    <m/>
    <m/>
    <m/>
    <x v="46"/>
    <n v="48"/>
    <d v="2020-08-01T00:00:00"/>
    <d v="2021-07-01T00:00:00"/>
    <n v="11"/>
    <n v="0"/>
    <x v="17"/>
    <n v="340"/>
  </r>
  <r>
    <n v="100082"/>
    <x v="1"/>
    <m/>
    <m/>
    <m/>
    <x v="46"/>
    <n v="34"/>
    <d v="2020-08-01T00:00:00"/>
    <d v="2021-07-01T00:00:00"/>
    <n v="11"/>
    <n v="0"/>
    <x v="18"/>
    <n v="340"/>
  </r>
  <r>
    <n v="100082"/>
    <x v="1"/>
    <m/>
    <m/>
    <m/>
    <x v="46"/>
    <n v="41"/>
    <d v="2020-08-01T00:00:00"/>
    <d v="2021-07-01T00:00:00"/>
    <n v="11"/>
    <n v="0"/>
    <x v="19"/>
    <n v="340"/>
  </r>
  <r>
    <n v="100082"/>
    <x v="1"/>
    <m/>
    <m/>
    <m/>
    <x v="46"/>
    <n v="41"/>
    <d v="2020-08-01T00:00:00"/>
    <d v="2021-07-01T00:00:00"/>
    <n v="11"/>
    <n v="0"/>
    <x v="20"/>
    <n v="340"/>
  </r>
  <r>
    <n v="100082"/>
    <x v="1"/>
    <m/>
    <m/>
    <m/>
    <x v="46"/>
    <n v="48"/>
    <d v="2020-08-01T00:00:00"/>
    <d v="2021-07-01T00:00:00"/>
    <n v="11"/>
    <n v="0"/>
    <x v="21"/>
    <n v="340"/>
  </r>
  <r>
    <n v="100082"/>
    <x v="1"/>
    <m/>
    <m/>
    <m/>
    <x v="46"/>
    <n v="40"/>
    <d v="2020-08-01T00:00:00"/>
    <d v="2021-07-01T00:00:00"/>
    <n v="11"/>
    <n v="0"/>
    <x v="22"/>
    <n v="340"/>
  </r>
  <r>
    <n v="100082"/>
    <x v="1"/>
    <m/>
    <m/>
    <m/>
    <x v="46"/>
    <n v="47"/>
    <d v="2020-08-01T00:00:00"/>
    <d v="2021-07-01T00:00:00"/>
    <n v="11"/>
    <n v="0"/>
    <x v="23"/>
    <n v="340"/>
  </r>
  <r>
    <n v="100083"/>
    <x v="0"/>
    <m/>
    <m/>
    <m/>
    <x v="0"/>
    <n v="35"/>
    <d v="2020-08-01T00:00:00"/>
    <d v="2021-07-01T00:00:00"/>
    <n v="11"/>
    <n v="0"/>
    <x v="13"/>
    <n v="0"/>
  </r>
  <r>
    <n v="100083"/>
    <x v="1"/>
    <m/>
    <m/>
    <m/>
    <x v="30"/>
    <n v="34"/>
    <d v="2020-08-01T00:00:00"/>
    <d v="2021-07-01T00:00:00"/>
    <n v="11"/>
    <n v="0"/>
    <x v="14"/>
    <n v="80"/>
  </r>
  <r>
    <n v="100083"/>
    <x v="1"/>
    <m/>
    <m/>
    <m/>
    <x v="22"/>
    <n v="45"/>
    <d v="2020-08-01T00:00:00"/>
    <d v="2021-07-01T00:00:00"/>
    <n v="11"/>
    <n v="0"/>
    <x v="15"/>
    <n v="280"/>
  </r>
  <r>
    <n v="100083"/>
    <x v="1"/>
    <m/>
    <m/>
    <m/>
    <x v="22"/>
    <n v="40"/>
    <d v="2020-08-01T00:00:00"/>
    <d v="2021-07-01T00:00:00"/>
    <n v="11"/>
    <n v="0"/>
    <x v="16"/>
    <n v="280"/>
  </r>
  <r>
    <n v="100083"/>
    <x v="1"/>
    <m/>
    <m/>
    <m/>
    <x v="22"/>
    <n v="34"/>
    <d v="2020-08-01T00:00:00"/>
    <d v="2021-07-01T00:00:00"/>
    <n v="11"/>
    <n v="0"/>
    <x v="17"/>
    <n v="280"/>
  </r>
  <r>
    <n v="100083"/>
    <x v="1"/>
    <m/>
    <m/>
    <m/>
    <x v="22"/>
    <n v="31"/>
    <d v="2020-08-01T00:00:00"/>
    <d v="2021-07-01T00:00:00"/>
    <n v="11"/>
    <n v="0"/>
    <x v="18"/>
    <n v="280"/>
  </r>
  <r>
    <n v="100083"/>
    <x v="1"/>
    <m/>
    <m/>
    <m/>
    <x v="22"/>
    <n v="32"/>
    <d v="2020-08-01T00:00:00"/>
    <d v="2021-07-01T00:00:00"/>
    <n v="11"/>
    <n v="0"/>
    <x v="19"/>
    <n v="280"/>
  </r>
  <r>
    <n v="100083"/>
    <x v="1"/>
    <m/>
    <m/>
    <m/>
    <x v="22"/>
    <n v="36"/>
    <d v="2020-08-01T00:00:00"/>
    <d v="2021-07-01T00:00:00"/>
    <n v="11"/>
    <n v="0"/>
    <x v="20"/>
    <n v="280"/>
  </r>
  <r>
    <n v="100083"/>
    <x v="1"/>
    <m/>
    <m/>
    <m/>
    <x v="22"/>
    <n v="34"/>
    <d v="2020-08-01T00:00:00"/>
    <d v="2021-07-01T00:00:00"/>
    <n v="11"/>
    <n v="0"/>
    <x v="21"/>
    <n v="280"/>
  </r>
  <r>
    <n v="100083"/>
    <x v="1"/>
    <m/>
    <m/>
    <m/>
    <x v="22"/>
    <n v="36"/>
    <d v="2020-08-01T00:00:00"/>
    <d v="2021-07-01T00:00:00"/>
    <n v="11"/>
    <n v="0"/>
    <x v="22"/>
    <n v="280"/>
  </r>
  <r>
    <n v="100083"/>
    <x v="1"/>
    <m/>
    <m/>
    <m/>
    <x v="22"/>
    <n v="32"/>
    <d v="2020-08-01T00:00:00"/>
    <d v="2021-07-01T00:00:00"/>
    <n v="11"/>
    <n v="0"/>
    <x v="23"/>
    <n v="280"/>
  </r>
  <r>
    <n v="100084"/>
    <x v="0"/>
    <m/>
    <m/>
    <m/>
    <x v="0"/>
    <n v="23"/>
    <d v="2020-08-01T00:00:00"/>
    <d v="2021-07-01T00:00:00"/>
    <n v="11"/>
    <n v="0"/>
    <x v="13"/>
    <n v="0"/>
  </r>
  <r>
    <n v="100084"/>
    <x v="1"/>
    <m/>
    <m/>
    <m/>
    <x v="30"/>
    <n v="28"/>
    <d v="2020-08-01T00:00:00"/>
    <d v="2021-07-01T00:00:00"/>
    <n v="11"/>
    <n v="0"/>
    <x v="14"/>
    <n v="80"/>
  </r>
  <r>
    <n v="100084"/>
    <x v="1"/>
    <m/>
    <m/>
    <m/>
    <x v="28"/>
    <n v="26"/>
    <d v="2020-08-01T00:00:00"/>
    <d v="2021-07-01T00:00:00"/>
    <n v="11"/>
    <n v="0"/>
    <x v="15"/>
    <n v="210"/>
  </r>
  <r>
    <n v="100084"/>
    <x v="1"/>
    <m/>
    <m/>
    <m/>
    <x v="33"/>
    <n v="30"/>
    <d v="2020-08-01T00:00:00"/>
    <d v="2021-07-01T00:00:00"/>
    <n v="11"/>
    <n v="0"/>
    <x v="16"/>
    <n v="220"/>
  </r>
  <r>
    <n v="100084"/>
    <x v="1"/>
    <m/>
    <m/>
    <m/>
    <x v="33"/>
    <n v="23"/>
    <d v="2020-08-01T00:00:00"/>
    <d v="2021-07-01T00:00:00"/>
    <n v="11"/>
    <n v="0"/>
    <x v="17"/>
    <n v="220"/>
  </r>
  <r>
    <n v="100084"/>
    <x v="1"/>
    <m/>
    <m/>
    <m/>
    <x v="33"/>
    <n v="34"/>
    <d v="2020-08-01T00:00:00"/>
    <d v="2021-07-01T00:00:00"/>
    <n v="11"/>
    <n v="0"/>
    <x v="18"/>
    <n v="220"/>
  </r>
  <r>
    <n v="100084"/>
    <x v="1"/>
    <m/>
    <m/>
    <m/>
    <x v="33"/>
    <n v="26"/>
    <d v="2020-08-01T00:00:00"/>
    <d v="2021-07-01T00:00:00"/>
    <n v="11"/>
    <n v="0"/>
    <x v="19"/>
    <n v="220"/>
  </r>
  <r>
    <n v="100084"/>
    <x v="1"/>
    <m/>
    <m/>
    <m/>
    <x v="33"/>
    <n v="28"/>
    <d v="2020-08-01T00:00:00"/>
    <d v="2021-07-01T00:00:00"/>
    <n v="11"/>
    <n v="0"/>
    <x v="20"/>
    <n v="220"/>
  </r>
  <r>
    <n v="100084"/>
    <x v="1"/>
    <m/>
    <m/>
    <m/>
    <x v="33"/>
    <n v="25"/>
    <d v="2020-08-01T00:00:00"/>
    <d v="2021-07-01T00:00:00"/>
    <n v="11"/>
    <n v="0"/>
    <x v="21"/>
    <n v="220"/>
  </r>
  <r>
    <n v="100084"/>
    <x v="1"/>
    <m/>
    <m/>
    <m/>
    <x v="33"/>
    <n v="23"/>
    <d v="2020-08-01T00:00:00"/>
    <d v="2021-07-01T00:00:00"/>
    <n v="11"/>
    <n v="0"/>
    <x v="22"/>
    <n v="220"/>
  </r>
  <r>
    <n v="100084"/>
    <x v="1"/>
    <m/>
    <m/>
    <m/>
    <x v="33"/>
    <n v="31"/>
    <d v="2020-08-01T00:00:00"/>
    <d v="2021-07-01T00:00:00"/>
    <n v="11"/>
    <n v="0"/>
    <x v="23"/>
    <n v="220"/>
  </r>
  <r>
    <n v="100085"/>
    <x v="0"/>
    <m/>
    <m/>
    <m/>
    <x v="0"/>
    <n v="21"/>
    <d v="2020-08-01T00:00:00"/>
    <d v="2021-07-01T00:00:00"/>
    <n v="11"/>
    <n v="0"/>
    <x v="13"/>
    <n v="0"/>
  </r>
  <r>
    <n v="100085"/>
    <x v="1"/>
    <m/>
    <m/>
    <m/>
    <x v="39"/>
    <n v="22"/>
    <d v="2020-08-01T00:00:00"/>
    <d v="2021-07-01T00:00:00"/>
    <n v="11"/>
    <n v="0"/>
    <x v="14"/>
    <n v="130"/>
  </r>
  <r>
    <n v="100085"/>
    <x v="1"/>
    <m/>
    <m/>
    <m/>
    <x v="10"/>
    <n v="26"/>
    <d v="2020-08-01T00:00:00"/>
    <d v="2021-07-01T00:00:00"/>
    <n v="11"/>
    <n v="0"/>
    <x v="15"/>
    <n v="150"/>
  </r>
  <r>
    <n v="100085"/>
    <x v="1"/>
    <m/>
    <m/>
    <m/>
    <x v="33"/>
    <n v="25"/>
    <d v="2020-08-01T00:00:00"/>
    <d v="2021-07-01T00:00:00"/>
    <n v="11"/>
    <n v="0"/>
    <x v="16"/>
    <n v="220"/>
  </r>
  <r>
    <n v="100085"/>
    <x v="1"/>
    <m/>
    <m/>
    <m/>
    <x v="33"/>
    <n v="26"/>
    <d v="2020-08-01T00:00:00"/>
    <d v="2021-07-01T00:00:00"/>
    <n v="11"/>
    <n v="0"/>
    <x v="17"/>
    <n v="220"/>
  </r>
  <r>
    <n v="100085"/>
    <x v="1"/>
    <m/>
    <m/>
    <m/>
    <x v="33"/>
    <n v="27"/>
    <d v="2020-08-01T00:00:00"/>
    <d v="2021-07-01T00:00:00"/>
    <n v="11"/>
    <n v="0"/>
    <x v="18"/>
    <n v="220"/>
  </r>
  <r>
    <n v="100085"/>
    <x v="1"/>
    <m/>
    <m/>
    <m/>
    <x v="33"/>
    <n v="26"/>
    <d v="2020-08-01T00:00:00"/>
    <d v="2021-07-01T00:00:00"/>
    <n v="11"/>
    <n v="0"/>
    <x v="19"/>
    <n v="220"/>
  </r>
  <r>
    <n v="100085"/>
    <x v="1"/>
    <m/>
    <m/>
    <m/>
    <x v="33"/>
    <n v="27"/>
    <d v="2020-08-01T00:00:00"/>
    <d v="2021-07-01T00:00:00"/>
    <n v="11"/>
    <n v="0"/>
    <x v="20"/>
    <n v="220"/>
  </r>
  <r>
    <n v="100085"/>
    <x v="1"/>
    <m/>
    <m/>
    <m/>
    <x v="33"/>
    <n v="28"/>
    <d v="2020-08-01T00:00:00"/>
    <d v="2021-07-01T00:00:00"/>
    <n v="11"/>
    <n v="0"/>
    <x v="21"/>
    <n v="220"/>
  </r>
  <r>
    <n v="100085"/>
    <x v="1"/>
    <m/>
    <m/>
    <m/>
    <x v="33"/>
    <n v="26"/>
    <d v="2020-08-01T00:00:00"/>
    <d v="2021-07-01T00:00:00"/>
    <n v="11"/>
    <n v="0"/>
    <x v="22"/>
    <n v="220"/>
  </r>
  <r>
    <n v="100085"/>
    <x v="1"/>
    <m/>
    <m/>
    <m/>
    <x v="33"/>
    <n v="29"/>
    <d v="2020-08-01T00:00:00"/>
    <d v="2021-07-01T00:00:00"/>
    <n v="11"/>
    <n v="0"/>
    <x v="23"/>
    <n v="220"/>
  </r>
  <r>
    <n v="100086"/>
    <x v="0"/>
    <m/>
    <m/>
    <m/>
    <x v="0"/>
    <n v="21"/>
    <d v="2020-08-01T00:00:00"/>
    <d v="2021-07-01T00:00:00"/>
    <n v="11"/>
    <n v="0"/>
    <x v="13"/>
    <n v="0"/>
  </r>
  <r>
    <n v="100086"/>
    <x v="2"/>
    <m/>
    <m/>
    <m/>
    <x v="26"/>
    <n v="26"/>
    <d v="2020-08-01T00:00:00"/>
    <d v="2021-07-01T00:00:00"/>
    <n v="11"/>
    <n v="0"/>
    <x v="14"/>
    <n v="150"/>
  </r>
  <r>
    <n v="100086"/>
    <x v="2"/>
    <m/>
    <m/>
    <m/>
    <x v="28"/>
    <n v="24"/>
    <d v="2020-08-01T00:00:00"/>
    <d v="2021-07-01T00:00:00"/>
    <n v="11"/>
    <n v="0"/>
    <x v="15"/>
    <n v="525"/>
  </r>
  <r>
    <n v="100086"/>
    <x v="2"/>
    <m/>
    <m/>
    <m/>
    <x v="28"/>
    <n v="23"/>
    <d v="2020-08-01T00:00:00"/>
    <d v="2021-07-01T00:00:00"/>
    <n v="11"/>
    <n v="0"/>
    <x v="16"/>
    <n v="525"/>
  </r>
  <r>
    <n v="100086"/>
    <x v="2"/>
    <m/>
    <m/>
    <m/>
    <x v="28"/>
    <n v="26"/>
    <d v="2020-08-01T00:00:00"/>
    <d v="2021-07-01T00:00:00"/>
    <n v="11"/>
    <n v="0"/>
    <x v="17"/>
    <n v="525"/>
  </r>
  <r>
    <n v="100086"/>
    <x v="2"/>
    <m/>
    <m/>
    <m/>
    <x v="28"/>
    <n v="21"/>
    <d v="2020-08-01T00:00:00"/>
    <d v="2021-07-01T00:00:00"/>
    <n v="11"/>
    <n v="0"/>
    <x v="18"/>
    <n v="525"/>
  </r>
  <r>
    <n v="100086"/>
    <x v="2"/>
    <m/>
    <m/>
    <m/>
    <x v="28"/>
    <n v="30"/>
    <d v="2020-08-01T00:00:00"/>
    <d v="2021-07-01T00:00:00"/>
    <n v="11"/>
    <n v="0"/>
    <x v="19"/>
    <n v="525"/>
  </r>
  <r>
    <n v="100086"/>
    <x v="2"/>
    <m/>
    <m/>
    <m/>
    <x v="28"/>
    <n v="30"/>
    <d v="2020-08-01T00:00:00"/>
    <d v="2021-07-01T00:00:00"/>
    <n v="11"/>
    <n v="0"/>
    <x v="20"/>
    <n v="525"/>
  </r>
  <r>
    <n v="100086"/>
    <x v="2"/>
    <m/>
    <m/>
    <m/>
    <x v="28"/>
    <n v="29"/>
    <d v="2020-08-01T00:00:00"/>
    <d v="2021-07-01T00:00:00"/>
    <n v="11"/>
    <n v="0"/>
    <x v="21"/>
    <n v="525"/>
  </r>
  <r>
    <n v="100086"/>
    <x v="2"/>
    <m/>
    <m/>
    <m/>
    <x v="28"/>
    <n v="20"/>
    <d v="2020-08-01T00:00:00"/>
    <d v="2021-07-01T00:00:00"/>
    <n v="11"/>
    <n v="0"/>
    <x v="22"/>
    <n v="525"/>
  </r>
  <r>
    <n v="100086"/>
    <x v="2"/>
    <m/>
    <m/>
    <m/>
    <x v="28"/>
    <n v="23"/>
    <d v="2020-08-01T00:00:00"/>
    <d v="2021-07-01T00:00:00"/>
    <n v="11"/>
    <n v="0"/>
    <x v="23"/>
    <n v="525"/>
  </r>
  <r>
    <n v="100087"/>
    <x v="0"/>
    <m/>
    <m/>
    <m/>
    <x v="0"/>
    <n v="28"/>
    <d v="2020-08-01T00:00:00"/>
    <d v="2021-07-01T00:00:00"/>
    <n v="11"/>
    <n v="0"/>
    <x v="13"/>
    <n v="0"/>
  </r>
  <r>
    <n v="100087"/>
    <x v="1"/>
    <m/>
    <m/>
    <m/>
    <x v="10"/>
    <n v="28"/>
    <d v="2020-08-01T00:00:00"/>
    <d v="2021-07-01T00:00:00"/>
    <n v="11"/>
    <n v="0"/>
    <x v="14"/>
    <n v="150"/>
  </r>
  <r>
    <n v="100087"/>
    <x v="1"/>
    <m/>
    <m/>
    <m/>
    <x v="21"/>
    <n v="25"/>
    <d v="2020-08-01T00:00:00"/>
    <d v="2021-07-01T00:00:00"/>
    <n v="11"/>
    <n v="0"/>
    <x v="15"/>
    <n v="140"/>
  </r>
  <r>
    <n v="100087"/>
    <x v="1"/>
    <m/>
    <m/>
    <m/>
    <x v="28"/>
    <n v="24"/>
    <d v="2020-08-01T00:00:00"/>
    <d v="2021-07-01T00:00:00"/>
    <n v="11"/>
    <n v="0"/>
    <x v="16"/>
    <n v="210"/>
  </r>
  <r>
    <n v="100087"/>
    <x v="1"/>
    <m/>
    <m/>
    <m/>
    <x v="28"/>
    <n v="27"/>
    <d v="2020-08-01T00:00:00"/>
    <d v="2021-07-01T00:00:00"/>
    <n v="11"/>
    <n v="0"/>
    <x v="17"/>
    <n v="210"/>
  </r>
  <r>
    <n v="100087"/>
    <x v="1"/>
    <m/>
    <m/>
    <m/>
    <x v="28"/>
    <n v="27"/>
    <d v="2020-08-01T00:00:00"/>
    <d v="2021-07-01T00:00:00"/>
    <n v="11"/>
    <n v="0"/>
    <x v="18"/>
    <n v="210"/>
  </r>
  <r>
    <n v="100087"/>
    <x v="1"/>
    <m/>
    <m/>
    <m/>
    <x v="28"/>
    <n v="24"/>
    <d v="2020-08-01T00:00:00"/>
    <d v="2021-07-01T00:00:00"/>
    <n v="11"/>
    <n v="0"/>
    <x v="19"/>
    <n v="210"/>
  </r>
  <r>
    <n v="100087"/>
    <x v="1"/>
    <m/>
    <m/>
    <m/>
    <x v="28"/>
    <n v="21"/>
    <d v="2020-08-01T00:00:00"/>
    <d v="2021-07-01T00:00:00"/>
    <n v="11"/>
    <n v="0"/>
    <x v="20"/>
    <n v="210"/>
  </r>
  <r>
    <n v="100087"/>
    <x v="1"/>
    <m/>
    <m/>
    <m/>
    <x v="28"/>
    <n v="26"/>
    <d v="2020-08-01T00:00:00"/>
    <d v="2021-07-01T00:00:00"/>
    <n v="11"/>
    <n v="0"/>
    <x v="21"/>
    <n v="210"/>
  </r>
  <r>
    <n v="100087"/>
    <x v="1"/>
    <m/>
    <m/>
    <m/>
    <x v="28"/>
    <n v="21"/>
    <d v="2020-08-01T00:00:00"/>
    <d v="2021-07-01T00:00:00"/>
    <n v="11"/>
    <n v="0"/>
    <x v="22"/>
    <n v="210"/>
  </r>
  <r>
    <n v="100087"/>
    <x v="1"/>
    <m/>
    <m/>
    <m/>
    <x v="28"/>
    <n v="26"/>
    <d v="2020-08-01T00:00:00"/>
    <d v="2021-07-01T00:00:00"/>
    <n v="11"/>
    <n v="0"/>
    <x v="23"/>
    <n v="210"/>
  </r>
  <r>
    <n v="100088"/>
    <x v="0"/>
    <m/>
    <m/>
    <m/>
    <x v="0"/>
    <n v="18"/>
    <d v="2020-08-01T00:00:00"/>
    <d v="2021-05-01T00:00:00"/>
    <n v="9"/>
    <n v="1"/>
    <x v="13"/>
    <n v="0"/>
  </r>
  <r>
    <n v="100088"/>
    <x v="0"/>
    <m/>
    <m/>
    <m/>
    <x v="0"/>
    <n v="19"/>
    <d v="2020-08-01T00:00:00"/>
    <d v="2021-05-01T00:00:00"/>
    <n v="9"/>
    <n v="1"/>
    <x v="14"/>
    <n v="0"/>
  </r>
  <r>
    <n v="100088"/>
    <x v="0"/>
    <m/>
    <m/>
    <m/>
    <x v="0"/>
    <n v="18"/>
    <d v="2020-08-01T00:00:00"/>
    <d v="2021-05-01T00:00:00"/>
    <n v="9"/>
    <n v="1"/>
    <x v="15"/>
    <n v="0"/>
  </r>
  <r>
    <n v="100088"/>
    <x v="0"/>
    <m/>
    <m/>
    <m/>
    <x v="0"/>
    <n v="15"/>
    <d v="2020-08-01T00:00:00"/>
    <d v="2021-05-01T00:00:00"/>
    <n v="9"/>
    <n v="1"/>
    <x v="16"/>
    <n v="0"/>
  </r>
  <r>
    <n v="100088"/>
    <x v="0"/>
    <m/>
    <m/>
    <m/>
    <x v="0"/>
    <n v="14"/>
    <d v="2020-08-01T00:00:00"/>
    <d v="2021-05-01T00:00:00"/>
    <n v="9"/>
    <n v="1"/>
    <x v="17"/>
    <n v="0"/>
  </r>
  <r>
    <n v="100088"/>
    <x v="0"/>
    <m/>
    <m/>
    <m/>
    <x v="0"/>
    <n v="17"/>
    <d v="2020-08-01T00:00:00"/>
    <d v="2021-05-01T00:00:00"/>
    <n v="9"/>
    <n v="1"/>
    <x v="18"/>
    <n v="0"/>
  </r>
  <r>
    <n v="100088"/>
    <x v="0"/>
    <m/>
    <m/>
    <m/>
    <x v="0"/>
    <n v="17"/>
    <d v="2020-08-01T00:00:00"/>
    <d v="2021-05-01T00:00:00"/>
    <n v="9"/>
    <n v="1"/>
    <x v="19"/>
    <n v="0"/>
  </r>
  <r>
    <n v="100088"/>
    <x v="0"/>
    <m/>
    <m/>
    <m/>
    <x v="0"/>
    <n v="19"/>
    <d v="2020-08-01T00:00:00"/>
    <d v="2021-05-01T00:00:00"/>
    <n v="9"/>
    <n v="1"/>
    <x v="20"/>
    <n v="0"/>
  </r>
  <r>
    <n v="100088"/>
    <x v="0"/>
    <m/>
    <m/>
    <m/>
    <x v="0"/>
    <n v="18"/>
    <d v="2020-08-01T00:00:00"/>
    <d v="2021-05-01T00:00:00"/>
    <n v="9"/>
    <n v="1"/>
    <x v="21"/>
    <n v="0"/>
  </r>
  <r>
    <n v="100088"/>
    <x v="0"/>
    <m/>
    <m/>
    <m/>
    <x v="0"/>
    <n v="19"/>
    <d v="2020-08-01T00:00:00"/>
    <d v="2021-05-01T00:00:00"/>
    <n v="9"/>
    <n v="1"/>
    <x v="22"/>
    <n v="0"/>
  </r>
  <r>
    <n v="100089"/>
    <x v="0"/>
    <m/>
    <m/>
    <m/>
    <x v="0"/>
    <n v="17"/>
    <d v="2020-08-01T00:00:00"/>
    <d v="2021-07-01T00:00:00"/>
    <n v="11"/>
    <n v="0"/>
    <x v="13"/>
    <n v="0"/>
  </r>
  <r>
    <n v="100089"/>
    <x v="1"/>
    <m/>
    <m/>
    <m/>
    <x v="30"/>
    <n v="19"/>
    <d v="2020-08-01T00:00:00"/>
    <d v="2021-07-01T00:00:00"/>
    <n v="11"/>
    <n v="0"/>
    <x v="14"/>
    <n v="80"/>
  </r>
  <r>
    <n v="100089"/>
    <x v="1"/>
    <m/>
    <m/>
    <m/>
    <x v="24"/>
    <n v="18"/>
    <d v="2020-08-01T00:00:00"/>
    <d v="2021-07-01T00:00:00"/>
    <n v="11"/>
    <n v="0"/>
    <x v="15"/>
    <n v="100"/>
  </r>
  <r>
    <n v="100089"/>
    <x v="1"/>
    <m/>
    <m/>
    <m/>
    <x v="21"/>
    <n v="16"/>
    <d v="2020-08-01T00:00:00"/>
    <d v="2021-07-01T00:00:00"/>
    <n v="11"/>
    <n v="0"/>
    <x v="16"/>
    <n v="140"/>
  </r>
  <r>
    <n v="100089"/>
    <x v="1"/>
    <m/>
    <m/>
    <m/>
    <x v="21"/>
    <n v="16"/>
    <d v="2020-08-01T00:00:00"/>
    <d v="2021-07-01T00:00:00"/>
    <n v="11"/>
    <n v="0"/>
    <x v="17"/>
    <n v="140"/>
  </r>
  <r>
    <n v="100089"/>
    <x v="1"/>
    <m/>
    <m/>
    <m/>
    <x v="21"/>
    <n v="15"/>
    <d v="2020-08-01T00:00:00"/>
    <d v="2021-07-01T00:00:00"/>
    <n v="11"/>
    <n v="0"/>
    <x v="18"/>
    <n v="140"/>
  </r>
  <r>
    <n v="100089"/>
    <x v="1"/>
    <m/>
    <m/>
    <m/>
    <x v="21"/>
    <n v="18"/>
    <d v="2020-08-01T00:00:00"/>
    <d v="2021-07-01T00:00:00"/>
    <n v="11"/>
    <n v="0"/>
    <x v="19"/>
    <n v="140"/>
  </r>
  <r>
    <n v="100089"/>
    <x v="1"/>
    <m/>
    <m/>
    <m/>
    <x v="21"/>
    <n v="16"/>
    <d v="2020-08-01T00:00:00"/>
    <d v="2021-07-01T00:00:00"/>
    <n v="11"/>
    <n v="0"/>
    <x v="20"/>
    <n v="140"/>
  </r>
  <r>
    <n v="100089"/>
    <x v="1"/>
    <m/>
    <m/>
    <m/>
    <x v="21"/>
    <n v="18"/>
    <d v="2020-08-01T00:00:00"/>
    <d v="2021-07-01T00:00:00"/>
    <n v="11"/>
    <n v="0"/>
    <x v="21"/>
    <n v="140"/>
  </r>
  <r>
    <n v="100089"/>
    <x v="1"/>
    <m/>
    <m/>
    <m/>
    <x v="21"/>
    <n v="18"/>
    <d v="2020-08-01T00:00:00"/>
    <d v="2021-07-01T00:00:00"/>
    <n v="11"/>
    <n v="0"/>
    <x v="22"/>
    <n v="140"/>
  </r>
  <r>
    <n v="100089"/>
    <x v="1"/>
    <m/>
    <m/>
    <m/>
    <x v="21"/>
    <n v="17"/>
    <d v="2020-08-01T00:00:00"/>
    <d v="2021-07-01T00:00:00"/>
    <n v="11"/>
    <n v="0"/>
    <x v="23"/>
    <n v="140"/>
  </r>
  <r>
    <n v="100090"/>
    <x v="0"/>
    <m/>
    <m/>
    <m/>
    <x v="0"/>
    <n v="12"/>
    <d v="2020-08-01T00:00:00"/>
    <d v="2020-09-01T00:00:00"/>
    <n v="1"/>
    <n v="9"/>
    <x v="13"/>
    <n v="0"/>
  </r>
  <r>
    <n v="100090"/>
    <x v="0"/>
    <m/>
    <m/>
    <m/>
    <x v="0"/>
    <n v="9"/>
    <d v="2020-08-01T00:00:00"/>
    <d v="2020-09-01T00:00:00"/>
    <n v="1"/>
    <n v="9"/>
    <x v="14"/>
    <n v="0"/>
  </r>
  <r>
    <n v="100091"/>
    <x v="0"/>
    <m/>
    <m/>
    <m/>
    <x v="0"/>
    <n v="8"/>
    <d v="2020-08-01T00:00:00"/>
    <d v="2021-07-01T00:00:00"/>
    <n v="11"/>
    <n v="0"/>
    <x v="13"/>
    <n v="0"/>
  </r>
  <r>
    <n v="100091"/>
    <x v="0"/>
    <m/>
    <m/>
    <m/>
    <x v="0"/>
    <n v="10"/>
    <d v="2020-08-01T00:00:00"/>
    <d v="2021-07-01T00:00:00"/>
    <n v="11"/>
    <n v="0"/>
    <x v="14"/>
    <n v="0"/>
  </r>
  <r>
    <n v="100091"/>
    <x v="0"/>
    <m/>
    <m/>
    <m/>
    <x v="0"/>
    <n v="10"/>
    <d v="2020-08-01T00:00:00"/>
    <d v="2021-07-01T00:00:00"/>
    <n v="11"/>
    <n v="0"/>
    <x v="15"/>
    <n v="0"/>
  </r>
  <r>
    <n v="100091"/>
    <x v="0"/>
    <m/>
    <m/>
    <m/>
    <x v="0"/>
    <n v="9"/>
    <d v="2020-08-01T00:00:00"/>
    <d v="2021-07-01T00:00:00"/>
    <n v="11"/>
    <n v="0"/>
    <x v="16"/>
    <n v="0"/>
  </r>
  <r>
    <n v="100091"/>
    <x v="0"/>
    <m/>
    <m/>
    <m/>
    <x v="0"/>
    <n v="8"/>
    <d v="2020-08-01T00:00:00"/>
    <d v="2021-07-01T00:00:00"/>
    <n v="11"/>
    <n v="0"/>
    <x v="17"/>
    <n v="0"/>
  </r>
  <r>
    <n v="100091"/>
    <x v="0"/>
    <m/>
    <m/>
    <m/>
    <x v="0"/>
    <n v="8"/>
    <d v="2020-08-01T00:00:00"/>
    <d v="2021-07-01T00:00:00"/>
    <n v="11"/>
    <n v="0"/>
    <x v="18"/>
    <n v="0"/>
  </r>
  <r>
    <n v="100091"/>
    <x v="0"/>
    <m/>
    <m/>
    <m/>
    <x v="0"/>
    <n v="8"/>
    <d v="2020-08-01T00:00:00"/>
    <d v="2021-07-01T00:00:00"/>
    <n v="11"/>
    <n v="0"/>
    <x v="19"/>
    <n v="0"/>
  </r>
  <r>
    <n v="100091"/>
    <x v="0"/>
    <m/>
    <m/>
    <m/>
    <x v="0"/>
    <n v="11"/>
    <d v="2020-08-01T00:00:00"/>
    <d v="2021-07-01T00:00:00"/>
    <n v="11"/>
    <n v="0"/>
    <x v="20"/>
    <n v="0"/>
  </r>
  <r>
    <n v="100091"/>
    <x v="0"/>
    <m/>
    <m/>
    <m/>
    <x v="0"/>
    <n v="10"/>
    <d v="2020-08-01T00:00:00"/>
    <d v="2021-07-01T00:00:00"/>
    <n v="11"/>
    <n v="0"/>
    <x v="21"/>
    <n v="0"/>
  </r>
  <r>
    <n v="100091"/>
    <x v="0"/>
    <m/>
    <m/>
    <m/>
    <x v="0"/>
    <n v="10"/>
    <d v="2020-08-01T00:00:00"/>
    <d v="2021-07-01T00:00:00"/>
    <n v="11"/>
    <n v="0"/>
    <x v="22"/>
    <n v="0"/>
  </r>
  <r>
    <n v="100091"/>
    <x v="0"/>
    <m/>
    <m/>
    <m/>
    <x v="0"/>
    <n v="8"/>
    <d v="2020-08-01T00:00:00"/>
    <d v="2021-07-01T00:00:00"/>
    <n v="11"/>
    <n v="0"/>
    <x v="23"/>
    <n v="0"/>
  </r>
  <r>
    <n v="100092"/>
    <x v="0"/>
    <m/>
    <m/>
    <m/>
    <x v="0"/>
    <n v="9"/>
    <d v="2020-08-01T00:00:00"/>
    <d v="2021-05-01T00:00:00"/>
    <n v="9"/>
    <n v="1"/>
    <x v="13"/>
    <n v="0"/>
  </r>
  <r>
    <n v="100092"/>
    <x v="1"/>
    <m/>
    <m/>
    <m/>
    <x v="26"/>
    <n v="8"/>
    <d v="2020-08-01T00:00:00"/>
    <d v="2021-05-01T00:00:00"/>
    <n v="9"/>
    <n v="1"/>
    <x v="14"/>
    <n v="60"/>
  </r>
  <r>
    <n v="100092"/>
    <x v="1"/>
    <m/>
    <m/>
    <m/>
    <x v="45"/>
    <n v="9"/>
    <d v="2020-08-01T00:00:00"/>
    <d v="2021-05-01T00:00:00"/>
    <n v="9"/>
    <n v="1"/>
    <x v="15"/>
    <n v="70"/>
  </r>
  <r>
    <n v="100092"/>
    <x v="1"/>
    <m/>
    <m/>
    <m/>
    <x v="45"/>
    <n v="11"/>
    <d v="2020-08-01T00:00:00"/>
    <d v="2021-05-01T00:00:00"/>
    <n v="9"/>
    <n v="1"/>
    <x v="16"/>
    <n v="70"/>
  </r>
  <r>
    <n v="100092"/>
    <x v="1"/>
    <m/>
    <m/>
    <m/>
    <x v="45"/>
    <n v="8"/>
    <d v="2020-08-01T00:00:00"/>
    <d v="2021-05-01T00:00:00"/>
    <n v="9"/>
    <n v="1"/>
    <x v="17"/>
    <n v="70"/>
  </r>
  <r>
    <n v="100092"/>
    <x v="1"/>
    <m/>
    <m/>
    <m/>
    <x v="45"/>
    <n v="11"/>
    <d v="2020-08-01T00:00:00"/>
    <d v="2021-05-01T00:00:00"/>
    <n v="9"/>
    <n v="1"/>
    <x v="18"/>
    <n v="70"/>
  </r>
  <r>
    <n v="100092"/>
    <x v="1"/>
    <m/>
    <m/>
    <m/>
    <x v="45"/>
    <n v="10"/>
    <d v="2020-08-01T00:00:00"/>
    <d v="2021-05-01T00:00:00"/>
    <n v="9"/>
    <n v="1"/>
    <x v="19"/>
    <n v="70"/>
  </r>
  <r>
    <n v="100092"/>
    <x v="1"/>
    <m/>
    <m/>
    <m/>
    <x v="45"/>
    <n v="7"/>
    <d v="2020-08-01T00:00:00"/>
    <d v="2021-05-01T00:00:00"/>
    <n v="9"/>
    <n v="1"/>
    <x v="20"/>
    <n v="70"/>
  </r>
  <r>
    <n v="100092"/>
    <x v="1"/>
    <m/>
    <m/>
    <m/>
    <x v="45"/>
    <n v="11"/>
    <d v="2020-08-01T00:00:00"/>
    <d v="2021-05-01T00:00:00"/>
    <n v="9"/>
    <n v="1"/>
    <x v="21"/>
    <n v="70"/>
  </r>
  <r>
    <n v="100092"/>
    <x v="1"/>
    <m/>
    <m/>
    <m/>
    <x v="45"/>
    <n v="7"/>
    <d v="2020-08-01T00:00:00"/>
    <d v="2021-05-01T00:00:00"/>
    <n v="9"/>
    <n v="1"/>
    <x v="22"/>
    <n v="70"/>
  </r>
  <r>
    <n v="100093"/>
    <x v="0"/>
    <m/>
    <m/>
    <m/>
    <x v="0"/>
    <n v="7"/>
    <d v="2020-08-01T00:00:00"/>
    <d v="2021-01-01T00:00:00"/>
    <n v="5"/>
    <n v="5"/>
    <x v="13"/>
    <n v="0"/>
  </r>
  <r>
    <n v="100093"/>
    <x v="0"/>
    <m/>
    <m/>
    <m/>
    <x v="0"/>
    <n v="7"/>
    <d v="2020-08-01T00:00:00"/>
    <d v="2021-01-01T00:00:00"/>
    <n v="5"/>
    <n v="5"/>
    <x v="14"/>
    <n v="0"/>
  </r>
  <r>
    <n v="100093"/>
    <x v="0"/>
    <m/>
    <m/>
    <m/>
    <x v="0"/>
    <n v="7"/>
    <d v="2020-08-01T00:00:00"/>
    <d v="2021-01-01T00:00:00"/>
    <n v="5"/>
    <n v="5"/>
    <x v="15"/>
    <n v="0"/>
  </r>
  <r>
    <n v="100093"/>
    <x v="0"/>
    <m/>
    <m/>
    <m/>
    <x v="0"/>
    <n v="7"/>
    <d v="2020-08-01T00:00:00"/>
    <d v="2021-01-01T00:00:00"/>
    <n v="5"/>
    <n v="5"/>
    <x v="16"/>
    <n v="0"/>
  </r>
  <r>
    <n v="100093"/>
    <x v="0"/>
    <m/>
    <m/>
    <m/>
    <x v="0"/>
    <n v="7"/>
    <d v="2020-08-01T00:00:00"/>
    <d v="2021-01-01T00:00:00"/>
    <n v="5"/>
    <n v="5"/>
    <x v="17"/>
    <n v="0"/>
  </r>
  <r>
    <n v="100093"/>
    <x v="0"/>
    <m/>
    <m/>
    <m/>
    <x v="0"/>
    <n v="7"/>
    <d v="2020-08-01T00:00:00"/>
    <d v="2021-01-01T00:00:00"/>
    <n v="5"/>
    <n v="5"/>
    <x v="18"/>
    <n v="0"/>
  </r>
  <r>
    <n v="100094"/>
    <x v="0"/>
    <m/>
    <m/>
    <m/>
    <x v="0"/>
    <n v="5"/>
    <d v="2020-08-01T00:00:00"/>
    <d v="2021-04-01T00:00:00"/>
    <n v="8"/>
    <n v="2"/>
    <x v="13"/>
    <n v="0"/>
  </r>
  <r>
    <n v="100094"/>
    <x v="1"/>
    <m/>
    <m/>
    <m/>
    <x v="1"/>
    <n v="6"/>
    <d v="2020-08-01T00:00:00"/>
    <d v="2021-04-01T00:00:00"/>
    <n v="8"/>
    <n v="2"/>
    <x v="14"/>
    <n v="20"/>
  </r>
  <r>
    <n v="100094"/>
    <x v="1"/>
    <m/>
    <m/>
    <m/>
    <x v="6"/>
    <n v="6"/>
    <d v="2020-08-01T00:00:00"/>
    <d v="2021-04-01T00:00:00"/>
    <n v="8"/>
    <n v="2"/>
    <x v="15"/>
    <n v="30"/>
  </r>
  <r>
    <n v="100094"/>
    <x v="1"/>
    <m/>
    <m/>
    <m/>
    <x v="2"/>
    <n v="6"/>
    <d v="2020-08-01T00:00:00"/>
    <d v="2021-04-01T00:00:00"/>
    <n v="8"/>
    <n v="2"/>
    <x v="16"/>
    <n v="40"/>
  </r>
  <r>
    <n v="100094"/>
    <x v="1"/>
    <m/>
    <m/>
    <m/>
    <x v="2"/>
    <n v="6"/>
    <d v="2020-08-01T00:00:00"/>
    <d v="2021-04-01T00:00:00"/>
    <n v="8"/>
    <n v="2"/>
    <x v="17"/>
    <n v="40"/>
  </r>
  <r>
    <n v="100094"/>
    <x v="1"/>
    <m/>
    <m/>
    <m/>
    <x v="2"/>
    <n v="6"/>
    <d v="2020-08-01T00:00:00"/>
    <d v="2021-04-01T00:00:00"/>
    <n v="8"/>
    <n v="2"/>
    <x v="18"/>
    <n v="40"/>
  </r>
  <r>
    <n v="100094"/>
    <x v="1"/>
    <m/>
    <m/>
    <m/>
    <x v="2"/>
    <n v="6"/>
    <d v="2020-08-01T00:00:00"/>
    <d v="2021-04-01T00:00:00"/>
    <n v="8"/>
    <n v="2"/>
    <x v="19"/>
    <n v="40"/>
  </r>
  <r>
    <n v="100094"/>
    <x v="1"/>
    <m/>
    <m/>
    <m/>
    <x v="2"/>
    <n v="6"/>
    <d v="2020-08-01T00:00:00"/>
    <d v="2021-04-01T00:00:00"/>
    <n v="8"/>
    <n v="2"/>
    <x v="20"/>
    <n v="40"/>
  </r>
  <r>
    <n v="100094"/>
    <x v="1"/>
    <m/>
    <m/>
    <m/>
    <x v="2"/>
    <n v="5"/>
    <d v="2020-08-01T00:00:00"/>
    <d v="2021-04-01T00:00:00"/>
    <n v="8"/>
    <n v="2"/>
    <x v="21"/>
    <n v="40"/>
  </r>
  <r>
    <n v="100095"/>
    <x v="0"/>
    <m/>
    <m/>
    <m/>
    <x v="0"/>
    <n v="5"/>
    <d v="2020-08-01T00:00:00"/>
    <d v="2021-01-01T00:00:00"/>
    <n v="5"/>
    <n v="5"/>
    <x v="13"/>
    <n v="0"/>
  </r>
  <r>
    <n v="100095"/>
    <x v="0"/>
    <m/>
    <m/>
    <m/>
    <x v="0"/>
    <n v="6"/>
    <d v="2020-08-01T00:00:00"/>
    <d v="2021-01-01T00:00:00"/>
    <n v="5"/>
    <n v="5"/>
    <x v="14"/>
    <n v="0"/>
  </r>
  <r>
    <n v="100095"/>
    <x v="0"/>
    <m/>
    <m/>
    <m/>
    <x v="0"/>
    <n v="5"/>
    <d v="2020-08-01T00:00:00"/>
    <d v="2021-01-01T00:00:00"/>
    <n v="5"/>
    <n v="5"/>
    <x v="15"/>
    <n v="0"/>
  </r>
  <r>
    <n v="100095"/>
    <x v="0"/>
    <m/>
    <m/>
    <m/>
    <x v="0"/>
    <n v="6"/>
    <d v="2020-08-01T00:00:00"/>
    <d v="2021-01-01T00:00:00"/>
    <n v="5"/>
    <n v="5"/>
    <x v="16"/>
    <n v="0"/>
  </r>
  <r>
    <n v="100095"/>
    <x v="0"/>
    <m/>
    <m/>
    <m/>
    <x v="0"/>
    <n v="5"/>
    <d v="2020-08-01T00:00:00"/>
    <d v="2021-01-01T00:00:00"/>
    <n v="5"/>
    <n v="5"/>
    <x v="17"/>
    <n v="0"/>
  </r>
  <r>
    <n v="100095"/>
    <x v="0"/>
    <m/>
    <m/>
    <m/>
    <x v="0"/>
    <n v="6"/>
    <d v="2020-08-01T00:00:00"/>
    <d v="2021-01-01T00:00:00"/>
    <n v="5"/>
    <n v="5"/>
    <x v="18"/>
    <n v="0"/>
  </r>
  <r>
    <n v="100096"/>
    <x v="0"/>
    <m/>
    <m/>
    <m/>
    <x v="0"/>
    <n v="4"/>
    <d v="2020-08-01T00:00:00"/>
    <d v="2021-07-01T00:00:00"/>
    <n v="11"/>
    <n v="0"/>
    <x v="13"/>
    <n v="0"/>
  </r>
  <r>
    <n v="100096"/>
    <x v="1"/>
    <m/>
    <m/>
    <m/>
    <x v="1"/>
    <n v="5"/>
    <d v="2020-08-01T00:00:00"/>
    <d v="2021-07-01T00:00:00"/>
    <n v="11"/>
    <n v="0"/>
    <x v="14"/>
    <n v="20"/>
  </r>
  <r>
    <n v="100096"/>
    <x v="1"/>
    <m/>
    <m/>
    <m/>
    <x v="6"/>
    <n v="5"/>
    <d v="2020-08-01T00:00:00"/>
    <d v="2021-07-01T00:00:00"/>
    <n v="11"/>
    <n v="0"/>
    <x v="15"/>
    <n v="30"/>
  </r>
  <r>
    <n v="100096"/>
    <x v="1"/>
    <m/>
    <m/>
    <m/>
    <x v="2"/>
    <n v="5"/>
    <d v="2020-08-01T00:00:00"/>
    <d v="2021-07-01T00:00:00"/>
    <n v="11"/>
    <n v="0"/>
    <x v="16"/>
    <n v="40"/>
  </r>
  <r>
    <n v="100096"/>
    <x v="1"/>
    <m/>
    <m/>
    <m/>
    <x v="2"/>
    <n v="5"/>
    <d v="2020-08-01T00:00:00"/>
    <d v="2021-07-01T00:00:00"/>
    <n v="11"/>
    <n v="0"/>
    <x v="17"/>
    <n v="40"/>
  </r>
  <r>
    <n v="100096"/>
    <x v="1"/>
    <m/>
    <m/>
    <m/>
    <x v="2"/>
    <n v="6"/>
    <d v="2020-08-01T00:00:00"/>
    <d v="2021-07-01T00:00:00"/>
    <n v="11"/>
    <n v="0"/>
    <x v="18"/>
    <n v="40"/>
  </r>
  <r>
    <n v="100096"/>
    <x v="1"/>
    <m/>
    <m/>
    <m/>
    <x v="2"/>
    <n v="7"/>
    <d v="2020-08-01T00:00:00"/>
    <d v="2021-07-01T00:00:00"/>
    <n v="11"/>
    <n v="0"/>
    <x v="19"/>
    <n v="40"/>
  </r>
  <r>
    <n v="100096"/>
    <x v="1"/>
    <m/>
    <m/>
    <m/>
    <x v="2"/>
    <n v="6"/>
    <d v="2020-08-01T00:00:00"/>
    <d v="2021-07-01T00:00:00"/>
    <n v="11"/>
    <n v="0"/>
    <x v="20"/>
    <n v="40"/>
  </r>
  <r>
    <n v="100096"/>
    <x v="1"/>
    <m/>
    <m/>
    <m/>
    <x v="2"/>
    <n v="5"/>
    <d v="2020-08-01T00:00:00"/>
    <d v="2021-07-01T00:00:00"/>
    <n v="11"/>
    <n v="0"/>
    <x v="21"/>
    <n v="40"/>
  </r>
  <r>
    <n v="100096"/>
    <x v="1"/>
    <m/>
    <m/>
    <m/>
    <x v="2"/>
    <n v="5"/>
    <d v="2020-08-01T00:00:00"/>
    <d v="2021-07-01T00:00:00"/>
    <n v="11"/>
    <n v="0"/>
    <x v="22"/>
    <n v="40"/>
  </r>
  <r>
    <n v="100096"/>
    <x v="1"/>
    <m/>
    <m/>
    <m/>
    <x v="2"/>
    <n v="6"/>
    <d v="2020-08-01T00:00:00"/>
    <d v="2021-07-01T00:00:00"/>
    <n v="11"/>
    <n v="0"/>
    <x v="23"/>
    <n v="40"/>
  </r>
  <r>
    <n v="100097"/>
    <x v="0"/>
    <m/>
    <m/>
    <m/>
    <x v="0"/>
    <n v="4"/>
    <d v="2020-08-01T00:00:00"/>
    <d v="2020-11-01T00:00:00"/>
    <n v="3"/>
    <n v="7"/>
    <x v="13"/>
    <n v="0"/>
  </r>
  <r>
    <n v="100097"/>
    <x v="0"/>
    <m/>
    <m/>
    <m/>
    <x v="0"/>
    <n v="4"/>
    <d v="2020-08-01T00:00:00"/>
    <d v="2020-11-01T00:00:00"/>
    <n v="3"/>
    <n v="7"/>
    <x v="14"/>
    <n v="0"/>
  </r>
  <r>
    <n v="100097"/>
    <x v="0"/>
    <m/>
    <m/>
    <m/>
    <x v="0"/>
    <n v="3"/>
    <d v="2020-08-01T00:00:00"/>
    <d v="2020-11-01T00:00:00"/>
    <n v="3"/>
    <n v="7"/>
    <x v="15"/>
    <n v="0"/>
  </r>
  <r>
    <n v="100097"/>
    <x v="0"/>
    <m/>
    <m/>
    <m/>
    <x v="0"/>
    <n v="4"/>
    <d v="2020-08-01T00:00:00"/>
    <d v="2020-11-01T00:00:00"/>
    <n v="3"/>
    <n v="7"/>
    <x v="16"/>
    <n v="0"/>
  </r>
  <r>
    <n v="100098"/>
    <x v="0"/>
    <m/>
    <m/>
    <m/>
    <x v="0"/>
    <n v="3"/>
    <d v="2020-08-01T00:00:00"/>
    <d v="2021-01-01T00:00:00"/>
    <n v="5"/>
    <n v="5"/>
    <x v="13"/>
    <n v="0"/>
  </r>
  <r>
    <n v="100098"/>
    <x v="0"/>
    <m/>
    <m/>
    <m/>
    <x v="0"/>
    <n v="3"/>
    <d v="2020-08-01T00:00:00"/>
    <d v="2021-01-01T00:00:00"/>
    <n v="5"/>
    <n v="5"/>
    <x v="14"/>
    <n v="0"/>
  </r>
  <r>
    <n v="100098"/>
    <x v="0"/>
    <m/>
    <m/>
    <m/>
    <x v="0"/>
    <n v="3"/>
    <d v="2020-08-01T00:00:00"/>
    <d v="2021-01-01T00:00:00"/>
    <n v="5"/>
    <n v="5"/>
    <x v="15"/>
    <n v="0"/>
  </r>
  <r>
    <n v="100098"/>
    <x v="0"/>
    <m/>
    <m/>
    <m/>
    <x v="0"/>
    <n v="3"/>
    <d v="2020-08-01T00:00:00"/>
    <d v="2021-01-01T00:00:00"/>
    <n v="5"/>
    <n v="5"/>
    <x v="16"/>
    <n v="0"/>
  </r>
  <r>
    <n v="100098"/>
    <x v="0"/>
    <m/>
    <m/>
    <m/>
    <x v="0"/>
    <n v="3"/>
    <d v="2020-08-01T00:00:00"/>
    <d v="2021-01-01T00:00:00"/>
    <n v="5"/>
    <n v="5"/>
    <x v="17"/>
    <n v="0"/>
  </r>
  <r>
    <n v="100098"/>
    <x v="0"/>
    <m/>
    <m/>
    <m/>
    <x v="0"/>
    <n v="3"/>
    <d v="2020-08-01T00:00:00"/>
    <d v="2021-01-01T00:00:00"/>
    <n v="5"/>
    <n v="5"/>
    <x v="18"/>
    <n v="0"/>
  </r>
  <r>
    <n v="100099"/>
    <x v="0"/>
    <m/>
    <m/>
    <m/>
    <x v="0"/>
    <n v="3"/>
    <d v="2020-08-01T00:00:00"/>
    <d v="2020-10-01T00:00:00"/>
    <n v="2"/>
    <n v="8"/>
    <x v="13"/>
    <n v="0"/>
  </r>
  <r>
    <n v="100099"/>
    <x v="0"/>
    <m/>
    <m/>
    <m/>
    <x v="0"/>
    <n v="2"/>
    <d v="2020-08-01T00:00:00"/>
    <d v="2020-10-01T00:00:00"/>
    <n v="2"/>
    <n v="8"/>
    <x v="14"/>
    <n v="0"/>
  </r>
  <r>
    <n v="100099"/>
    <x v="0"/>
    <m/>
    <m/>
    <m/>
    <x v="0"/>
    <n v="3"/>
    <d v="2020-08-01T00:00:00"/>
    <d v="2020-10-01T00:00:00"/>
    <n v="2"/>
    <n v="8"/>
    <x v="15"/>
    <n v="0"/>
  </r>
  <r>
    <n v="100100"/>
    <x v="0"/>
    <m/>
    <m/>
    <m/>
    <x v="0"/>
    <n v="3"/>
    <d v="2020-08-01T00:00:00"/>
    <d v="2021-03-01T00:00:00"/>
    <n v="7"/>
    <n v="3"/>
    <x v="13"/>
    <n v="0"/>
  </r>
  <r>
    <n v="100100"/>
    <x v="0"/>
    <m/>
    <m/>
    <m/>
    <x v="0"/>
    <n v="3"/>
    <d v="2020-08-01T00:00:00"/>
    <d v="2021-03-01T00:00:00"/>
    <n v="7"/>
    <n v="3"/>
    <x v="14"/>
    <n v="0"/>
  </r>
  <r>
    <n v="100100"/>
    <x v="0"/>
    <m/>
    <m/>
    <m/>
    <x v="0"/>
    <n v="3"/>
    <d v="2020-08-01T00:00:00"/>
    <d v="2021-03-01T00:00:00"/>
    <n v="7"/>
    <n v="3"/>
    <x v="15"/>
    <n v="0"/>
  </r>
  <r>
    <n v="100100"/>
    <x v="0"/>
    <m/>
    <m/>
    <m/>
    <x v="0"/>
    <n v="3"/>
    <d v="2020-08-01T00:00:00"/>
    <d v="2021-03-01T00:00:00"/>
    <n v="7"/>
    <n v="3"/>
    <x v="16"/>
    <n v="0"/>
  </r>
  <r>
    <n v="100100"/>
    <x v="0"/>
    <m/>
    <m/>
    <m/>
    <x v="0"/>
    <n v="3"/>
    <d v="2020-08-01T00:00:00"/>
    <d v="2021-03-01T00:00:00"/>
    <n v="7"/>
    <n v="3"/>
    <x v="17"/>
    <n v="0"/>
  </r>
  <r>
    <n v="100100"/>
    <x v="0"/>
    <m/>
    <m/>
    <m/>
    <x v="0"/>
    <n v="3"/>
    <d v="2020-08-01T00:00:00"/>
    <d v="2021-03-01T00:00:00"/>
    <n v="7"/>
    <n v="3"/>
    <x v="18"/>
    <n v="0"/>
  </r>
  <r>
    <n v="100100"/>
    <x v="0"/>
    <m/>
    <m/>
    <m/>
    <x v="0"/>
    <n v="3"/>
    <d v="2020-08-01T00:00:00"/>
    <d v="2021-03-01T00:00:00"/>
    <n v="7"/>
    <n v="3"/>
    <x v="19"/>
    <n v="0"/>
  </r>
  <r>
    <n v="100100"/>
    <x v="0"/>
    <m/>
    <m/>
    <m/>
    <x v="0"/>
    <n v="3"/>
    <d v="2020-08-01T00:00:00"/>
    <d v="2021-03-01T00:00:00"/>
    <n v="7"/>
    <n v="3"/>
    <x v="20"/>
    <n v="0"/>
  </r>
  <r>
    <n v="100101"/>
    <x v="0"/>
    <m/>
    <m/>
    <m/>
    <x v="0"/>
    <n v="2"/>
    <d v="2020-08-01T00:00:00"/>
    <d v="2020-10-01T00:00:00"/>
    <n v="2"/>
    <n v="8"/>
    <x v="13"/>
    <n v="0"/>
  </r>
  <r>
    <n v="100101"/>
    <x v="0"/>
    <m/>
    <m/>
    <m/>
    <x v="0"/>
    <n v="2"/>
    <d v="2020-08-01T00:00:00"/>
    <d v="2020-10-01T00:00:00"/>
    <n v="2"/>
    <n v="8"/>
    <x v="14"/>
    <n v="0"/>
  </r>
  <r>
    <n v="100101"/>
    <x v="0"/>
    <m/>
    <m/>
    <m/>
    <x v="0"/>
    <n v="2"/>
    <d v="2020-08-01T00:00:00"/>
    <d v="2020-10-01T00:00:00"/>
    <n v="2"/>
    <n v="8"/>
    <x v="15"/>
    <n v="0"/>
  </r>
  <r>
    <n v="100102"/>
    <x v="0"/>
    <m/>
    <m/>
    <m/>
    <x v="0"/>
    <n v="2"/>
    <d v="2020-08-01T00:00:00"/>
    <d v="2020-10-01T00:00:00"/>
    <n v="2"/>
    <n v="8"/>
    <x v="13"/>
    <n v="0"/>
  </r>
  <r>
    <n v="100102"/>
    <x v="0"/>
    <m/>
    <m/>
    <m/>
    <x v="0"/>
    <n v="2"/>
    <d v="2020-08-01T00:00:00"/>
    <d v="2020-10-01T00:00:00"/>
    <n v="2"/>
    <n v="8"/>
    <x v="14"/>
    <n v="0"/>
  </r>
  <r>
    <n v="100102"/>
    <x v="0"/>
    <m/>
    <m/>
    <m/>
    <x v="0"/>
    <n v="2"/>
    <d v="2020-08-01T00:00:00"/>
    <d v="2020-10-01T00:00:00"/>
    <n v="2"/>
    <n v="8"/>
    <x v="15"/>
    <n v="0"/>
  </r>
  <r>
    <n v="100103"/>
    <x v="0"/>
    <m/>
    <m/>
    <m/>
    <x v="0"/>
    <n v="2"/>
    <d v="2020-08-01T00:00:00"/>
    <d v="2021-03-01T00:00:00"/>
    <n v="7"/>
    <n v="3"/>
    <x v="13"/>
    <n v="0"/>
  </r>
  <r>
    <n v="100103"/>
    <x v="0"/>
    <m/>
    <m/>
    <m/>
    <x v="0"/>
    <n v="1"/>
    <d v="2020-08-01T00:00:00"/>
    <d v="2021-03-01T00:00:00"/>
    <n v="7"/>
    <n v="3"/>
    <x v="14"/>
    <n v="0"/>
  </r>
  <r>
    <n v="100103"/>
    <x v="0"/>
    <m/>
    <m/>
    <m/>
    <x v="0"/>
    <n v="2"/>
    <d v="2020-08-01T00:00:00"/>
    <d v="2021-03-01T00:00:00"/>
    <n v="7"/>
    <n v="3"/>
    <x v="15"/>
    <n v="0"/>
  </r>
  <r>
    <n v="100103"/>
    <x v="0"/>
    <m/>
    <m/>
    <m/>
    <x v="0"/>
    <n v="2"/>
    <d v="2020-08-01T00:00:00"/>
    <d v="2021-03-01T00:00:00"/>
    <n v="7"/>
    <n v="3"/>
    <x v="16"/>
    <n v="0"/>
  </r>
  <r>
    <n v="100103"/>
    <x v="0"/>
    <m/>
    <m/>
    <m/>
    <x v="0"/>
    <n v="2"/>
    <d v="2020-08-01T00:00:00"/>
    <d v="2021-03-01T00:00:00"/>
    <n v="7"/>
    <n v="3"/>
    <x v="17"/>
    <n v="0"/>
  </r>
  <r>
    <n v="100103"/>
    <x v="0"/>
    <m/>
    <m/>
    <m/>
    <x v="0"/>
    <n v="1"/>
    <d v="2020-08-01T00:00:00"/>
    <d v="2021-03-01T00:00:00"/>
    <n v="7"/>
    <n v="3"/>
    <x v="18"/>
    <n v="0"/>
  </r>
  <r>
    <n v="100103"/>
    <x v="0"/>
    <m/>
    <m/>
    <m/>
    <x v="0"/>
    <n v="2"/>
    <d v="2020-08-01T00:00:00"/>
    <d v="2021-03-01T00:00:00"/>
    <n v="7"/>
    <n v="3"/>
    <x v="19"/>
    <n v="0"/>
  </r>
  <r>
    <n v="100103"/>
    <x v="0"/>
    <m/>
    <m/>
    <m/>
    <x v="0"/>
    <n v="2"/>
    <d v="2020-08-01T00:00:00"/>
    <d v="2021-03-01T00:00:00"/>
    <n v="7"/>
    <n v="3"/>
    <x v="20"/>
    <n v="0"/>
  </r>
  <r>
    <n v="100104"/>
    <x v="0"/>
    <m/>
    <m/>
    <m/>
    <x v="0"/>
    <n v="2"/>
    <d v="2020-08-01T00:00:00"/>
    <d v="2020-09-01T00:00:00"/>
    <n v="1"/>
    <n v="9"/>
    <x v="13"/>
    <n v="0"/>
  </r>
  <r>
    <n v="100104"/>
    <x v="0"/>
    <m/>
    <m/>
    <m/>
    <x v="0"/>
    <n v="2"/>
    <d v="2020-08-01T00:00:00"/>
    <d v="2020-09-01T00:00:00"/>
    <n v="1"/>
    <n v="9"/>
    <x v="14"/>
    <n v="0"/>
  </r>
  <r>
    <n v="100105"/>
    <x v="0"/>
    <m/>
    <m/>
    <m/>
    <x v="0"/>
    <n v="2"/>
    <d v="2020-08-01T00:00:00"/>
    <d v="2020-12-01T00:00:00"/>
    <n v="4"/>
    <n v="6"/>
    <x v="13"/>
    <n v="0"/>
  </r>
  <r>
    <n v="100105"/>
    <x v="0"/>
    <m/>
    <m/>
    <m/>
    <x v="0"/>
    <n v="2"/>
    <d v="2020-08-01T00:00:00"/>
    <d v="2020-12-01T00:00:00"/>
    <n v="4"/>
    <n v="6"/>
    <x v="14"/>
    <n v="0"/>
  </r>
  <r>
    <n v="100105"/>
    <x v="0"/>
    <m/>
    <m/>
    <m/>
    <x v="0"/>
    <n v="2"/>
    <d v="2020-08-01T00:00:00"/>
    <d v="2020-12-01T00:00:00"/>
    <n v="4"/>
    <n v="6"/>
    <x v="15"/>
    <n v="0"/>
  </r>
  <r>
    <n v="100105"/>
    <x v="0"/>
    <m/>
    <m/>
    <m/>
    <x v="0"/>
    <n v="2"/>
    <d v="2020-08-01T00:00:00"/>
    <d v="2020-12-01T00:00:00"/>
    <n v="4"/>
    <n v="6"/>
    <x v="16"/>
    <n v="0"/>
  </r>
  <r>
    <n v="100105"/>
    <x v="0"/>
    <m/>
    <m/>
    <m/>
    <x v="0"/>
    <n v="2"/>
    <d v="2020-08-01T00:00:00"/>
    <d v="2020-12-01T00:00:00"/>
    <n v="4"/>
    <n v="6"/>
    <x v="17"/>
    <n v="0"/>
  </r>
  <r>
    <n v="100106"/>
    <x v="0"/>
    <m/>
    <m/>
    <m/>
    <x v="0"/>
    <n v="2"/>
    <d v="2020-08-01T00:00:00"/>
    <d v="2021-02-01T00:00:00"/>
    <n v="6"/>
    <n v="4"/>
    <x v="13"/>
    <n v="0"/>
  </r>
  <r>
    <n v="100106"/>
    <x v="0"/>
    <m/>
    <m/>
    <m/>
    <x v="0"/>
    <n v="2"/>
    <d v="2020-08-01T00:00:00"/>
    <d v="2021-02-01T00:00:00"/>
    <n v="6"/>
    <n v="4"/>
    <x v="14"/>
    <n v="0"/>
  </r>
  <r>
    <n v="100106"/>
    <x v="0"/>
    <m/>
    <m/>
    <m/>
    <x v="0"/>
    <n v="2"/>
    <d v="2020-08-01T00:00:00"/>
    <d v="2021-02-01T00:00:00"/>
    <n v="6"/>
    <n v="4"/>
    <x v="15"/>
    <n v="0"/>
  </r>
  <r>
    <n v="100106"/>
    <x v="0"/>
    <m/>
    <m/>
    <m/>
    <x v="0"/>
    <n v="2"/>
    <d v="2020-08-01T00:00:00"/>
    <d v="2021-02-01T00:00:00"/>
    <n v="6"/>
    <n v="4"/>
    <x v="16"/>
    <n v="0"/>
  </r>
  <r>
    <n v="100106"/>
    <x v="0"/>
    <m/>
    <m/>
    <m/>
    <x v="0"/>
    <n v="2"/>
    <d v="2020-08-01T00:00:00"/>
    <d v="2021-02-01T00:00:00"/>
    <n v="6"/>
    <n v="4"/>
    <x v="17"/>
    <n v="0"/>
  </r>
  <r>
    <n v="100106"/>
    <x v="0"/>
    <m/>
    <m/>
    <m/>
    <x v="0"/>
    <n v="2"/>
    <d v="2020-08-01T00:00:00"/>
    <d v="2021-02-01T00:00:00"/>
    <n v="6"/>
    <n v="4"/>
    <x v="18"/>
    <n v="0"/>
  </r>
  <r>
    <n v="100106"/>
    <x v="0"/>
    <m/>
    <m/>
    <m/>
    <x v="0"/>
    <n v="2"/>
    <d v="2020-08-01T00:00:00"/>
    <d v="2021-02-01T00:00:00"/>
    <n v="6"/>
    <n v="4"/>
    <x v="19"/>
    <n v="0"/>
  </r>
  <r>
    <n v="100107"/>
    <x v="0"/>
    <m/>
    <m/>
    <m/>
    <x v="0"/>
    <n v="2"/>
    <d v="2020-08-01T00:00:00"/>
    <d v="2020-10-01T00:00:00"/>
    <n v="2"/>
    <n v="8"/>
    <x v="13"/>
    <n v="0"/>
  </r>
  <r>
    <n v="100107"/>
    <x v="0"/>
    <m/>
    <m/>
    <m/>
    <x v="0"/>
    <n v="2"/>
    <d v="2020-08-01T00:00:00"/>
    <d v="2020-10-01T00:00:00"/>
    <n v="2"/>
    <n v="8"/>
    <x v="14"/>
    <n v="0"/>
  </r>
  <r>
    <n v="100107"/>
    <x v="0"/>
    <m/>
    <m/>
    <m/>
    <x v="0"/>
    <n v="2"/>
    <d v="2020-08-01T00:00:00"/>
    <d v="2020-10-01T00:00:00"/>
    <n v="2"/>
    <n v="8"/>
    <x v="15"/>
    <n v="0"/>
  </r>
  <r>
    <n v="100108"/>
    <x v="0"/>
    <m/>
    <m/>
    <m/>
    <x v="0"/>
    <n v="2"/>
    <d v="2020-08-01T00:00:00"/>
    <d v="2021-07-01T00:00:00"/>
    <n v="11"/>
    <n v="0"/>
    <x v="13"/>
    <n v="0"/>
  </r>
  <r>
    <n v="100108"/>
    <x v="1"/>
    <m/>
    <m/>
    <m/>
    <x v="9"/>
    <n v="2"/>
    <d v="2020-08-01T00:00:00"/>
    <d v="2021-07-01T00:00:00"/>
    <n v="11"/>
    <n v="0"/>
    <x v="14"/>
    <n v="10"/>
  </r>
  <r>
    <n v="100108"/>
    <x v="1"/>
    <m/>
    <m/>
    <m/>
    <x v="9"/>
    <n v="2"/>
    <d v="2020-08-01T00:00:00"/>
    <d v="2021-07-01T00:00:00"/>
    <n v="11"/>
    <n v="0"/>
    <x v="15"/>
    <n v="10"/>
  </r>
  <r>
    <n v="100108"/>
    <x v="1"/>
    <m/>
    <m/>
    <m/>
    <x v="9"/>
    <n v="2"/>
    <d v="2020-08-01T00:00:00"/>
    <d v="2021-07-01T00:00:00"/>
    <n v="11"/>
    <n v="0"/>
    <x v="16"/>
    <n v="10"/>
  </r>
  <r>
    <n v="100108"/>
    <x v="1"/>
    <m/>
    <m/>
    <m/>
    <x v="9"/>
    <n v="2"/>
    <d v="2020-08-01T00:00:00"/>
    <d v="2021-07-01T00:00:00"/>
    <n v="11"/>
    <n v="0"/>
    <x v="17"/>
    <n v="10"/>
  </r>
  <r>
    <n v="100108"/>
    <x v="1"/>
    <m/>
    <m/>
    <m/>
    <x v="9"/>
    <n v="2"/>
    <d v="2020-08-01T00:00:00"/>
    <d v="2021-07-01T00:00:00"/>
    <n v="11"/>
    <n v="0"/>
    <x v="18"/>
    <n v="10"/>
  </r>
  <r>
    <n v="100108"/>
    <x v="1"/>
    <m/>
    <m/>
    <m/>
    <x v="9"/>
    <n v="2"/>
    <d v="2020-08-01T00:00:00"/>
    <d v="2021-07-01T00:00:00"/>
    <n v="11"/>
    <n v="0"/>
    <x v="19"/>
    <n v="10"/>
  </r>
  <r>
    <n v="100108"/>
    <x v="1"/>
    <m/>
    <m/>
    <m/>
    <x v="9"/>
    <n v="2"/>
    <d v="2020-08-01T00:00:00"/>
    <d v="2021-07-01T00:00:00"/>
    <n v="11"/>
    <n v="0"/>
    <x v="20"/>
    <n v="10"/>
  </r>
  <r>
    <n v="100108"/>
    <x v="1"/>
    <m/>
    <m/>
    <m/>
    <x v="9"/>
    <n v="2"/>
    <d v="2020-08-01T00:00:00"/>
    <d v="2021-07-01T00:00:00"/>
    <n v="11"/>
    <n v="0"/>
    <x v="21"/>
    <n v="10"/>
  </r>
  <r>
    <n v="100108"/>
    <x v="1"/>
    <m/>
    <m/>
    <m/>
    <x v="9"/>
    <n v="2"/>
    <d v="2020-08-01T00:00:00"/>
    <d v="2021-07-01T00:00:00"/>
    <n v="11"/>
    <n v="0"/>
    <x v="22"/>
    <n v="10"/>
  </r>
  <r>
    <n v="100108"/>
    <x v="1"/>
    <m/>
    <m/>
    <m/>
    <x v="9"/>
    <n v="2"/>
    <d v="2020-08-01T00:00:00"/>
    <d v="2021-07-01T00:00:00"/>
    <n v="11"/>
    <n v="0"/>
    <x v="23"/>
    <n v="10"/>
  </r>
  <r>
    <n v="100109"/>
    <x v="0"/>
    <m/>
    <m/>
    <m/>
    <x v="0"/>
    <n v="2"/>
    <d v="2020-08-01T00:00:00"/>
    <d v="2021-07-01T00:00:00"/>
    <n v="11"/>
    <n v="0"/>
    <x v="13"/>
    <n v="0"/>
  </r>
  <r>
    <n v="100109"/>
    <x v="1"/>
    <m/>
    <m/>
    <m/>
    <x v="9"/>
    <n v="2"/>
    <d v="2020-08-01T00:00:00"/>
    <d v="2021-07-01T00:00:00"/>
    <n v="11"/>
    <n v="0"/>
    <x v="14"/>
    <n v="10"/>
  </r>
  <r>
    <n v="100109"/>
    <x v="1"/>
    <m/>
    <m/>
    <m/>
    <x v="9"/>
    <n v="2"/>
    <d v="2020-08-01T00:00:00"/>
    <d v="2021-07-01T00:00:00"/>
    <n v="11"/>
    <n v="0"/>
    <x v="15"/>
    <n v="10"/>
  </r>
  <r>
    <n v="100109"/>
    <x v="1"/>
    <m/>
    <m/>
    <m/>
    <x v="9"/>
    <n v="2"/>
    <d v="2020-08-01T00:00:00"/>
    <d v="2021-07-01T00:00:00"/>
    <n v="11"/>
    <n v="0"/>
    <x v="16"/>
    <n v="10"/>
  </r>
  <r>
    <n v="100109"/>
    <x v="1"/>
    <m/>
    <m/>
    <m/>
    <x v="9"/>
    <n v="2"/>
    <d v="2020-08-01T00:00:00"/>
    <d v="2021-07-01T00:00:00"/>
    <n v="11"/>
    <n v="0"/>
    <x v="17"/>
    <n v="10"/>
  </r>
  <r>
    <n v="100109"/>
    <x v="1"/>
    <m/>
    <m/>
    <m/>
    <x v="9"/>
    <n v="2"/>
    <d v="2020-08-01T00:00:00"/>
    <d v="2021-07-01T00:00:00"/>
    <n v="11"/>
    <n v="0"/>
    <x v="18"/>
    <n v="10"/>
  </r>
  <r>
    <n v="100109"/>
    <x v="1"/>
    <m/>
    <m/>
    <m/>
    <x v="9"/>
    <n v="1"/>
    <d v="2020-08-01T00:00:00"/>
    <d v="2021-07-01T00:00:00"/>
    <n v="11"/>
    <n v="0"/>
    <x v="19"/>
    <n v="10"/>
  </r>
  <r>
    <n v="100109"/>
    <x v="1"/>
    <m/>
    <m/>
    <m/>
    <x v="9"/>
    <n v="2"/>
    <d v="2020-08-01T00:00:00"/>
    <d v="2021-07-01T00:00:00"/>
    <n v="11"/>
    <n v="0"/>
    <x v="20"/>
    <n v="10"/>
  </r>
  <r>
    <n v="100109"/>
    <x v="1"/>
    <m/>
    <m/>
    <m/>
    <x v="9"/>
    <n v="2"/>
    <d v="2020-08-01T00:00:00"/>
    <d v="2021-07-01T00:00:00"/>
    <n v="11"/>
    <n v="0"/>
    <x v="21"/>
    <n v="10"/>
  </r>
  <r>
    <n v="100109"/>
    <x v="1"/>
    <m/>
    <m/>
    <m/>
    <x v="9"/>
    <n v="2"/>
    <d v="2020-08-01T00:00:00"/>
    <d v="2021-07-01T00:00:00"/>
    <n v="11"/>
    <n v="0"/>
    <x v="22"/>
    <n v="10"/>
  </r>
  <r>
    <n v="100109"/>
    <x v="1"/>
    <m/>
    <m/>
    <m/>
    <x v="9"/>
    <n v="2"/>
    <d v="2020-08-01T00:00:00"/>
    <d v="2021-07-01T00:00:00"/>
    <n v="11"/>
    <n v="0"/>
    <x v="23"/>
    <n v="10"/>
  </r>
  <r>
    <n v="100110"/>
    <x v="0"/>
    <m/>
    <m/>
    <m/>
    <x v="0"/>
    <n v="74"/>
    <d v="2020-09-01T00:00:00"/>
    <d v="2021-07-01T00:00:00"/>
    <n v="10"/>
    <n v="0"/>
    <x v="14"/>
    <n v="0"/>
  </r>
  <r>
    <n v="100110"/>
    <x v="1"/>
    <m/>
    <m/>
    <m/>
    <x v="37"/>
    <n v="75"/>
    <d v="2020-09-01T00:00:00"/>
    <d v="2021-07-01T00:00:00"/>
    <n v="10"/>
    <n v="0"/>
    <x v="15"/>
    <n v="160"/>
  </r>
  <r>
    <n v="100110"/>
    <x v="1"/>
    <m/>
    <m/>
    <m/>
    <x v="47"/>
    <n v="66"/>
    <d v="2020-09-01T00:00:00"/>
    <d v="2021-07-01T00:00:00"/>
    <n v="10"/>
    <n v="0"/>
    <x v="16"/>
    <n v="540"/>
  </r>
  <r>
    <n v="100110"/>
    <x v="1"/>
    <m/>
    <m/>
    <m/>
    <x v="17"/>
    <n v="72"/>
    <d v="2020-09-01T00:00:00"/>
    <d v="2021-07-01T00:00:00"/>
    <n v="10"/>
    <n v="0"/>
    <x v="17"/>
    <n v="620"/>
  </r>
  <r>
    <n v="100110"/>
    <x v="1"/>
    <m/>
    <m/>
    <m/>
    <x v="17"/>
    <n v="69"/>
    <d v="2020-09-01T00:00:00"/>
    <d v="2021-07-01T00:00:00"/>
    <n v="10"/>
    <n v="0"/>
    <x v="18"/>
    <n v="620"/>
  </r>
  <r>
    <n v="100110"/>
    <x v="1"/>
    <m/>
    <m/>
    <m/>
    <x v="17"/>
    <n v="64"/>
    <d v="2020-09-01T00:00:00"/>
    <d v="2021-07-01T00:00:00"/>
    <n v="10"/>
    <n v="0"/>
    <x v="19"/>
    <n v="620"/>
  </r>
  <r>
    <n v="100110"/>
    <x v="1"/>
    <m/>
    <m/>
    <m/>
    <x v="17"/>
    <n v="69"/>
    <d v="2020-09-01T00:00:00"/>
    <d v="2021-07-01T00:00:00"/>
    <n v="10"/>
    <n v="0"/>
    <x v="20"/>
    <n v="620"/>
  </r>
  <r>
    <n v="100110"/>
    <x v="1"/>
    <m/>
    <m/>
    <m/>
    <x v="17"/>
    <n v="84"/>
    <d v="2020-09-01T00:00:00"/>
    <d v="2021-07-01T00:00:00"/>
    <n v="10"/>
    <n v="0"/>
    <x v="21"/>
    <n v="620"/>
  </r>
  <r>
    <n v="100110"/>
    <x v="1"/>
    <m/>
    <m/>
    <m/>
    <x v="17"/>
    <n v="67"/>
    <d v="2020-09-01T00:00:00"/>
    <d v="2021-07-01T00:00:00"/>
    <n v="10"/>
    <n v="0"/>
    <x v="22"/>
    <n v="620"/>
  </r>
  <r>
    <n v="100110"/>
    <x v="1"/>
    <m/>
    <m/>
    <m/>
    <x v="17"/>
    <n v="82"/>
    <d v="2020-09-01T00:00:00"/>
    <d v="2021-07-01T00:00:00"/>
    <n v="10"/>
    <n v="0"/>
    <x v="23"/>
    <n v="620"/>
  </r>
  <r>
    <n v="100111"/>
    <x v="0"/>
    <m/>
    <m/>
    <m/>
    <x v="0"/>
    <n v="73"/>
    <d v="2020-09-01T00:00:00"/>
    <d v="2021-07-01T00:00:00"/>
    <n v="10"/>
    <n v="0"/>
    <x v="14"/>
    <n v="0"/>
  </r>
  <r>
    <n v="100111"/>
    <x v="2"/>
    <m/>
    <m/>
    <m/>
    <x v="31"/>
    <n v="70"/>
    <d v="2020-09-01T00:00:00"/>
    <d v="2021-07-01T00:00:00"/>
    <n v="10"/>
    <n v="0"/>
    <x v="15"/>
    <n v="625"/>
  </r>
  <r>
    <n v="100111"/>
    <x v="2"/>
    <m/>
    <m/>
    <m/>
    <x v="48"/>
    <n v="64"/>
    <d v="2020-09-01T00:00:00"/>
    <d v="2021-07-01T00:00:00"/>
    <n v="10"/>
    <n v="0"/>
    <x v="16"/>
    <n v="1200"/>
  </r>
  <r>
    <n v="100111"/>
    <x v="2"/>
    <m/>
    <m/>
    <m/>
    <x v="48"/>
    <n v="60"/>
    <d v="2020-09-01T00:00:00"/>
    <d v="2021-07-01T00:00:00"/>
    <n v="10"/>
    <n v="0"/>
    <x v="17"/>
    <n v="1200"/>
  </r>
  <r>
    <n v="100111"/>
    <x v="2"/>
    <m/>
    <m/>
    <m/>
    <x v="48"/>
    <n v="61"/>
    <d v="2020-09-01T00:00:00"/>
    <d v="2021-07-01T00:00:00"/>
    <n v="10"/>
    <n v="0"/>
    <x v="18"/>
    <n v="1200"/>
  </r>
  <r>
    <n v="100111"/>
    <x v="2"/>
    <m/>
    <m/>
    <m/>
    <x v="48"/>
    <n v="67"/>
    <d v="2020-09-01T00:00:00"/>
    <d v="2021-07-01T00:00:00"/>
    <n v="10"/>
    <n v="0"/>
    <x v="19"/>
    <n v="1200"/>
  </r>
  <r>
    <n v="100111"/>
    <x v="2"/>
    <m/>
    <m/>
    <m/>
    <x v="48"/>
    <n v="54"/>
    <d v="2020-09-01T00:00:00"/>
    <d v="2021-07-01T00:00:00"/>
    <n v="10"/>
    <n v="0"/>
    <x v="20"/>
    <n v="1200"/>
  </r>
  <r>
    <n v="100111"/>
    <x v="2"/>
    <m/>
    <m/>
    <m/>
    <x v="48"/>
    <n v="58"/>
    <d v="2020-09-01T00:00:00"/>
    <d v="2021-07-01T00:00:00"/>
    <n v="10"/>
    <n v="0"/>
    <x v="21"/>
    <n v="1200"/>
  </r>
  <r>
    <n v="100111"/>
    <x v="2"/>
    <m/>
    <m/>
    <m/>
    <x v="48"/>
    <n v="51"/>
    <d v="2020-09-01T00:00:00"/>
    <d v="2021-07-01T00:00:00"/>
    <n v="10"/>
    <n v="0"/>
    <x v="22"/>
    <n v="1200"/>
  </r>
  <r>
    <n v="100111"/>
    <x v="2"/>
    <m/>
    <m/>
    <m/>
    <x v="48"/>
    <n v="59"/>
    <d v="2020-09-01T00:00:00"/>
    <d v="2021-07-01T00:00:00"/>
    <n v="10"/>
    <n v="0"/>
    <x v="23"/>
    <n v="1200"/>
  </r>
  <r>
    <n v="100112"/>
    <x v="0"/>
    <m/>
    <m/>
    <m/>
    <x v="0"/>
    <n v="58"/>
    <d v="2020-09-01T00:00:00"/>
    <d v="2021-07-01T00:00:00"/>
    <n v="10"/>
    <n v="0"/>
    <x v="14"/>
    <n v="0"/>
  </r>
  <r>
    <n v="100112"/>
    <x v="2"/>
    <m/>
    <m/>
    <m/>
    <x v="10"/>
    <n v="65"/>
    <d v="2020-09-01T00:00:00"/>
    <d v="2021-07-01T00:00:00"/>
    <n v="10"/>
    <n v="0"/>
    <x v="15"/>
    <n v="375"/>
  </r>
  <r>
    <n v="100112"/>
    <x v="2"/>
    <m/>
    <m/>
    <m/>
    <x v="49"/>
    <n v="47"/>
    <d v="2020-09-01T00:00:00"/>
    <d v="2021-07-01T00:00:00"/>
    <n v="10"/>
    <n v="0"/>
    <x v="16"/>
    <n v="1175"/>
  </r>
  <r>
    <n v="100112"/>
    <x v="2"/>
    <m/>
    <m/>
    <m/>
    <x v="49"/>
    <n v="54"/>
    <d v="2020-09-01T00:00:00"/>
    <d v="2021-07-01T00:00:00"/>
    <n v="10"/>
    <n v="0"/>
    <x v="17"/>
    <n v="1175"/>
  </r>
  <r>
    <n v="100112"/>
    <x v="2"/>
    <m/>
    <m/>
    <m/>
    <x v="49"/>
    <n v="70"/>
    <d v="2020-09-01T00:00:00"/>
    <d v="2021-07-01T00:00:00"/>
    <n v="10"/>
    <n v="0"/>
    <x v="18"/>
    <n v="1175"/>
  </r>
  <r>
    <n v="100112"/>
    <x v="2"/>
    <m/>
    <m/>
    <m/>
    <x v="49"/>
    <n v="53"/>
    <d v="2020-09-01T00:00:00"/>
    <d v="2021-07-01T00:00:00"/>
    <n v="10"/>
    <n v="0"/>
    <x v="19"/>
    <n v="1175"/>
  </r>
  <r>
    <n v="100112"/>
    <x v="2"/>
    <m/>
    <m/>
    <m/>
    <x v="49"/>
    <n v="49"/>
    <d v="2020-09-01T00:00:00"/>
    <d v="2021-07-01T00:00:00"/>
    <n v="10"/>
    <n v="0"/>
    <x v="20"/>
    <n v="1175"/>
  </r>
  <r>
    <n v="100112"/>
    <x v="2"/>
    <m/>
    <m/>
    <m/>
    <x v="49"/>
    <n v="47"/>
    <d v="2020-09-01T00:00:00"/>
    <d v="2021-07-01T00:00:00"/>
    <n v="10"/>
    <n v="0"/>
    <x v="21"/>
    <n v="1175"/>
  </r>
  <r>
    <n v="100112"/>
    <x v="2"/>
    <m/>
    <m/>
    <m/>
    <x v="49"/>
    <n v="55"/>
    <d v="2020-09-01T00:00:00"/>
    <d v="2021-07-01T00:00:00"/>
    <n v="10"/>
    <n v="0"/>
    <x v="22"/>
    <n v="1175"/>
  </r>
  <r>
    <n v="100112"/>
    <x v="2"/>
    <m/>
    <m/>
    <m/>
    <x v="49"/>
    <n v="54"/>
    <d v="2020-09-01T00:00:00"/>
    <d v="2021-07-01T00:00:00"/>
    <n v="10"/>
    <n v="0"/>
    <x v="23"/>
    <n v="1175"/>
  </r>
  <r>
    <n v="100113"/>
    <x v="0"/>
    <m/>
    <m/>
    <m/>
    <x v="0"/>
    <n v="54"/>
    <d v="2020-09-01T00:00:00"/>
    <d v="2021-07-01T00:00:00"/>
    <n v="10"/>
    <n v="0"/>
    <x v="14"/>
    <n v="0"/>
  </r>
  <r>
    <n v="100113"/>
    <x v="2"/>
    <m/>
    <m/>
    <m/>
    <x v="21"/>
    <n v="58"/>
    <d v="2020-09-01T00:00:00"/>
    <d v="2021-07-01T00:00:00"/>
    <n v="10"/>
    <n v="0"/>
    <x v="15"/>
    <n v="350"/>
  </r>
  <r>
    <n v="100113"/>
    <x v="2"/>
    <m/>
    <m/>
    <m/>
    <x v="27"/>
    <n v="48"/>
    <d v="2020-09-01T00:00:00"/>
    <d v="2021-07-01T00:00:00"/>
    <n v="10"/>
    <n v="0"/>
    <x v="16"/>
    <n v="675"/>
  </r>
  <r>
    <n v="100113"/>
    <x v="2"/>
    <m/>
    <m/>
    <m/>
    <x v="50"/>
    <n v="47"/>
    <d v="2020-09-01T00:00:00"/>
    <d v="2021-07-01T00:00:00"/>
    <n v="10"/>
    <n v="0"/>
    <x v="17"/>
    <n v="1125"/>
  </r>
  <r>
    <n v="100113"/>
    <x v="2"/>
    <m/>
    <m/>
    <m/>
    <x v="50"/>
    <n v="58"/>
    <d v="2020-09-01T00:00:00"/>
    <d v="2021-07-01T00:00:00"/>
    <n v="10"/>
    <n v="0"/>
    <x v="18"/>
    <n v="1125"/>
  </r>
  <r>
    <n v="100113"/>
    <x v="2"/>
    <m/>
    <m/>
    <m/>
    <x v="50"/>
    <n v="51"/>
    <d v="2020-09-01T00:00:00"/>
    <d v="2021-07-01T00:00:00"/>
    <n v="10"/>
    <n v="0"/>
    <x v="19"/>
    <n v="1125"/>
  </r>
  <r>
    <n v="100113"/>
    <x v="2"/>
    <m/>
    <m/>
    <m/>
    <x v="50"/>
    <n v="61"/>
    <d v="2020-09-01T00:00:00"/>
    <d v="2021-07-01T00:00:00"/>
    <n v="10"/>
    <n v="0"/>
    <x v="20"/>
    <n v="1125"/>
  </r>
  <r>
    <n v="100113"/>
    <x v="2"/>
    <m/>
    <m/>
    <m/>
    <x v="50"/>
    <n v="46"/>
    <d v="2020-09-01T00:00:00"/>
    <d v="2021-07-01T00:00:00"/>
    <n v="10"/>
    <n v="0"/>
    <x v="21"/>
    <n v="1125"/>
  </r>
  <r>
    <n v="100113"/>
    <x v="2"/>
    <m/>
    <m/>
    <m/>
    <x v="50"/>
    <n v="58"/>
    <d v="2020-09-01T00:00:00"/>
    <d v="2021-07-01T00:00:00"/>
    <n v="10"/>
    <n v="0"/>
    <x v="22"/>
    <n v="1125"/>
  </r>
  <r>
    <n v="100113"/>
    <x v="2"/>
    <m/>
    <m/>
    <m/>
    <x v="50"/>
    <n v="63"/>
    <d v="2020-09-01T00:00:00"/>
    <d v="2021-07-01T00:00:00"/>
    <n v="10"/>
    <n v="0"/>
    <x v="23"/>
    <n v="1125"/>
  </r>
  <r>
    <n v="100114"/>
    <x v="0"/>
    <m/>
    <m/>
    <m/>
    <x v="0"/>
    <n v="61"/>
    <d v="2020-09-01T00:00:00"/>
    <d v="2021-07-01T00:00:00"/>
    <n v="10"/>
    <n v="0"/>
    <x v="14"/>
    <n v="0"/>
  </r>
  <r>
    <n v="100114"/>
    <x v="2"/>
    <m/>
    <m/>
    <m/>
    <x v="37"/>
    <n v="63"/>
    <d v="2020-09-01T00:00:00"/>
    <d v="2021-07-01T00:00:00"/>
    <n v="10"/>
    <n v="0"/>
    <x v="15"/>
    <n v="400"/>
  </r>
  <r>
    <n v="100114"/>
    <x v="2"/>
    <m/>
    <m/>
    <m/>
    <x v="5"/>
    <n v="46"/>
    <d v="2020-09-01T00:00:00"/>
    <d v="2021-07-01T00:00:00"/>
    <n v="10"/>
    <n v="0"/>
    <x v="16"/>
    <n v="725"/>
  </r>
  <r>
    <n v="100114"/>
    <x v="2"/>
    <m/>
    <m/>
    <m/>
    <x v="51"/>
    <n v="46"/>
    <d v="2020-09-01T00:00:00"/>
    <d v="2021-07-01T00:00:00"/>
    <n v="10"/>
    <n v="0"/>
    <x v="17"/>
    <n v="1075"/>
  </r>
  <r>
    <n v="100114"/>
    <x v="2"/>
    <m/>
    <m/>
    <m/>
    <x v="51"/>
    <n v="60"/>
    <d v="2020-09-01T00:00:00"/>
    <d v="2021-07-01T00:00:00"/>
    <n v="10"/>
    <n v="0"/>
    <x v="18"/>
    <n v="1075"/>
  </r>
  <r>
    <n v="100114"/>
    <x v="2"/>
    <m/>
    <m/>
    <m/>
    <x v="51"/>
    <n v="54"/>
    <d v="2020-09-01T00:00:00"/>
    <d v="2021-07-01T00:00:00"/>
    <n v="10"/>
    <n v="0"/>
    <x v="19"/>
    <n v="1075"/>
  </r>
  <r>
    <n v="100114"/>
    <x v="2"/>
    <m/>
    <m/>
    <m/>
    <x v="51"/>
    <n v="48"/>
    <d v="2020-09-01T00:00:00"/>
    <d v="2021-07-01T00:00:00"/>
    <n v="10"/>
    <n v="0"/>
    <x v="20"/>
    <n v="1075"/>
  </r>
  <r>
    <n v="100114"/>
    <x v="2"/>
    <m/>
    <m/>
    <m/>
    <x v="51"/>
    <n v="53"/>
    <d v="2020-09-01T00:00:00"/>
    <d v="2021-07-01T00:00:00"/>
    <n v="10"/>
    <n v="0"/>
    <x v="21"/>
    <n v="1075"/>
  </r>
  <r>
    <n v="100114"/>
    <x v="2"/>
    <m/>
    <m/>
    <m/>
    <x v="51"/>
    <n v="49"/>
    <d v="2020-09-01T00:00:00"/>
    <d v="2021-07-01T00:00:00"/>
    <n v="10"/>
    <n v="0"/>
    <x v="22"/>
    <n v="1075"/>
  </r>
  <r>
    <n v="100114"/>
    <x v="2"/>
    <m/>
    <m/>
    <m/>
    <x v="51"/>
    <n v="53"/>
    <d v="2020-09-01T00:00:00"/>
    <d v="2021-07-01T00:00:00"/>
    <n v="10"/>
    <n v="0"/>
    <x v="23"/>
    <n v="1075"/>
  </r>
  <r>
    <n v="100115"/>
    <x v="0"/>
    <m/>
    <m/>
    <m/>
    <x v="0"/>
    <n v="43"/>
    <d v="2020-09-01T00:00:00"/>
    <d v="2021-07-01T00:00:00"/>
    <n v="10"/>
    <n v="0"/>
    <x v="14"/>
    <n v="0"/>
  </r>
  <r>
    <n v="100115"/>
    <x v="1"/>
    <m/>
    <m/>
    <m/>
    <x v="39"/>
    <n v="29"/>
    <d v="2020-09-01T00:00:00"/>
    <d v="2021-07-01T00:00:00"/>
    <n v="10"/>
    <n v="0"/>
    <x v="15"/>
    <n v="130"/>
  </r>
  <r>
    <n v="100115"/>
    <x v="1"/>
    <m/>
    <m/>
    <m/>
    <x v="23"/>
    <n v="45"/>
    <d v="2020-09-01T00:00:00"/>
    <d v="2021-07-01T00:00:00"/>
    <n v="10"/>
    <n v="0"/>
    <x v="16"/>
    <n v="330"/>
  </r>
  <r>
    <n v="100115"/>
    <x v="1"/>
    <m/>
    <m/>
    <m/>
    <x v="23"/>
    <n v="43"/>
    <d v="2020-09-01T00:00:00"/>
    <d v="2021-07-01T00:00:00"/>
    <n v="10"/>
    <n v="0"/>
    <x v="17"/>
    <n v="330"/>
  </r>
  <r>
    <n v="100115"/>
    <x v="1"/>
    <m/>
    <m/>
    <m/>
    <x v="23"/>
    <n v="39"/>
    <d v="2020-09-01T00:00:00"/>
    <d v="2021-07-01T00:00:00"/>
    <n v="10"/>
    <n v="0"/>
    <x v="18"/>
    <n v="330"/>
  </r>
  <r>
    <n v="100115"/>
    <x v="1"/>
    <m/>
    <m/>
    <m/>
    <x v="23"/>
    <n v="43"/>
    <d v="2020-09-01T00:00:00"/>
    <d v="2021-07-01T00:00:00"/>
    <n v="10"/>
    <n v="0"/>
    <x v="19"/>
    <n v="330"/>
  </r>
  <r>
    <n v="100115"/>
    <x v="1"/>
    <m/>
    <m/>
    <m/>
    <x v="23"/>
    <n v="50"/>
    <d v="2020-09-01T00:00:00"/>
    <d v="2021-07-01T00:00:00"/>
    <n v="10"/>
    <n v="0"/>
    <x v="20"/>
    <n v="330"/>
  </r>
  <r>
    <n v="100115"/>
    <x v="1"/>
    <m/>
    <m/>
    <m/>
    <x v="23"/>
    <n v="41"/>
    <d v="2020-09-01T00:00:00"/>
    <d v="2021-07-01T00:00:00"/>
    <n v="10"/>
    <n v="0"/>
    <x v="21"/>
    <n v="330"/>
  </r>
  <r>
    <n v="100115"/>
    <x v="1"/>
    <m/>
    <m/>
    <m/>
    <x v="23"/>
    <n v="39"/>
    <d v="2020-09-01T00:00:00"/>
    <d v="2021-07-01T00:00:00"/>
    <n v="10"/>
    <n v="0"/>
    <x v="22"/>
    <n v="330"/>
  </r>
  <r>
    <n v="100115"/>
    <x v="1"/>
    <m/>
    <m/>
    <m/>
    <x v="23"/>
    <n v="38"/>
    <d v="2020-09-01T00:00:00"/>
    <d v="2021-07-01T00:00:00"/>
    <n v="10"/>
    <n v="0"/>
    <x v="23"/>
    <n v="330"/>
  </r>
  <r>
    <n v="100116"/>
    <x v="0"/>
    <m/>
    <m/>
    <m/>
    <x v="0"/>
    <n v="41"/>
    <d v="2020-09-01T00:00:00"/>
    <d v="2021-07-01T00:00:00"/>
    <n v="10"/>
    <n v="0"/>
    <x v="14"/>
    <n v="0"/>
  </r>
  <r>
    <n v="100116"/>
    <x v="1"/>
    <m/>
    <m/>
    <m/>
    <x v="35"/>
    <n v="44"/>
    <d v="2020-09-01T00:00:00"/>
    <d v="2021-07-01T00:00:00"/>
    <n v="10"/>
    <n v="0"/>
    <x v="15"/>
    <n v="180"/>
  </r>
  <r>
    <n v="100116"/>
    <x v="1"/>
    <m/>
    <m/>
    <m/>
    <x v="31"/>
    <n v="43"/>
    <d v="2020-09-01T00:00:00"/>
    <d v="2021-07-01T00:00:00"/>
    <n v="10"/>
    <n v="0"/>
    <x v="16"/>
    <n v="250"/>
  </r>
  <r>
    <n v="100116"/>
    <x v="1"/>
    <m/>
    <m/>
    <m/>
    <x v="14"/>
    <n v="36"/>
    <d v="2020-09-01T00:00:00"/>
    <d v="2021-07-01T00:00:00"/>
    <n v="10"/>
    <n v="0"/>
    <x v="17"/>
    <n v="320"/>
  </r>
  <r>
    <n v="100116"/>
    <x v="1"/>
    <m/>
    <m/>
    <m/>
    <x v="14"/>
    <n v="44"/>
    <d v="2020-09-01T00:00:00"/>
    <d v="2021-07-01T00:00:00"/>
    <n v="10"/>
    <n v="0"/>
    <x v="18"/>
    <n v="320"/>
  </r>
  <r>
    <n v="100116"/>
    <x v="1"/>
    <m/>
    <m/>
    <m/>
    <x v="14"/>
    <n v="40"/>
    <d v="2020-09-01T00:00:00"/>
    <d v="2021-07-01T00:00:00"/>
    <n v="10"/>
    <n v="0"/>
    <x v="19"/>
    <n v="320"/>
  </r>
  <r>
    <n v="100116"/>
    <x v="1"/>
    <m/>
    <m/>
    <m/>
    <x v="14"/>
    <n v="46"/>
    <d v="2020-09-01T00:00:00"/>
    <d v="2021-07-01T00:00:00"/>
    <n v="10"/>
    <n v="0"/>
    <x v="20"/>
    <n v="320"/>
  </r>
  <r>
    <n v="100116"/>
    <x v="1"/>
    <m/>
    <m/>
    <m/>
    <x v="14"/>
    <n v="40"/>
    <d v="2020-09-01T00:00:00"/>
    <d v="2021-07-01T00:00:00"/>
    <n v="10"/>
    <n v="0"/>
    <x v="21"/>
    <n v="320"/>
  </r>
  <r>
    <n v="100116"/>
    <x v="1"/>
    <m/>
    <m/>
    <m/>
    <x v="14"/>
    <n v="48"/>
    <d v="2020-09-01T00:00:00"/>
    <d v="2021-07-01T00:00:00"/>
    <n v="10"/>
    <n v="0"/>
    <x v="22"/>
    <n v="320"/>
  </r>
  <r>
    <n v="100116"/>
    <x v="1"/>
    <m/>
    <m/>
    <m/>
    <x v="14"/>
    <n v="42"/>
    <d v="2020-09-01T00:00:00"/>
    <d v="2021-07-01T00:00:00"/>
    <n v="10"/>
    <n v="0"/>
    <x v="23"/>
    <n v="320"/>
  </r>
  <r>
    <n v="100117"/>
    <x v="0"/>
    <m/>
    <m/>
    <m/>
    <x v="0"/>
    <n v="41"/>
    <d v="2020-09-01T00:00:00"/>
    <d v="2021-07-01T00:00:00"/>
    <n v="10"/>
    <n v="0"/>
    <x v="14"/>
    <n v="0"/>
  </r>
  <r>
    <n v="100117"/>
    <x v="2"/>
    <m/>
    <m/>
    <m/>
    <x v="24"/>
    <n v="43"/>
    <d v="2020-09-01T00:00:00"/>
    <d v="2021-07-01T00:00:00"/>
    <n v="10"/>
    <n v="0"/>
    <x v="15"/>
    <n v="250"/>
  </r>
  <r>
    <n v="100117"/>
    <x v="2"/>
    <m/>
    <m/>
    <m/>
    <x v="3"/>
    <n v="41"/>
    <d v="2020-09-01T00:00:00"/>
    <d v="2021-07-01T00:00:00"/>
    <n v="10"/>
    <n v="0"/>
    <x v="16"/>
    <n v="575"/>
  </r>
  <r>
    <n v="100117"/>
    <x v="2"/>
    <m/>
    <m/>
    <m/>
    <x v="42"/>
    <n v="39"/>
    <d v="2020-09-01T00:00:00"/>
    <d v="2021-07-01T00:00:00"/>
    <n v="10"/>
    <n v="0"/>
    <x v="17"/>
    <n v="775"/>
  </r>
  <r>
    <n v="100117"/>
    <x v="2"/>
    <m/>
    <m/>
    <m/>
    <x v="42"/>
    <n v="39"/>
    <d v="2020-09-01T00:00:00"/>
    <d v="2021-07-01T00:00:00"/>
    <n v="10"/>
    <n v="0"/>
    <x v="18"/>
    <n v="775"/>
  </r>
  <r>
    <n v="100117"/>
    <x v="2"/>
    <m/>
    <m/>
    <m/>
    <x v="42"/>
    <n v="34"/>
    <d v="2020-09-01T00:00:00"/>
    <d v="2021-07-01T00:00:00"/>
    <n v="10"/>
    <n v="0"/>
    <x v="19"/>
    <n v="775"/>
  </r>
  <r>
    <n v="100117"/>
    <x v="2"/>
    <m/>
    <m/>
    <m/>
    <x v="42"/>
    <n v="43"/>
    <d v="2020-09-01T00:00:00"/>
    <d v="2021-07-01T00:00:00"/>
    <n v="10"/>
    <n v="0"/>
    <x v="20"/>
    <n v="775"/>
  </r>
  <r>
    <n v="100117"/>
    <x v="2"/>
    <m/>
    <m/>
    <m/>
    <x v="42"/>
    <n v="32"/>
    <d v="2020-09-01T00:00:00"/>
    <d v="2021-07-01T00:00:00"/>
    <n v="10"/>
    <n v="0"/>
    <x v="21"/>
    <n v="775"/>
  </r>
  <r>
    <n v="100117"/>
    <x v="2"/>
    <m/>
    <m/>
    <m/>
    <x v="42"/>
    <n v="38"/>
    <d v="2020-09-01T00:00:00"/>
    <d v="2021-07-01T00:00:00"/>
    <n v="10"/>
    <n v="0"/>
    <x v="22"/>
    <n v="775"/>
  </r>
  <r>
    <n v="100117"/>
    <x v="2"/>
    <m/>
    <m/>
    <m/>
    <x v="42"/>
    <n v="50"/>
    <d v="2020-09-01T00:00:00"/>
    <d v="2021-07-01T00:00:00"/>
    <n v="10"/>
    <n v="0"/>
    <x v="23"/>
    <n v="775"/>
  </r>
  <r>
    <n v="100118"/>
    <x v="0"/>
    <m/>
    <m/>
    <m/>
    <x v="0"/>
    <n v="42"/>
    <d v="2020-09-01T00:00:00"/>
    <d v="2021-07-01T00:00:00"/>
    <n v="10"/>
    <n v="0"/>
    <x v="14"/>
    <n v="0"/>
  </r>
  <r>
    <n v="100118"/>
    <x v="1"/>
    <m/>
    <m/>
    <m/>
    <x v="25"/>
    <n v="34"/>
    <d v="2020-09-01T00:00:00"/>
    <d v="2021-07-01T00:00:00"/>
    <n v="10"/>
    <n v="0"/>
    <x v="15"/>
    <n v="120"/>
  </r>
  <r>
    <n v="100118"/>
    <x v="1"/>
    <m/>
    <m/>
    <m/>
    <x v="52"/>
    <n v="34"/>
    <d v="2020-09-01T00:00:00"/>
    <d v="2021-07-01T00:00:00"/>
    <n v="10"/>
    <n v="0"/>
    <x v="16"/>
    <n v="170"/>
  </r>
  <r>
    <n v="100118"/>
    <x v="1"/>
    <m/>
    <m/>
    <m/>
    <x v="29"/>
    <n v="39"/>
    <d v="2020-09-01T00:00:00"/>
    <d v="2021-07-01T00:00:00"/>
    <n v="10"/>
    <n v="0"/>
    <x v="17"/>
    <n v="260"/>
  </r>
  <r>
    <n v="100118"/>
    <x v="1"/>
    <m/>
    <m/>
    <m/>
    <x v="42"/>
    <n v="31"/>
    <d v="2020-09-01T00:00:00"/>
    <d v="2021-07-01T00:00:00"/>
    <n v="10"/>
    <n v="0"/>
    <x v="18"/>
    <n v="310"/>
  </r>
  <r>
    <n v="100118"/>
    <x v="1"/>
    <m/>
    <m/>
    <m/>
    <x v="42"/>
    <n v="48"/>
    <d v="2020-09-01T00:00:00"/>
    <d v="2021-07-01T00:00:00"/>
    <n v="10"/>
    <n v="0"/>
    <x v="19"/>
    <n v="310"/>
  </r>
  <r>
    <n v="100118"/>
    <x v="1"/>
    <m/>
    <m/>
    <m/>
    <x v="42"/>
    <n v="33"/>
    <d v="2020-09-01T00:00:00"/>
    <d v="2021-07-01T00:00:00"/>
    <n v="10"/>
    <n v="0"/>
    <x v="20"/>
    <n v="310"/>
  </r>
  <r>
    <n v="100118"/>
    <x v="1"/>
    <m/>
    <m/>
    <m/>
    <x v="42"/>
    <n v="34"/>
    <d v="2020-09-01T00:00:00"/>
    <d v="2021-07-01T00:00:00"/>
    <n v="10"/>
    <n v="0"/>
    <x v="21"/>
    <n v="310"/>
  </r>
  <r>
    <n v="100118"/>
    <x v="1"/>
    <m/>
    <m/>
    <m/>
    <x v="42"/>
    <n v="42"/>
    <d v="2020-09-01T00:00:00"/>
    <d v="2021-07-01T00:00:00"/>
    <n v="10"/>
    <n v="0"/>
    <x v="22"/>
    <n v="310"/>
  </r>
  <r>
    <n v="100118"/>
    <x v="1"/>
    <m/>
    <m/>
    <m/>
    <x v="42"/>
    <n v="44"/>
    <d v="2020-09-01T00:00:00"/>
    <d v="2021-07-01T00:00:00"/>
    <n v="10"/>
    <n v="0"/>
    <x v="23"/>
    <n v="310"/>
  </r>
  <r>
    <n v="100119"/>
    <x v="0"/>
    <m/>
    <m/>
    <m/>
    <x v="0"/>
    <n v="27"/>
    <d v="2020-09-01T00:00:00"/>
    <d v="2021-07-01T00:00:00"/>
    <n v="10"/>
    <n v="0"/>
    <x v="14"/>
    <n v="0"/>
  </r>
  <r>
    <n v="100119"/>
    <x v="1"/>
    <m/>
    <m/>
    <m/>
    <x v="37"/>
    <n v="33"/>
    <d v="2020-09-01T00:00:00"/>
    <d v="2021-07-01T00:00:00"/>
    <n v="10"/>
    <n v="0"/>
    <x v="15"/>
    <n v="160"/>
  </r>
  <r>
    <n v="100119"/>
    <x v="1"/>
    <m/>
    <m/>
    <m/>
    <x v="37"/>
    <n v="36"/>
    <d v="2020-09-01T00:00:00"/>
    <d v="2021-07-01T00:00:00"/>
    <n v="10"/>
    <n v="0"/>
    <x v="16"/>
    <n v="160"/>
  </r>
  <r>
    <n v="100119"/>
    <x v="1"/>
    <m/>
    <m/>
    <m/>
    <x v="28"/>
    <n v="36"/>
    <d v="2020-09-01T00:00:00"/>
    <d v="2021-07-01T00:00:00"/>
    <n v="10"/>
    <n v="0"/>
    <x v="17"/>
    <n v="210"/>
  </r>
  <r>
    <n v="100119"/>
    <x v="1"/>
    <m/>
    <m/>
    <m/>
    <x v="29"/>
    <n v="40"/>
    <d v="2020-09-01T00:00:00"/>
    <d v="2021-07-01T00:00:00"/>
    <n v="10"/>
    <n v="0"/>
    <x v="18"/>
    <n v="260"/>
  </r>
  <r>
    <n v="100119"/>
    <x v="1"/>
    <m/>
    <m/>
    <m/>
    <x v="29"/>
    <n v="31"/>
    <d v="2020-09-01T00:00:00"/>
    <d v="2021-07-01T00:00:00"/>
    <n v="10"/>
    <n v="0"/>
    <x v="19"/>
    <n v="260"/>
  </r>
  <r>
    <n v="100119"/>
    <x v="1"/>
    <m/>
    <m/>
    <m/>
    <x v="29"/>
    <n v="36"/>
    <d v="2020-09-01T00:00:00"/>
    <d v="2021-07-01T00:00:00"/>
    <n v="10"/>
    <n v="0"/>
    <x v="20"/>
    <n v="260"/>
  </r>
  <r>
    <n v="100119"/>
    <x v="1"/>
    <m/>
    <m/>
    <m/>
    <x v="29"/>
    <n v="30"/>
    <d v="2020-09-01T00:00:00"/>
    <d v="2021-07-01T00:00:00"/>
    <n v="10"/>
    <n v="0"/>
    <x v="21"/>
    <n v="260"/>
  </r>
  <r>
    <n v="100119"/>
    <x v="1"/>
    <m/>
    <m/>
    <m/>
    <x v="29"/>
    <n v="20"/>
    <d v="2020-09-01T00:00:00"/>
    <d v="2021-07-01T00:00:00"/>
    <n v="10"/>
    <n v="0"/>
    <x v="22"/>
    <n v="260"/>
  </r>
  <r>
    <n v="100119"/>
    <x v="1"/>
    <m/>
    <m/>
    <m/>
    <x v="29"/>
    <n v="35"/>
    <d v="2020-09-01T00:00:00"/>
    <d v="2021-07-01T00:00:00"/>
    <n v="10"/>
    <n v="0"/>
    <x v="23"/>
    <n v="260"/>
  </r>
  <r>
    <n v="100120"/>
    <x v="0"/>
    <m/>
    <m/>
    <m/>
    <x v="0"/>
    <n v="21"/>
    <d v="2020-09-01T00:00:00"/>
    <d v="2021-07-01T00:00:00"/>
    <n v="10"/>
    <n v="0"/>
    <x v="14"/>
    <n v="0"/>
  </r>
  <r>
    <n v="100120"/>
    <x v="2"/>
    <m/>
    <m/>
    <m/>
    <x v="21"/>
    <n v="22"/>
    <d v="2020-09-01T00:00:00"/>
    <d v="2021-07-01T00:00:00"/>
    <n v="10"/>
    <n v="0"/>
    <x v="15"/>
    <n v="350"/>
  </r>
  <r>
    <n v="100120"/>
    <x v="2"/>
    <m/>
    <m/>
    <m/>
    <x v="40"/>
    <n v="21"/>
    <d v="2020-09-01T00:00:00"/>
    <d v="2021-07-01T00:00:00"/>
    <n v="10"/>
    <n v="0"/>
    <x v="16"/>
    <n v="225"/>
  </r>
  <r>
    <n v="100120"/>
    <x v="2"/>
    <m/>
    <m/>
    <m/>
    <x v="37"/>
    <n v="26"/>
    <d v="2020-09-01T00:00:00"/>
    <d v="2021-07-01T00:00:00"/>
    <n v="10"/>
    <n v="0"/>
    <x v="17"/>
    <n v="400"/>
  </r>
  <r>
    <n v="100120"/>
    <x v="2"/>
    <m/>
    <m/>
    <m/>
    <x v="37"/>
    <n v="17"/>
    <d v="2020-09-01T00:00:00"/>
    <d v="2021-07-01T00:00:00"/>
    <n v="10"/>
    <n v="0"/>
    <x v="18"/>
    <n v="400"/>
  </r>
  <r>
    <n v="100120"/>
    <x v="2"/>
    <m/>
    <m/>
    <m/>
    <x v="37"/>
    <n v="22"/>
    <d v="2020-09-01T00:00:00"/>
    <d v="2021-07-01T00:00:00"/>
    <n v="10"/>
    <n v="0"/>
    <x v="19"/>
    <n v="400"/>
  </r>
  <r>
    <n v="100120"/>
    <x v="2"/>
    <m/>
    <m/>
    <m/>
    <x v="37"/>
    <n v="24"/>
    <d v="2020-09-01T00:00:00"/>
    <d v="2021-07-01T00:00:00"/>
    <n v="10"/>
    <n v="0"/>
    <x v="20"/>
    <n v="400"/>
  </r>
  <r>
    <n v="100120"/>
    <x v="2"/>
    <m/>
    <m/>
    <m/>
    <x v="37"/>
    <n v="21"/>
    <d v="2020-09-01T00:00:00"/>
    <d v="2021-07-01T00:00:00"/>
    <n v="10"/>
    <n v="0"/>
    <x v="21"/>
    <n v="400"/>
  </r>
  <r>
    <n v="100120"/>
    <x v="2"/>
    <m/>
    <m/>
    <m/>
    <x v="37"/>
    <n v="22"/>
    <d v="2020-09-01T00:00:00"/>
    <d v="2021-07-01T00:00:00"/>
    <n v="10"/>
    <n v="0"/>
    <x v="22"/>
    <n v="400"/>
  </r>
  <r>
    <n v="100120"/>
    <x v="2"/>
    <m/>
    <m/>
    <m/>
    <x v="37"/>
    <n v="21"/>
    <d v="2020-09-01T00:00:00"/>
    <d v="2021-07-01T00:00:00"/>
    <n v="10"/>
    <n v="0"/>
    <x v="23"/>
    <n v="400"/>
  </r>
  <r>
    <n v="100121"/>
    <x v="0"/>
    <m/>
    <m/>
    <m/>
    <x v="0"/>
    <n v="21"/>
    <d v="2020-09-01T00:00:00"/>
    <d v="2021-07-01T00:00:00"/>
    <n v="10"/>
    <n v="0"/>
    <x v="14"/>
    <n v="0"/>
  </r>
  <r>
    <n v="100121"/>
    <x v="2"/>
    <m/>
    <m/>
    <m/>
    <x v="39"/>
    <n v="17"/>
    <d v="2020-09-01T00:00:00"/>
    <d v="2021-07-01T00:00:00"/>
    <n v="10"/>
    <n v="0"/>
    <x v="15"/>
    <n v="325"/>
  </r>
  <r>
    <n v="100121"/>
    <x v="2"/>
    <m/>
    <m/>
    <m/>
    <x v="40"/>
    <n v="18"/>
    <d v="2020-09-01T00:00:00"/>
    <d v="2021-07-01T00:00:00"/>
    <n v="10"/>
    <n v="0"/>
    <x v="16"/>
    <n v="225"/>
  </r>
  <r>
    <n v="100121"/>
    <x v="2"/>
    <m/>
    <m/>
    <m/>
    <x v="37"/>
    <n v="19"/>
    <d v="2020-09-01T00:00:00"/>
    <d v="2021-07-01T00:00:00"/>
    <n v="10"/>
    <n v="0"/>
    <x v="17"/>
    <n v="400"/>
  </r>
  <r>
    <n v="100121"/>
    <x v="2"/>
    <m/>
    <m/>
    <m/>
    <x v="37"/>
    <n v="19"/>
    <d v="2020-09-01T00:00:00"/>
    <d v="2021-07-01T00:00:00"/>
    <n v="10"/>
    <n v="0"/>
    <x v="18"/>
    <n v="400"/>
  </r>
  <r>
    <n v="100121"/>
    <x v="2"/>
    <m/>
    <m/>
    <m/>
    <x v="37"/>
    <n v="20"/>
    <d v="2020-09-01T00:00:00"/>
    <d v="2021-07-01T00:00:00"/>
    <n v="10"/>
    <n v="0"/>
    <x v="19"/>
    <n v="400"/>
  </r>
  <r>
    <n v="100121"/>
    <x v="2"/>
    <m/>
    <m/>
    <m/>
    <x v="37"/>
    <n v="20"/>
    <d v="2020-09-01T00:00:00"/>
    <d v="2021-07-01T00:00:00"/>
    <n v="10"/>
    <n v="0"/>
    <x v="20"/>
    <n v="400"/>
  </r>
  <r>
    <n v="100121"/>
    <x v="2"/>
    <m/>
    <m/>
    <m/>
    <x v="37"/>
    <n v="13"/>
    <d v="2020-09-01T00:00:00"/>
    <d v="2021-07-01T00:00:00"/>
    <n v="10"/>
    <n v="0"/>
    <x v="21"/>
    <n v="400"/>
  </r>
  <r>
    <n v="100121"/>
    <x v="2"/>
    <m/>
    <m/>
    <m/>
    <x v="37"/>
    <n v="27"/>
    <d v="2020-09-01T00:00:00"/>
    <d v="2021-07-01T00:00:00"/>
    <n v="10"/>
    <n v="0"/>
    <x v="22"/>
    <n v="400"/>
  </r>
  <r>
    <n v="100121"/>
    <x v="2"/>
    <m/>
    <m/>
    <m/>
    <x v="37"/>
    <n v="21"/>
    <d v="2020-09-01T00:00:00"/>
    <d v="2021-07-01T00:00:00"/>
    <n v="10"/>
    <n v="0"/>
    <x v="23"/>
    <n v="400"/>
  </r>
  <r>
    <n v="100122"/>
    <x v="0"/>
    <m/>
    <m/>
    <m/>
    <x v="0"/>
    <n v="16"/>
    <d v="2020-09-01T00:00:00"/>
    <d v="2021-07-01T00:00:00"/>
    <n v="10"/>
    <n v="0"/>
    <x v="14"/>
    <n v="0"/>
  </r>
  <r>
    <n v="100122"/>
    <x v="1"/>
    <m/>
    <m/>
    <m/>
    <x v="26"/>
    <n v="18"/>
    <d v="2020-09-01T00:00:00"/>
    <d v="2021-07-01T00:00:00"/>
    <n v="10"/>
    <n v="0"/>
    <x v="15"/>
    <n v="60"/>
  </r>
  <r>
    <n v="100122"/>
    <x v="1"/>
    <m/>
    <m/>
    <m/>
    <x v="39"/>
    <n v="19"/>
    <d v="2020-09-01T00:00:00"/>
    <d v="2021-07-01T00:00:00"/>
    <n v="10"/>
    <n v="0"/>
    <x v="16"/>
    <n v="130"/>
  </r>
  <r>
    <n v="100122"/>
    <x v="1"/>
    <m/>
    <m/>
    <m/>
    <x v="21"/>
    <n v="17"/>
    <d v="2020-09-01T00:00:00"/>
    <d v="2021-07-01T00:00:00"/>
    <n v="10"/>
    <n v="0"/>
    <x v="17"/>
    <n v="140"/>
  </r>
  <r>
    <n v="100122"/>
    <x v="1"/>
    <m/>
    <m/>
    <m/>
    <x v="21"/>
    <n v="18"/>
    <d v="2020-09-01T00:00:00"/>
    <d v="2021-07-01T00:00:00"/>
    <n v="10"/>
    <n v="0"/>
    <x v="18"/>
    <n v="140"/>
  </r>
  <r>
    <n v="100122"/>
    <x v="1"/>
    <m/>
    <m/>
    <m/>
    <x v="21"/>
    <n v="17"/>
    <d v="2020-09-01T00:00:00"/>
    <d v="2021-07-01T00:00:00"/>
    <n v="10"/>
    <n v="0"/>
    <x v="19"/>
    <n v="140"/>
  </r>
  <r>
    <n v="100122"/>
    <x v="1"/>
    <m/>
    <m/>
    <m/>
    <x v="21"/>
    <n v="16"/>
    <d v="2020-09-01T00:00:00"/>
    <d v="2021-07-01T00:00:00"/>
    <n v="10"/>
    <n v="0"/>
    <x v="20"/>
    <n v="140"/>
  </r>
  <r>
    <n v="100122"/>
    <x v="1"/>
    <m/>
    <m/>
    <m/>
    <x v="21"/>
    <n v="17"/>
    <d v="2020-09-01T00:00:00"/>
    <d v="2021-07-01T00:00:00"/>
    <n v="10"/>
    <n v="0"/>
    <x v="21"/>
    <n v="140"/>
  </r>
  <r>
    <n v="100122"/>
    <x v="1"/>
    <m/>
    <m/>
    <m/>
    <x v="21"/>
    <n v="16"/>
    <d v="2020-09-01T00:00:00"/>
    <d v="2021-07-01T00:00:00"/>
    <n v="10"/>
    <n v="0"/>
    <x v="22"/>
    <n v="140"/>
  </r>
  <r>
    <n v="100122"/>
    <x v="1"/>
    <m/>
    <m/>
    <m/>
    <x v="21"/>
    <n v="17"/>
    <d v="2020-09-01T00:00:00"/>
    <d v="2021-07-01T00:00:00"/>
    <n v="10"/>
    <n v="0"/>
    <x v="23"/>
    <n v="140"/>
  </r>
  <r>
    <n v="100123"/>
    <x v="0"/>
    <m/>
    <m/>
    <m/>
    <x v="0"/>
    <n v="12"/>
    <d v="2020-09-01T00:00:00"/>
    <d v="2020-11-01T00:00:00"/>
    <n v="2"/>
    <n v="7"/>
    <x v="14"/>
    <n v="0"/>
  </r>
  <r>
    <n v="100123"/>
    <x v="0"/>
    <m/>
    <m/>
    <m/>
    <x v="0"/>
    <n v="13"/>
    <d v="2020-09-01T00:00:00"/>
    <d v="2020-11-01T00:00:00"/>
    <n v="2"/>
    <n v="7"/>
    <x v="15"/>
    <n v="0"/>
  </r>
  <r>
    <n v="100123"/>
    <x v="0"/>
    <m/>
    <m/>
    <m/>
    <x v="0"/>
    <n v="15"/>
    <d v="2020-09-01T00:00:00"/>
    <d v="2020-11-01T00:00:00"/>
    <n v="2"/>
    <n v="7"/>
    <x v="16"/>
    <n v="0"/>
  </r>
  <r>
    <n v="100124"/>
    <x v="0"/>
    <m/>
    <m/>
    <m/>
    <x v="0"/>
    <n v="14"/>
    <d v="2020-09-01T00:00:00"/>
    <d v="2021-07-01T00:00:00"/>
    <n v="10"/>
    <n v="0"/>
    <x v="14"/>
    <n v="0"/>
  </r>
  <r>
    <n v="100124"/>
    <x v="0"/>
    <m/>
    <m/>
    <m/>
    <x v="0"/>
    <n v="15"/>
    <d v="2020-09-01T00:00:00"/>
    <d v="2021-07-01T00:00:00"/>
    <n v="10"/>
    <n v="0"/>
    <x v="15"/>
    <n v="0"/>
  </r>
  <r>
    <n v="100124"/>
    <x v="0"/>
    <m/>
    <m/>
    <m/>
    <x v="0"/>
    <n v="17"/>
    <d v="2020-09-01T00:00:00"/>
    <d v="2021-07-01T00:00:00"/>
    <n v="10"/>
    <n v="0"/>
    <x v="16"/>
    <n v="0"/>
  </r>
  <r>
    <n v="100124"/>
    <x v="0"/>
    <m/>
    <m/>
    <m/>
    <x v="0"/>
    <n v="11"/>
    <d v="2020-09-01T00:00:00"/>
    <d v="2021-07-01T00:00:00"/>
    <n v="10"/>
    <n v="0"/>
    <x v="17"/>
    <n v="0"/>
  </r>
  <r>
    <n v="100124"/>
    <x v="0"/>
    <m/>
    <m/>
    <m/>
    <x v="0"/>
    <n v="10"/>
    <d v="2020-09-01T00:00:00"/>
    <d v="2021-07-01T00:00:00"/>
    <n v="10"/>
    <n v="0"/>
    <x v="18"/>
    <n v="0"/>
  </r>
  <r>
    <n v="100124"/>
    <x v="0"/>
    <m/>
    <m/>
    <m/>
    <x v="0"/>
    <n v="15"/>
    <d v="2020-09-01T00:00:00"/>
    <d v="2021-07-01T00:00:00"/>
    <n v="10"/>
    <n v="0"/>
    <x v="19"/>
    <n v="0"/>
  </r>
  <r>
    <n v="100124"/>
    <x v="0"/>
    <m/>
    <m/>
    <m/>
    <x v="0"/>
    <n v="14"/>
    <d v="2020-09-01T00:00:00"/>
    <d v="2021-07-01T00:00:00"/>
    <n v="10"/>
    <n v="0"/>
    <x v="20"/>
    <n v="0"/>
  </r>
  <r>
    <n v="100124"/>
    <x v="0"/>
    <m/>
    <m/>
    <m/>
    <x v="0"/>
    <n v="13"/>
    <d v="2020-09-01T00:00:00"/>
    <d v="2021-07-01T00:00:00"/>
    <n v="10"/>
    <n v="0"/>
    <x v="21"/>
    <n v="0"/>
  </r>
  <r>
    <n v="100124"/>
    <x v="0"/>
    <m/>
    <m/>
    <m/>
    <x v="0"/>
    <n v="12"/>
    <d v="2020-09-01T00:00:00"/>
    <d v="2021-07-01T00:00:00"/>
    <n v="10"/>
    <n v="0"/>
    <x v="22"/>
    <n v="0"/>
  </r>
  <r>
    <n v="100124"/>
    <x v="0"/>
    <m/>
    <m/>
    <m/>
    <x v="0"/>
    <n v="14"/>
    <d v="2020-09-01T00:00:00"/>
    <d v="2021-07-01T00:00:00"/>
    <n v="10"/>
    <n v="0"/>
    <x v="23"/>
    <n v="0"/>
  </r>
  <r>
    <n v="100125"/>
    <x v="0"/>
    <m/>
    <m/>
    <m/>
    <x v="0"/>
    <n v="11"/>
    <d v="2020-09-01T00:00:00"/>
    <d v="2021-07-01T00:00:00"/>
    <n v="10"/>
    <n v="0"/>
    <x v="14"/>
    <n v="0"/>
  </r>
  <r>
    <n v="100125"/>
    <x v="2"/>
    <m/>
    <m/>
    <m/>
    <x v="2"/>
    <n v="11"/>
    <d v="2020-09-01T00:00:00"/>
    <d v="2021-07-01T00:00:00"/>
    <n v="10"/>
    <n v="0"/>
    <x v="15"/>
    <n v="100"/>
  </r>
  <r>
    <n v="100125"/>
    <x v="2"/>
    <m/>
    <m/>
    <m/>
    <x v="16"/>
    <n v="12"/>
    <d v="2020-09-01T00:00:00"/>
    <d v="2021-07-01T00:00:00"/>
    <n v="10"/>
    <n v="0"/>
    <x v="16"/>
    <n v="275"/>
  </r>
  <r>
    <n v="100125"/>
    <x v="2"/>
    <m/>
    <m/>
    <m/>
    <x v="16"/>
    <n v="14"/>
    <d v="2020-09-01T00:00:00"/>
    <d v="2021-07-01T00:00:00"/>
    <n v="10"/>
    <n v="0"/>
    <x v="17"/>
    <n v="275"/>
  </r>
  <r>
    <n v="100125"/>
    <x v="2"/>
    <m/>
    <m/>
    <m/>
    <x v="16"/>
    <n v="12"/>
    <d v="2020-09-01T00:00:00"/>
    <d v="2021-07-01T00:00:00"/>
    <n v="10"/>
    <n v="0"/>
    <x v="18"/>
    <n v="275"/>
  </r>
  <r>
    <n v="100125"/>
    <x v="2"/>
    <m/>
    <m/>
    <m/>
    <x v="16"/>
    <n v="12"/>
    <d v="2020-09-01T00:00:00"/>
    <d v="2021-07-01T00:00:00"/>
    <n v="10"/>
    <n v="0"/>
    <x v="19"/>
    <n v="275"/>
  </r>
  <r>
    <n v="100125"/>
    <x v="2"/>
    <m/>
    <m/>
    <m/>
    <x v="16"/>
    <n v="13"/>
    <d v="2020-09-01T00:00:00"/>
    <d v="2021-07-01T00:00:00"/>
    <n v="10"/>
    <n v="0"/>
    <x v="20"/>
    <n v="275"/>
  </r>
  <r>
    <n v="100125"/>
    <x v="2"/>
    <m/>
    <m/>
    <m/>
    <x v="16"/>
    <n v="12"/>
    <d v="2020-09-01T00:00:00"/>
    <d v="2021-07-01T00:00:00"/>
    <n v="10"/>
    <n v="0"/>
    <x v="21"/>
    <n v="275"/>
  </r>
  <r>
    <n v="100125"/>
    <x v="2"/>
    <m/>
    <m/>
    <m/>
    <x v="16"/>
    <n v="13"/>
    <d v="2020-09-01T00:00:00"/>
    <d v="2021-07-01T00:00:00"/>
    <n v="10"/>
    <n v="0"/>
    <x v="22"/>
    <n v="275"/>
  </r>
  <r>
    <n v="100125"/>
    <x v="2"/>
    <m/>
    <m/>
    <m/>
    <x v="16"/>
    <n v="13"/>
    <d v="2020-09-01T00:00:00"/>
    <d v="2021-07-01T00:00:00"/>
    <n v="10"/>
    <n v="0"/>
    <x v="23"/>
    <n v="275"/>
  </r>
  <r>
    <n v="100126"/>
    <x v="0"/>
    <m/>
    <m/>
    <m/>
    <x v="0"/>
    <n v="13"/>
    <d v="2020-09-01T00:00:00"/>
    <d v="2021-07-01T00:00:00"/>
    <n v="10"/>
    <n v="0"/>
    <x v="14"/>
    <n v="0"/>
  </r>
  <r>
    <n v="100126"/>
    <x v="1"/>
    <m/>
    <m/>
    <m/>
    <x v="7"/>
    <n v="14"/>
    <d v="2020-09-01T00:00:00"/>
    <d v="2021-07-01T00:00:00"/>
    <n v="10"/>
    <n v="0"/>
    <x v="15"/>
    <n v="50"/>
  </r>
  <r>
    <n v="100126"/>
    <x v="1"/>
    <m/>
    <m/>
    <m/>
    <x v="45"/>
    <n v="15"/>
    <d v="2020-09-01T00:00:00"/>
    <d v="2021-07-01T00:00:00"/>
    <n v="10"/>
    <n v="0"/>
    <x v="16"/>
    <n v="70"/>
  </r>
  <r>
    <n v="100126"/>
    <x v="1"/>
    <m/>
    <m/>
    <m/>
    <x v="16"/>
    <n v="14"/>
    <d v="2020-09-01T00:00:00"/>
    <d v="2021-07-01T00:00:00"/>
    <n v="10"/>
    <n v="0"/>
    <x v="17"/>
    <n v="110"/>
  </r>
  <r>
    <n v="100126"/>
    <x v="1"/>
    <m/>
    <m/>
    <m/>
    <x v="16"/>
    <n v="15"/>
    <d v="2020-09-01T00:00:00"/>
    <d v="2021-07-01T00:00:00"/>
    <n v="10"/>
    <n v="0"/>
    <x v="18"/>
    <n v="110"/>
  </r>
  <r>
    <n v="100126"/>
    <x v="1"/>
    <m/>
    <m/>
    <m/>
    <x v="16"/>
    <n v="14"/>
    <d v="2020-09-01T00:00:00"/>
    <d v="2021-07-01T00:00:00"/>
    <n v="10"/>
    <n v="0"/>
    <x v="19"/>
    <n v="110"/>
  </r>
  <r>
    <n v="100126"/>
    <x v="1"/>
    <m/>
    <m/>
    <m/>
    <x v="16"/>
    <n v="14"/>
    <d v="2020-09-01T00:00:00"/>
    <d v="2021-07-01T00:00:00"/>
    <n v="10"/>
    <n v="0"/>
    <x v="20"/>
    <n v="110"/>
  </r>
  <r>
    <n v="100126"/>
    <x v="1"/>
    <m/>
    <m/>
    <m/>
    <x v="16"/>
    <n v="13"/>
    <d v="2020-09-01T00:00:00"/>
    <d v="2021-07-01T00:00:00"/>
    <n v="10"/>
    <n v="0"/>
    <x v="21"/>
    <n v="110"/>
  </r>
  <r>
    <n v="100126"/>
    <x v="1"/>
    <m/>
    <m/>
    <m/>
    <x v="16"/>
    <n v="13"/>
    <d v="2020-09-01T00:00:00"/>
    <d v="2021-07-01T00:00:00"/>
    <n v="10"/>
    <n v="0"/>
    <x v="22"/>
    <n v="110"/>
  </r>
  <r>
    <n v="100126"/>
    <x v="1"/>
    <m/>
    <m/>
    <m/>
    <x v="16"/>
    <n v="13"/>
    <d v="2020-09-01T00:00:00"/>
    <d v="2021-07-01T00:00:00"/>
    <n v="10"/>
    <n v="0"/>
    <x v="23"/>
    <n v="110"/>
  </r>
  <r>
    <n v="100127"/>
    <x v="0"/>
    <m/>
    <m/>
    <m/>
    <x v="0"/>
    <n v="13"/>
    <d v="2020-09-01T00:00:00"/>
    <d v="2021-07-01T00:00:00"/>
    <n v="10"/>
    <n v="0"/>
    <x v="14"/>
    <n v="0"/>
  </r>
  <r>
    <n v="100127"/>
    <x v="1"/>
    <m/>
    <m/>
    <m/>
    <x v="6"/>
    <n v="11"/>
    <d v="2020-09-01T00:00:00"/>
    <d v="2021-07-01T00:00:00"/>
    <n v="10"/>
    <n v="0"/>
    <x v="15"/>
    <n v="30"/>
  </r>
  <r>
    <n v="100127"/>
    <x v="1"/>
    <m/>
    <m/>
    <m/>
    <x v="24"/>
    <n v="14"/>
    <d v="2020-09-01T00:00:00"/>
    <d v="2021-07-01T00:00:00"/>
    <n v="10"/>
    <n v="0"/>
    <x v="16"/>
    <n v="100"/>
  </r>
  <r>
    <n v="100127"/>
    <x v="1"/>
    <m/>
    <m/>
    <m/>
    <x v="30"/>
    <n v="12"/>
    <d v="2020-09-01T00:00:00"/>
    <d v="2021-07-01T00:00:00"/>
    <n v="10"/>
    <n v="0"/>
    <x v="17"/>
    <n v="80"/>
  </r>
  <r>
    <n v="100127"/>
    <x v="1"/>
    <m/>
    <m/>
    <m/>
    <x v="24"/>
    <n v="11"/>
    <d v="2020-09-01T00:00:00"/>
    <d v="2021-07-01T00:00:00"/>
    <n v="10"/>
    <n v="0"/>
    <x v="18"/>
    <n v="100"/>
  </r>
  <r>
    <n v="100127"/>
    <x v="1"/>
    <m/>
    <m/>
    <m/>
    <x v="24"/>
    <n v="10"/>
    <d v="2020-09-01T00:00:00"/>
    <d v="2021-07-01T00:00:00"/>
    <n v="10"/>
    <n v="0"/>
    <x v="19"/>
    <n v="100"/>
  </r>
  <r>
    <n v="100127"/>
    <x v="1"/>
    <m/>
    <m/>
    <m/>
    <x v="24"/>
    <n v="12"/>
    <d v="2020-09-01T00:00:00"/>
    <d v="2021-07-01T00:00:00"/>
    <n v="10"/>
    <n v="0"/>
    <x v="20"/>
    <n v="100"/>
  </r>
  <r>
    <n v="100127"/>
    <x v="1"/>
    <m/>
    <m/>
    <m/>
    <x v="24"/>
    <n v="15"/>
    <d v="2020-09-01T00:00:00"/>
    <d v="2021-07-01T00:00:00"/>
    <n v="10"/>
    <n v="0"/>
    <x v="21"/>
    <n v="100"/>
  </r>
  <r>
    <n v="100127"/>
    <x v="1"/>
    <m/>
    <m/>
    <m/>
    <x v="24"/>
    <n v="10"/>
    <d v="2020-09-01T00:00:00"/>
    <d v="2021-07-01T00:00:00"/>
    <n v="10"/>
    <n v="0"/>
    <x v="22"/>
    <n v="100"/>
  </r>
  <r>
    <n v="100127"/>
    <x v="1"/>
    <m/>
    <m/>
    <m/>
    <x v="24"/>
    <n v="16"/>
    <d v="2020-09-01T00:00:00"/>
    <d v="2021-07-01T00:00:00"/>
    <n v="10"/>
    <n v="0"/>
    <x v="23"/>
    <n v="100"/>
  </r>
  <r>
    <n v="100128"/>
    <x v="0"/>
    <m/>
    <m/>
    <m/>
    <x v="0"/>
    <n v="10"/>
    <d v="2020-09-01T00:00:00"/>
    <d v="2020-10-01T00:00:00"/>
    <n v="1"/>
    <n v="8"/>
    <x v="14"/>
    <n v="0"/>
  </r>
  <r>
    <n v="100128"/>
    <x v="0"/>
    <m/>
    <m/>
    <m/>
    <x v="0"/>
    <n v="10"/>
    <d v="2020-09-01T00:00:00"/>
    <d v="2020-10-01T00:00:00"/>
    <n v="1"/>
    <n v="8"/>
    <x v="15"/>
    <n v="0"/>
  </r>
  <r>
    <n v="100129"/>
    <x v="0"/>
    <m/>
    <m/>
    <m/>
    <x v="0"/>
    <n v="8"/>
    <d v="2020-09-01T00:00:00"/>
    <d v="2021-01-01T00:00:00"/>
    <n v="4"/>
    <n v="5"/>
    <x v="14"/>
    <n v="0"/>
  </r>
  <r>
    <n v="100129"/>
    <x v="0"/>
    <m/>
    <m/>
    <m/>
    <x v="0"/>
    <n v="9"/>
    <d v="2020-09-01T00:00:00"/>
    <d v="2021-01-01T00:00:00"/>
    <n v="4"/>
    <n v="5"/>
    <x v="15"/>
    <n v="0"/>
  </r>
  <r>
    <n v="100129"/>
    <x v="0"/>
    <m/>
    <m/>
    <m/>
    <x v="0"/>
    <n v="9"/>
    <d v="2020-09-01T00:00:00"/>
    <d v="2021-01-01T00:00:00"/>
    <n v="4"/>
    <n v="5"/>
    <x v="16"/>
    <n v="0"/>
  </r>
  <r>
    <n v="100129"/>
    <x v="0"/>
    <m/>
    <m/>
    <m/>
    <x v="0"/>
    <n v="8"/>
    <d v="2020-09-01T00:00:00"/>
    <d v="2021-01-01T00:00:00"/>
    <n v="4"/>
    <n v="5"/>
    <x v="17"/>
    <n v="0"/>
  </r>
  <r>
    <n v="100129"/>
    <x v="0"/>
    <m/>
    <m/>
    <m/>
    <x v="0"/>
    <n v="8"/>
    <d v="2020-09-01T00:00:00"/>
    <d v="2021-01-01T00:00:00"/>
    <n v="4"/>
    <n v="5"/>
    <x v="18"/>
    <n v="0"/>
  </r>
  <r>
    <n v="100130"/>
    <x v="0"/>
    <m/>
    <m/>
    <m/>
    <x v="0"/>
    <n v="7"/>
    <d v="2020-09-01T00:00:00"/>
    <d v="2021-07-01T00:00:00"/>
    <n v="10"/>
    <n v="0"/>
    <x v="14"/>
    <n v="0"/>
  </r>
  <r>
    <n v="100130"/>
    <x v="0"/>
    <m/>
    <m/>
    <m/>
    <x v="0"/>
    <n v="8"/>
    <d v="2020-09-01T00:00:00"/>
    <d v="2021-07-01T00:00:00"/>
    <n v="10"/>
    <n v="0"/>
    <x v="15"/>
    <n v="0"/>
  </r>
  <r>
    <n v="100130"/>
    <x v="0"/>
    <m/>
    <m/>
    <m/>
    <x v="0"/>
    <n v="8"/>
    <d v="2020-09-01T00:00:00"/>
    <d v="2021-07-01T00:00:00"/>
    <n v="10"/>
    <n v="0"/>
    <x v="16"/>
    <n v="0"/>
  </r>
  <r>
    <n v="100130"/>
    <x v="0"/>
    <m/>
    <m/>
    <m/>
    <x v="0"/>
    <n v="7"/>
    <d v="2020-09-01T00:00:00"/>
    <d v="2021-07-01T00:00:00"/>
    <n v="10"/>
    <n v="0"/>
    <x v="17"/>
    <n v="0"/>
  </r>
  <r>
    <n v="100130"/>
    <x v="0"/>
    <m/>
    <m/>
    <m/>
    <x v="0"/>
    <n v="8"/>
    <d v="2020-09-01T00:00:00"/>
    <d v="2021-07-01T00:00:00"/>
    <n v="10"/>
    <n v="0"/>
    <x v="18"/>
    <n v="0"/>
  </r>
  <r>
    <n v="100130"/>
    <x v="0"/>
    <m/>
    <m/>
    <m/>
    <x v="0"/>
    <n v="7"/>
    <d v="2020-09-01T00:00:00"/>
    <d v="2021-07-01T00:00:00"/>
    <n v="10"/>
    <n v="0"/>
    <x v="19"/>
    <n v="0"/>
  </r>
  <r>
    <n v="100130"/>
    <x v="0"/>
    <m/>
    <m/>
    <m/>
    <x v="0"/>
    <n v="8"/>
    <d v="2020-09-01T00:00:00"/>
    <d v="2021-07-01T00:00:00"/>
    <n v="10"/>
    <n v="0"/>
    <x v="20"/>
    <n v="0"/>
  </r>
  <r>
    <n v="100130"/>
    <x v="0"/>
    <m/>
    <m/>
    <m/>
    <x v="0"/>
    <n v="8"/>
    <d v="2020-09-01T00:00:00"/>
    <d v="2021-07-01T00:00:00"/>
    <n v="10"/>
    <n v="0"/>
    <x v="21"/>
    <n v="0"/>
  </r>
  <r>
    <n v="100130"/>
    <x v="0"/>
    <m/>
    <m/>
    <m/>
    <x v="0"/>
    <n v="7"/>
    <d v="2020-09-01T00:00:00"/>
    <d v="2021-07-01T00:00:00"/>
    <n v="10"/>
    <n v="0"/>
    <x v="22"/>
    <n v="0"/>
  </r>
  <r>
    <n v="100130"/>
    <x v="0"/>
    <m/>
    <m/>
    <m/>
    <x v="0"/>
    <n v="8"/>
    <d v="2020-09-01T00:00:00"/>
    <d v="2021-07-01T00:00:00"/>
    <n v="10"/>
    <n v="0"/>
    <x v="23"/>
    <n v="0"/>
  </r>
  <r>
    <n v="100131"/>
    <x v="0"/>
    <m/>
    <m/>
    <m/>
    <x v="0"/>
    <n v="6"/>
    <d v="2020-09-01T00:00:00"/>
    <d v="2020-10-01T00:00:00"/>
    <n v="1"/>
    <n v="8"/>
    <x v="14"/>
    <n v="0"/>
  </r>
  <r>
    <n v="100131"/>
    <x v="0"/>
    <m/>
    <m/>
    <m/>
    <x v="0"/>
    <n v="6"/>
    <d v="2020-09-01T00:00:00"/>
    <d v="2020-10-01T00:00:00"/>
    <n v="1"/>
    <n v="8"/>
    <x v="15"/>
    <n v="0"/>
  </r>
  <r>
    <n v="100132"/>
    <x v="0"/>
    <m/>
    <m/>
    <m/>
    <x v="0"/>
    <n v="3"/>
    <d v="2020-09-01T00:00:00"/>
    <d v="2021-03-01T00:00:00"/>
    <n v="6"/>
    <n v="3"/>
    <x v="14"/>
    <n v="0"/>
  </r>
  <r>
    <n v="100132"/>
    <x v="0"/>
    <m/>
    <m/>
    <m/>
    <x v="0"/>
    <n v="2"/>
    <d v="2020-09-01T00:00:00"/>
    <d v="2021-03-01T00:00:00"/>
    <n v="6"/>
    <n v="3"/>
    <x v="15"/>
    <n v="0"/>
  </r>
  <r>
    <n v="100132"/>
    <x v="0"/>
    <m/>
    <m/>
    <m/>
    <x v="0"/>
    <n v="3"/>
    <d v="2020-09-01T00:00:00"/>
    <d v="2021-03-01T00:00:00"/>
    <n v="6"/>
    <n v="3"/>
    <x v="16"/>
    <n v="0"/>
  </r>
  <r>
    <n v="100132"/>
    <x v="0"/>
    <m/>
    <m/>
    <m/>
    <x v="0"/>
    <n v="3"/>
    <d v="2020-09-01T00:00:00"/>
    <d v="2021-03-01T00:00:00"/>
    <n v="6"/>
    <n v="3"/>
    <x v="17"/>
    <n v="0"/>
  </r>
  <r>
    <n v="100132"/>
    <x v="0"/>
    <m/>
    <m/>
    <m/>
    <x v="0"/>
    <n v="3"/>
    <d v="2020-09-01T00:00:00"/>
    <d v="2021-03-01T00:00:00"/>
    <n v="6"/>
    <n v="3"/>
    <x v="18"/>
    <n v="0"/>
  </r>
  <r>
    <n v="100132"/>
    <x v="0"/>
    <m/>
    <m/>
    <m/>
    <x v="0"/>
    <n v="3"/>
    <d v="2020-09-01T00:00:00"/>
    <d v="2021-03-01T00:00:00"/>
    <n v="6"/>
    <n v="3"/>
    <x v="19"/>
    <n v="0"/>
  </r>
  <r>
    <n v="100132"/>
    <x v="0"/>
    <m/>
    <m/>
    <m/>
    <x v="0"/>
    <n v="3"/>
    <d v="2020-09-01T00:00:00"/>
    <d v="2021-03-01T00:00:00"/>
    <n v="6"/>
    <n v="3"/>
    <x v="20"/>
    <n v="0"/>
  </r>
  <r>
    <n v="100133"/>
    <x v="0"/>
    <m/>
    <m/>
    <m/>
    <x v="0"/>
    <n v="3"/>
    <d v="2020-09-01T00:00:00"/>
    <d v="2021-07-01T00:00:00"/>
    <n v="10"/>
    <n v="0"/>
    <x v="14"/>
    <n v="0"/>
  </r>
  <r>
    <n v="100133"/>
    <x v="0"/>
    <m/>
    <m/>
    <m/>
    <x v="0"/>
    <n v="3"/>
    <d v="2020-09-01T00:00:00"/>
    <d v="2021-07-01T00:00:00"/>
    <n v="10"/>
    <n v="0"/>
    <x v="15"/>
    <n v="0"/>
  </r>
  <r>
    <n v="100133"/>
    <x v="0"/>
    <m/>
    <m/>
    <m/>
    <x v="0"/>
    <n v="3"/>
    <d v="2020-09-01T00:00:00"/>
    <d v="2021-07-01T00:00:00"/>
    <n v="10"/>
    <n v="0"/>
    <x v="16"/>
    <n v="0"/>
  </r>
  <r>
    <n v="100133"/>
    <x v="0"/>
    <m/>
    <m/>
    <m/>
    <x v="0"/>
    <n v="3"/>
    <d v="2020-09-01T00:00:00"/>
    <d v="2021-07-01T00:00:00"/>
    <n v="10"/>
    <n v="0"/>
    <x v="17"/>
    <n v="0"/>
  </r>
  <r>
    <n v="100133"/>
    <x v="0"/>
    <m/>
    <m/>
    <m/>
    <x v="0"/>
    <n v="2"/>
    <d v="2020-09-01T00:00:00"/>
    <d v="2021-07-01T00:00:00"/>
    <n v="10"/>
    <n v="0"/>
    <x v="18"/>
    <n v="0"/>
  </r>
  <r>
    <n v="100133"/>
    <x v="0"/>
    <m/>
    <m/>
    <m/>
    <x v="0"/>
    <n v="3"/>
    <d v="2020-09-01T00:00:00"/>
    <d v="2021-07-01T00:00:00"/>
    <n v="10"/>
    <n v="0"/>
    <x v="19"/>
    <n v="0"/>
  </r>
  <r>
    <n v="100133"/>
    <x v="0"/>
    <m/>
    <m/>
    <m/>
    <x v="0"/>
    <n v="3"/>
    <d v="2020-09-01T00:00:00"/>
    <d v="2021-07-01T00:00:00"/>
    <n v="10"/>
    <n v="0"/>
    <x v="20"/>
    <n v="0"/>
  </r>
  <r>
    <n v="100133"/>
    <x v="0"/>
    <m/>
    <m/>
    <m/>
    <x v="0"/>
    <n v="3"/>
    <d v="2020-09-01T00:00:00"/>
    <d v="2021-07-01T00:00:00"/>
    <n v="10"/>
    <n v="0"/>
    <x v="21"/>
    <n v="0"/>
  </r>
  <r>
    <n v="100133"/>
    <x v="0"/>
    <m/>
    <m/>
    <m/>
    <x v="0"/>
    <n v="2"/>
    <d v="2020-09-01T00:00:00"/>
    <d v="2021-07-01T00:00:00"/>
    <n v="10"/>
    <n v="0"/>
    <x v="22"/>
    <n v="0"/>
  </r>
  <r>
    <n v="100133"/>
    <x v="0"/>
    <m/>
    <m/>
    <m/>
    <x v="0"/>
    <n v="3"/>
    <d v="2020-09-01T00:00:00"/>
    <d v="2021-07-01T00:00:00"/>
    <n v="10"/>
    <n v="0"/>
    <x v="23"/>
    <n v="0"/>
  </r>
  <r>
    <n v="100134"/>
    <x v="0"/>
    <m/>
    <m/>
    <m/>
    <x v="0"/>
    <n v="2"/>
    <d v="2020-09-01T00:00:00"/>
    <d v="2021-06-01T00:00:00"/>
    <n v="9"/>
    <n v="0"/>
    <x v="14"/>
    <n v="0"/>
  </r>
  <r>
    <n v="100134"/>
    <x v="1"/>
    <m/>
    <m/>
    <m/>
    <x v="9"/>
    <n v="2"/>
    <d v="2020-09-01T00:00:00"/>
    <d v="2021-06-01T00:00:00"/>
    <n v="9"/>
    <n v="0"/>
    <x v="15"/>
    <n v="10"/>
  </r>
  <r>
    <n v="100134"/>
    <x v="1"/>
    <m/>
    <m/>
    <m/>
    <x v="9"/>
    <n v="2"/>
    <d v="2020-09-01T00:00:00"/>
    <d v="2021-06-01T00:00:00"/>
    <n v="9"/>
    <n v="0"/>
    <x v="16"/>
    <n v="10"/>
  </r>
  <r>
    <n v="100134"/>
    <x v="1"/>
    <m/>
    <m/>
    <m/>
    <x v="9"/>
    <n v="2"/>
    <d v="2020-09-01T00:00:00"/>
    <d v="2021-06-01T00:00:00"/>
    <n v="9"/>
    <n v="0"/>
    <x v="17"/>
    <n v="10"/>
  </r>
  <r>
    <n v="100134"/>
    <x v="1"/>
    <m/>
    <m/>
    <m/>
    <x v="9"/>
    <n v="2"/>
    <d v="2020-09-01T00:00:00"/>
    <d v="2021-06-01T00:00:00"/>
    <n v="9"/>
    <n v="0"/>
    <x v="18"/>
    <n v="10"/>
  </r>
  <r>
    <n v="100134"/>
    <x v="1"/>
    <m/>
    <m/>
    <m/>
    <x v="9"/>
    <n v="1"/>
    <d v="2020-09-01T00:00:00"/>
    <d v="2021-06-01T00:00:00"/>
    <n v="9"/>
    <n v="0"/>
    <x v="19"/>
    <n v="10"/>
  </r>
  <r>
    <n v="100134"/>
    <x v="1"/>
    <m/>
    <m/>
    <m/>
    <x v="9"/>
    <n v="2"/>
    <d v="2020-09-01T00:00:00"/>
    <d v="2021-06-01T00:00:00"/>
    <n v="9"/>
    <n v="0"/>
    <x v="20"/>
    <n v="10"/>
  </r>
  <r>
    <n v="100134"/>
    <x v="1"/>
    <m/>
    <m/>
    <m/>
    <x v="9"/>
    <n v="2"/>
    <d v="2020-09-01T00:00:00"/>
    <d v="2021-06-01T00:00:00"/>
    <n v="9"/>
    <n v="0"/>
    <x v="21"/>
    <n v="10"/>
  </r>
  <r>
    <n v="100134"/>
    <x v="1"/>
    <m/>
    <m/>
    <m/>
    <x v="9"/>
    <n v="2"/>
    <d v="2020-09-01T00:00:00"/>
    <d v="2021-06-01T00:00:00"/>
    <n v="9"/>
    <n v="0"/>
    <x v="22"/>
    <n v="10"/>
  </r>
  <r>
    <n v="100134"/>
    <x v="1"/>
    <m/>
    <m/>
    <m/>
    <x v="9"/>
    <n v="2"/>
    <d v="2020-09-01T00:00:00"/>
    <d v="2021-06-01T00:00:00"/>
    <n v="9"/>
    <n v="0"/>
    <x v="23"/>
    <n v="10"/>
  </r>
  <r>
    <n v="100135"/>
    <x v="0"/>
    <m/>
    <m/>
    <m/>
    <x v="0"/>
    <n v="2"/>
    <d v="2020-09-01T00:00:00"/>
    <d v="2021-07-01T00:00:00"/>
    <n v="10"/>
    <n v="0"/>
    <x v="14"/>
    <n v="0"/>
  </r>
  <r>
    <n v="100135"/>
    <x v="0"/>
    <m/>
    <m/>
    <m/>
    <x v="0"/>
    <n v="2"/>
    <d v="2020-09-01T00:00:00"/>
    <d v="2021-07-01T00:00:00"/>
    <n v="10"/>
    <n v="0"/>
    <x v="15"/>
    <n v="0"/>
  </r>
  <r>
    <n v="100135"/>
    <x v="0"/>
    <m/>
    <m/>
    <m/>
    <x v="0"/>
    <n v="2"/>
    <d v="2020-09-01T00:00:00"/>
    <d v="2021-07-01T00:00:00"/>
    <n v="10"/>
    <n v="0"/>
    <x v="16"/>
    <n v="0"/>
  </r>
  <r>
    <n v="100135"/>
    <x v="0"/>
    <m/>
    <m/>
    <m/>
    <x v="0"/>
    <n v="2"/>
    <d v="2020-09-01T00:00:00"/>
    <d v="2021-07-01T00:00:00"/>
    <n v="10"/>
    <n v="0"/>
    <x v="17"/>
    <n v="0"/>
  </r>
  <r>
    <n v="100135"/>
    <x v="0"/>
    <m/>
    <m/>
    <m/>
    <x v="0"/>
    <n v="2"/>
    <d v="2020-09-01T00:00:00"/>
    <d v="2021-07-01T00:00:00"/>
    <n v="10"/>
    <n v="0"/>
    <x v="18"/>
    <n v="0"/>
  </r>
  <r>
    <n v="100135"/>
    <x v="0"/>
    <m/>
    <m/>
    <m/>
    <x v="0"/>
    <n v="2"/>
    <d v="2020-09-01T00:00:00"/>
    <d v="2021-07-01T00:00:00"/>
    <n v="10"/>
    <n v="0"/>
    <x v="19"/>
    <n v="0"/>
  </r>
  <r>
    <n v="100135"/>
    <x v="0"/>
    <m/>
    <m/>
    <m/>
    <x v="0"/>
    <n v="2"/>
    <d v="2020-09-01T00:00:00"/>
    <d v="2021-07-01T00:00:00"/>
    <n v="10"/>
    <n v="0"/>
    <x v="20"/>
    <n v="0"/>
  </r>
  <r>
    <n v="100135"/>
    <x v="0"/>
    <m/>
    <m/>
    <m/>
    <x v="0"/>
    <n v="2"/>
    <d v="2020-09-01T00:00:00"/>
    <d v="2021-07-01T00:00:00"/>
    <n v="10"/>
    <n v="0"/>
    <x v="21"/>
    <n v="0"/>
  </r>
  <r>
    <n v="100135"/>
    <x v="0"/>
    <m/>
    <m/>
    <m/>
    <x v="0"/>
    <n v="2"/>
    <d v="2020-09-01T00:00:00"/>
    <d v="2021-07-01T00:00:00"/>
    <n v="10"/>
    <n v="0"/>
    <x v="22"/>
    <n v="0"/>
  </r>
  <r>
    <n v="100135"/>
    <x v="0"/>
    <m/>
    <m/>
    <m/>
    <x v="0"/>
    <n v="2"/>
    <d v="2020-09-01T00:00:00"/>
    <d v="2021-07-01T00:00:00"/>
    <n v="10"/>
    <n v="0"/>
    <x v="23"/>
    <n v="0"/>
  </r>
  <r>
    <n v="100136"/>
    <x v="0"/>
    <m/>
    <m/>
    <m/>
    <x v="0"/>
    <n v="1"/>
    <d v="2020-09-01T00:00:00"/>
    <d v="2021-01-01T00:00:00"/>
    <n v="4"/>
    <n v="5"/>
    <x v="14"/>
    <n v="0"/>
  </r>
  <r>
    <n v="100136"/>
    <x v="0"/>
    <m/>
    <m/>
    <m/>
    <x v="0"/>
    <n v="1"/>
    <d v="2020-09-01T00:00:00"/>
    <d v="2021-01-01T00:00:00"/>
    <n v="4"/>
    <n v="5"/>
    <x v="15"/>
    <n v="0"/>
  </r>
  <r>
    <n v="100136"/>
    <x v="0"/>
    <m/>
    <m/>
    <m/>
    <x v="0"/>
    <n v="2"/>
    <d v="2020-09-01T00:00:00"/>
    <d v="2021-01-01T00:00:00"/>
    <n v="4"/>
    <n v="5"/>
    <x v="16"/>
    <n v="0"/>
  </r>
  <r>
    <n v="100136"/>
    <x v="0"/>
    <m/>
    <m/>
    <m/>
    <x v="0"/>
    <n v="2"/>
    <d v="2020-09-01T00:00:00"/>
    <d v="2021-01-01T00:00:00"/>
    <n v="4"/>
    <n v="5"/>
    <x v="17"/>
    <n v="0"/>
  </r>
  <r>
    <n v="100136"/>
    <x v="0"/>
    <m/>
    <m/>
    <m/>
    <x v="0"/>
    <n v="2"/>
    <d v="2020-09-01T00:00:00"/>
    <d v="2021-01-01T00:00:00"/>
    <n v="4"/>
    <n v="5"/>
    <x v="18"/>
    <n v="0"/>
  </r>
  <r>
    <n v="100137"/>
    <x v="0"/>
    <m/>
    <m/>
    <m/>
    <x v="0"/>
    <n v="2"/>
    <d v="2020-09-01T00:00:00"/>
    <d v="2021-04-01T00:00:00"/>
    <n v="7"/>
    <n v="2"/>
    <x v="14"/>
    <n v="0"/>
  </r>
  <r>
    <n v="100137"/>
    <x v="0"/>
    <m/>
    <m/>
    <m/>
    <x v="0"/>
    <n v="2"/>
    <d v="2020-09-01T00:00:00"/>
    <d v="2021-04-01T00:00:00"/>
    <n v="7"/>
    <n v="2"/>
    <x v="15"/>
    <n v="0"/>
  </r>
  <r>
    <n v="100137"/>
    <x v="0"/>
    <m/>
    <m/>
    <m/>
    <x v="0"/>
    <n v="2"/>
    <d v="2020-09-01T00:00:00"/>
    <d v="2021-04-01T00:00:00"/>
    <n v="7"/>
    <n v="2"/>
    <x v="16"/>
    <n v="0"/>
  </r>
  <r>
    <n v="100137"/>
    <x v="0"/>
    <m/>
    <m/>
    <m/>
    <x v="0"/>
    <n v="2"/>
    <d v="2020-09-01T00:00:00"/>
    <d v="2021-04-01T00:00:00"/>
    <n v="7"/>
    <n v="2"/>
    <x v="17"/>
    <n v="0"/>
  </r>
  <r>
    <n v="100137"/>
    <x v="0"/>
    <m/>
    <m/>
    <m/>
    <x v="0"/>
    <n v="2"/>
    <d v="2020-09-01T00:00:00"/>
    <d v="2021-04-01T00:00:00"/>
    <n v="7"/>
    <n v="2"/>
    <x v="18"/>
    <n v="0"/>
  </r>
  <r>
    <n v="100137"/>
    <x v="0"/>
    <m/>
    <m/>
    <m/>
    <x v="0"/>
    <n v="2"/>
    <d v="2020-09-01T00:00:00"/>
    <d v="2021-04-01T00:00:00"/>
    <n v="7"/>
    <n v="2"/>
    <x v="19"/>
    <n v="0"/>
  </r>
  <r>
    <n v="100137"/>
    <x v="0"/>
    <m/>
    <m/>
    <m/>
    <x v="0"/>
    <n v="2"/>
    <d v="2020-09-01T00:00:00"/>
    <d v="2021-04-01T00:00:00"/>
    <n v="7"/>
    <n v="2"/>
    <x v="20"/>
    <n v="0"/>
  </r>
  <r>
    <n v="100137"/>
    <x v="0"/>
    <m/>
    <m/>
    <m/>
    <x v="0"/>
    <n v="2"/>
    <d v="2020-09-01T00:00:00"/>
    <d v="2021-04-01T00:00:00"/>
    <n v="7"/>
    <n v="2"/>
    <x v="21"/>
    <n v="0"/>
  </r>
  <r>
    <n v="100138"/>
    <x v="0"/>
    <m/>
    <m/>
    <m/>
    <x v="0"/>
    <n v="2"/>
    <d v="2020-09-01T00:00:00"/>
    <d v="2021-07-01T00:00:00"/>
    <n v="10"/>
    <n v="0"/>
    <x v="14"/>
    <n v="0"/>
  </r>
  <r>
    <n v="100138"/>
    <x v="1"/>
    <m/>
    <m/>
    <m/>
    <x v="9"/>
    <n v="2"/>
    <d v="2020-09-01T00:00:00"/>
    <d v="2021-07-01T00:00:00"/>
    <n v="10"/>
    <n v="0"/>
    <x v="15"/>
    <n v="10"/>
  </r>
  <r>
    <n v="100138"/>
    <x v="1"/>
    <m/>
    <m/>
    <m/>
    <x v="9"/>
    <n v="2"/>
    <d v="2020-09-01T00:00:00"/>
    <d v="2021-07-01T00:00:00"/>
    <n v="10"/>
    <n v="0"/>
    <x v="16"/>
    <n v="10"/>
  </r>
  <r>
    <n v="100138"/>
    <x v="1"/>
    <m/>
    <m/>
    <m/>
    <x v="9"/>
    <n v="2"/>
    <d v="2020-09-01T00:00:00"/>
    <d v="2021-07-01T00:00:00"/>
    <n v="10"/>
    <n v="0"/>
    <x v="17"/>
    <n v="10"/>
  </r>
  <r>
    <n v="100138"/>
    <x v="1"/>
    <m/>
    <m/>
    <m/>
    <x v="9"/>
    <n v="2"/>
    <d v="2020-09-01T00:00:00"/>
    <d v="2021-07-01T00:00:00"/>
    <n v="10"/>
    <n v="0"/>
    <x v="18"/>
    <n v="10"/>
  </r>
  <r>
    <n v="100138"/>
    <x v="1"/>
    <m/>
    <m/>
    <m/>
    <x v="9"/>
    <n v="2"/>
    <d v="2020-09-01T00:00:00"/>
    <d v="2021-07-01T00:00:00"/>
    <n v="10"/>
    <n v="0"/>
    <x v="19"/>
    <n v="10"/>
  </r>
  <r>
    <n v="100138"/>
    <x v="1"/>
    <m/>
    <m/>
    <m/>
    <x v="9"/>
    <n v="2"/>
    <d v="2020-09-01T00:00:00"/>
    <d v="2021-07-01T00:00:00"/>
    <n v="10"/>
    <n v="0"/>
    <x v="20"/>
    <n v="10"/>
  </r>
  <r>
    <n v="100138"/>
    <x v="1"/>
    <m/>
    <m/>
    <m/>
    <x v="9"/>
    <n v="2"/>
    <d v="2020-09-01T00:00:00"/>
    <d v="2021-07-01T00:00:00"/>
    <n v="10"/>
    <n v="0"/>
    <x v="21"/>
    <n v="10"/>
  </r>
  <r>
    <n v="100138"/>
    <x v="1"/>
    <m/>
    <m/>
    <m/>
    <x v="9"/>
    <n v="2"/>
    <d v="2020-09-01T00:00:00"/>
    <d v="2021-07-01T00:00:00"/>
    <n v="10"/>
    <n v="0"/>
    <x v="22"/>
    <n v="10"/>
  </r>
  <r>
    <n v="100138"/>
    <x v="1"/>
    <m/>
    <m/>
    <m/>
    <x v="9"/>
    <n v="2"/>
    <d v="2020-09-01T00:00:00"/>
    <d v="2021-07-01T00:00:00"/>
    <n v="10"/>
    <n v="0"/>
    <x v="23"/>
    <n v="10"/>
  </r>
  <r>
    <n v="100139"/>
    <x v="0"/>
    <m/>
    <m/>
    <m/>
    <x v="0"/>
    <n v="2"/>
    <d v="2020-09-01T00:00:00"/>
    <d v="2021-01-01T00:00:00"/>
    <n v="4"/>
    <n v="5"/>
    <x v="14"/>
    <n v="0"/>
  </r>
  <r>
    <n v="100139"/>
    <x v="0"/>
    <m/>
    <m/>
    <m/>
    <x v="0"/>
    <n v="2"/>
    <d v="2020-09-01T00:00:00"/>
    <d v="2021-01-01T00:00:00"/>
    <n v="4"/>
    <n v="5"/>
    <x v="15"/>
    <n v="0"/>
  </r>
  <r>
    <n v="100139"/>
    <x v="0"/>
    <m/>
    <m/>
    <m/>
    <x v="0"/>
    <n v="2"/>
    <d v="2020-09-01T00:00:00"/>
    <d v="2021-01-01T00:00:00"/>
    <n v="4"/>
    <n v="5"/>
    <x v="16"/>
    <n v="0"/>
  </r>
  <r>
    <n v="100139"/>
    <x v="0"/>
    <m/>
    <m/>
    <m/>
    <x v="0"/>
    <n v="1"/>
    <d v="2020-09-01T00:00:00"/>
    <d v="2021-01-01T00:00:00"/>
    <n v="4"/>
    <n v="5"/>
    <x v="17"/>
    <n v="0"/>
  </r>
  <r>
    <n v="100139"/>
    <x v="0"/>
    <m/>
    <m/>
    <m/>
    <x v="0"/>
    <n v="2"/>
    <d v="2020-09-01T00:00:00"/>
    <d v="2021-01-01T00:00:00"/>
    <n v="4"/>
    <n v="5"/>
    <x v="18"/>
    <n v="0"/>
  </r>
  <r>
    <n v="100140"/>
    <x v="0"/>
    <m/>
    <m/>
    <m/>
    <x v="0"/>
    <n v="2"/>
    <d v="2020-09-01T00:00:00"/>
    <d v="2020-11-01T00:00:00"/>
    <n v="2"/>
    <n v="7"/>
    <x v="14"/>
    <n v="0"/>
  </r>
  <r>
    <n v="100140"/>
    <x v="0"/>
    <m/>
    <m/>
    <m/>
    <x v="0"/>
    <n v="2"/>
    <d v="2020-09-01T00:00:00"/>
    <d v="2020-11-01T00:00:00"/>
    <n v="2"/>
    <n v="7"/>
    <x v="15"/>
    <n v="0"/>
  </r>
  <r>
    <n v="100140"/>
    <x v="0"/>
    <m/>
    <m/>
    <m/>
    <x v="0"/>
    <n v="2"/>
    <d v="2020-09-01T00:00:00"/>
    <d v="2020-11-01T00:00:00"/>
    <n v="2"/>
    <n v="7"/>
    <x v="16"/>
    <n v="0"/>
  </r>
  <r>
    <n v="100141"/>
    <x v="0"/>
    <m/>
    <m/>
    <m/>
    <x v="0"/>
    <n v="2"/>
    <d v="2020-09-01T00:00:00"/>
    <d v="2021-07-01T00:00:00"/>
    <n v="10"/>
    <n v="0"/>
    <x v="14"/>
    <n v="0"/>
  </r>
  <r>
    <n v="100141"/>
    <x v="1"/>
    <m/>
    <m/>
    <m/>
    <x v="9"/>
    <n v="1"/>
    <d v="2020-09-01T00:00:00"/>
    <d v="2021-07-01T00:00:00"/>
    <n v="10"/>
    <n v="0"/>
    <x v="15"/>
    <n v="10"/>
  </r>
  <r>
    <n v="100141"/>
    <x v="1"/>
    <m/>
    <m/>
    <m/>
    <x v="9"/>
    <n v="2"/>
    <d v="2020-09-01T00:00:00"/>
    <d v="2021-07-01T00:00:00"/>
    <n v="10"/>
    <n v="0"/>
    <x v="16"/>
    <n v="10"/>
  </r>
  <r>
    <n v="100141"/>
    <x v="1"/>
    <m/>
    <m/>
    <m/>
    <x v="9"/>
    <n v="2"/>
    <d v="2020-09-01T00:00:00"/>
    <d v="2021-07-01T00:00:00"/>
    <n v="10"/>
    <n v="0"/>
    <x v="17"/>
    <n v="10"/>
  </r>
  <r>
    <n v="100141"/>
    <x v="1"/>
    <m/>
    <m/>
    <m/>
    <x v="9"/>
    <n v="1"/>
    <d v="2020-09-01T00:00:00"/>
    <d v="2021-07-01T00:00:00"/>
    <n v="10"/>
    <n v="0"/>
    <x v="18"/>
    <n v="10"/>
  </r>
  <r>
    <n v="100141"/>
    <x v="1"/>
    <m/>
    <m/>
    <m/>
    <x v="9"/>
    <n v="2"/>
    <d v="2020-09-01T00:00:00"/>
    <d v="2021-07-01T00:00:00"/>
    <n v="10"/>
    <n v="0"/>
    <x v="19"/>
    <n v="10"/>
  </r>
  <r>
    <n v="100141"/>
    <x v="1"/>
    <m/>
    <m/>
    <m/>
    <x v="9"/>
    <n v="2"/>
    <d v="2020-09-01T00:00:00"/>
    <d v="2021-07-01T00:00:00"/>
    <n v="10"/>
    <n v="0"/>
    <x v="20"/>
    <n v="10"/>
  </r>
  <r>
    <n v="100141"/>
    <x v="1"/>
    <m/>
    <m/>
    <m/>
    <x v="9"/>
    <n v="2"/>
    <d v="2020-09-01T00:00:00"/>
    <d v="2021-07-01T00:00:00"/>
    <n v="10"/>
    <n v="0"/>
    <x v="21"/>
    <n v="10"/>
  </r>
  <r>
    <n v="100141"/>
    <x v="1"/>
    <m/>
    <m/>
    <m/>
    <x v="9"/>
    <n v="2"/>
    <d v="2020-09-01T00:00:00"/>
    <d v="2021-07-01T00:00:00"/>
    <n v="10"/>
    <n v="0"/>
    <x v="22"/>
    <n v="10"/>
  </r>
  <r>
    <n v="100141"/>
    <x v="1"/>
    <m/>
    <m/>
    <m/>
    <x v="9"/>
    <n v="2"/>
    <d v="2020-09-01T00:00:00"/>
    <d v="2021-07-01T00:00:00"/>
    <n v="10"/>
    <n v="0"/>
    <x v="23"/>
    <n v="10"/>
  </r>
  <r>
    <n v="100142"/>
    <x v="0"/>
    <m/>
    <m/>
    <m/>
    <x v="0"/>
    <n v="2"/>
    <d v="2020-09-01T00:00:00"/>
    <d v="2021-07-01T00:00:00"/>
    <n v="10"/>
    <n v="0"/>
    <x v="14"/>
    <n v="0"/>
  </r>
  <r>
    <n v="100142"/>
    <x v="1"/>
    <m/>
    <m/>
    <m/>
    <x v="9"/>
    <n v="2"/>
    <d v="2020-09-01T00:00:00"/>
    <d v="2021-07-01T00:00:00"/>
    <n v="10"/>
    <n v="0"/>
    <x v="15"/>
    <n v="10"/>
  </r>
  <r>
    <n v="100142"/>
    <x v="1"/>
    <m/>
    <m/>
    <m/>
    <x v="9"/>
    <n v="2"/>
    <d v="2020-09-01T00:00:00"/>
    <d v="2021-07-01T00:00:00"/>
    <n v="10"/>
    <n v="0"/>
    <x v="16"/>
    <n v="10"/>
  </r>
  <r>
    <n v="100142"/>
    <x v="1"/>
    <m/>
    <m/>
    <m/>
    <x v="9"/>
    <n v="2"/>
    <d v="2020-09-01T00:00:00"/>
    <d v="2021-07-01T00:00:00"/>
    <n v="10"/>
    <n v="0"/>
    <x v="17"/>
    <n v="10"/>
  </r>
  <r>
    <n v="100142"/>
    <x v="1"/>
    <m/>
    <m/>
    <m/>
    <x v="9"/>
    <n v="1"/>
    <d v="2020-09-01T00:00:00"/>
    <d v="2021-07-01T00:00:00"/>
    <n v="10"/>
    <n v="0"/>
    <x v="18"/>
    <n v="10"/>
  </r>
  <r>
    <n v="100142"/>
    <x v="1"/>
    <m/>
    <m/>
    <m/>
    <x v="9"/>
    <n v="2"/>
    <d v="2020-09-01T00:00:00"/>
    <d v="2021-07-01T00:00:00"/>
    <n v="10"/>
    <n v="0"/>
    <x v="19"/>
    <n v="10"/>
  </r>
  <r>
    <n v="100142"/>
    <x v="1"/>
    <m/>
    <m/>
    <m/>
    <x v="9"/>
    <n v="2"/>
    <d v="2020-09-01T00:00:00"/>
    <d v="2021-07-01T00:00:00"/>
    <n v="10"/>
    <n v="0"/>
    <x v="20"/>
    <n v="10"/>
  </r>
  <r>
    <n v="100142"/>
    <x v="1"/>
    <m/>
    <m/>
    <m/>
    <x v="9"/>
    <n v="2"/>
    <d v="2020-09-01T00:00:00"/>
    <d v="2021-07-01T00:00:00"/>
    <n v="10"/>
    <n v="0"/>
    <x v="21"/>
    <n v="10"/>
  </r>
  <r>
    <n v="100142"/>
    <x v="1"/>
    <m/>
    <m/>
    <m/>
    <x v="9"/>
    <n v="2"/>
    <d v="2020-09-01T00:00:00"/>
    <d v="2021-07-01T00:00:00"/>
    <n v="10"/>
    <n v="0"/>
    <x v="22"/>
    <n v="10"/>
  </r>
  <r>
    <n v="100142"/>
    <x v="1"/>
    <m/>
    <m/>
    <m/>
    <x v="9"/>
    <n v="1"/>
    <d v="2020-09-01T00:00:00"/>
    <d v="2021-07-01T00:00:00"/>
    <n v="10"/>
    <n v="0"/>
    <x v="23"/>
    <n v="10"/>
  </r>
  <r>
    <n v="100143"/>
    <x v="0"/>
    <m/>
    <m/>
    <m/>
    <x v="0"/>
    <n v="2"/>
    <d v="2020-09-01T00:00:00"/>
    <d v="2021-07-01T00:00:00"/>
    <n v="10"/>
    <n v="0"/>
    <x v="14"/>
    <n v="0"/>
  </r>
  <r>
    <n v="100143"/>
    <x v="1"/>
    <m/>
    <m/>
    <m/>
    <x v="9"/>
    <n v="2"/>
    <d v="2020-09-01T00:00:00"/>
    <d v="2021-07-01T00:00:00"/>
    <n v="10"/>
    <n v="0"/>
    <x v="15"/>
    <n v="10"/>
  </r>
  <r>
    <n v="100143"/>
    <x v="1"/>
    <m/>
    <m/>
    <m/>
    <x v="9"/>
    <n v="2"/>
    <d v="2020-09-01T00:00:00"/>
    <d v="2021-07-01T00:00:00"/>
    <n v="10"/>
    <n v="0"/>
    <x v="16"/>
    <n v="10"/>
  </r>
  <r>
    <n v="100143"/>
    <x v="1"/>
    <m/>
    <m/>
    <m/>
    <x v="9"/>
    <n v="2"/>
    <d v="2020-09-01T00:00:00"/>
    <d v="2021-07-01T00:00:00"/>
    <n v="10"/>
    <n v="0"/>
    <x v="17"/>
    <n v="10"/>
  </r>
  <r>
    <n v="100143"/>
    <x v="1"/>
    <m/>
    <m/>
    <m/>
    <x v="9"/>
    <n v="2"/>
    <d v="2020-09-01T00:00:00"/>
    <d v="2021-07-01T00:00:00"/>
    <n v="10"/>
    <n v="0"/>
    <x v="18"/>
    <n v="10"/>
  </r>
  <r>
    <n v="100143"/>
    <x v="1"/>
    <m/>
    <m/>
    <m/>
    <x v="9"/>
    <n v="2"/>
    <d v="2020-09-01T00:00:00"/>
    <d v="2021-07-01T00:00:00"/>
    <n v="10"/>
    <n v="0"/>
    <x v="19"/>
    <n v="10"/>
  </r>
  <r>
    <n v="100143"/>
    <x v="1"/>
    <m/>
    <m/>
    <m/>
    <x v="9"/>
    <n v="2"/>
    <d v="2020-09-01T00:00:00"/>
    <d v="2021-07-01T00:00:00"/>
    <n v="10"/>
    <n v="0"/>
    <x v="20"/>
    <n v="10"/>
  </r>
  <r>
    <n v="100143"/>
    <x v="1"/>
    <m/>
    <m/>
    <m/>
    <x v="9"/>
    <n v="2"/>
    <d v="2020-09-01T00:00:00"/>
    <d v="2021-07-01T00:00:00"/>
    <n v="10"/>
    <n v="0"/>
    <x v="21"/>
    <n v="10"/>
  </r>
  <r>
    <n v="100143"/>
    <x v="1"/>
    <m/>
    <m/>
    <m/>
    <x v="9"/>
    <n v="2"/>
    <d v="2020-09-01T00:00:00"/>
    <d v="2021-07-01T00:00:00"/>
    <n v="10"/>
    <n v="0"/>
    <x v="22"/>
    <n v="10"/>
  </r>
  <r>
    <n v="100143"/>
    <x v="1"/>
    <m/>
    <m/>
    <m/>
    <x v="9"/>
    <n v="2"/>
    <d v="2020-09-01T00:00:00"/>
    <d v="2021-07-01T00:00:00"/>
    <n v="10"/>
    <n v="0"/>
    <x v="23"/>
    <n v="10"/>
  </r>
  <r>
    <n v="100144"/>
    <x v="0"/>
    <m/>
    <m/>
    <m/>
    <x v="0"/>
    <n v="2"/>
    <d v="2020-09-01T00:00:00"/>
    <d v="2021-07-01T00:00:00"/>
    <n v="10"/>
    <n v="0"/>
    <x v="14"/>
    <n v="0"/>
  </r>
  <r>
    <n v="100144"/>
    <x v="1"/>
    <m/>
    <m/>
    <m/>
    <x v="9"/>
    <n v="2"/>
    <d v="2020-09-01T00:00:00"/>
    <d v="2021-07-01T00:00:00"/>
    <n v="10"/>
    <n v="0"/>
    <x v="15"/>
    <n v="10"/>
  </r>
  <r>
    <n v="100144"/>
    <x v="1"/>
    <m/>
    <m/>
    <m/>
    <x v="9"/>
    <n v="2"/>
    <d v="2020-09-01T00:00:00"/>
    <d v="2021-07-01T00:00:00"/>
    <n v="10"/>
    <n v="0"/>
    <x v="16"/>
    <n v="10"/>
  </r>
  <r>
    <n v="100144"/>
    <x v="1"/>
    <m/>
    <m/>
    <m/>
    <x v="9"/>
    <n v="2"/>
    <d v="2020-09-01T00:00:00"/>
    <d v="2021-07-01T00:00:00"/>
    <n v="10"/>
    <n v="0"/>
    <x v="17"/>
    <n v="10"/>
  </r>
  <r>
    <n v="100144"/>
    <x v="1"/>
    <m/>
    <m/>
    <m/>
    <x v="9"/>
    <n v="2"/>
    <d v="2020-09-01T00:00:00"/>
    <d v="2021-07-01T00:00:00"/>
    <n v="10"/>
    <n v="0"/>
    <x v="18"/>
    <n v="10"/>
  </r>
  <r>
    <n v="100144"/>
    <x v="1"/>
    <m/>
    <m/>
    <m/>
    <x v="9"/>
    <n v="2"/>
    <d v="2020-09-01T00:00:00"/>
    <d v="2021-07-01T00:00:00"/>
    <n v="10"/>
    <n v="0"/>
    <x v="19"/>
    <n v="10"/>
  </r>
  <r>
    <n v="100144"/>
    <x v="1"/>
    <m/>
    <m/>
    <m/>
    <x v="9"/>
    <n v="2"/>
    <d v="2020-09-01T00:00:00"/>
    <d v="2021-07-01T00:00:00"/>
    <n v="10"/>
    <n v="0"/>
    <x v="20"/>
    <n v="10"/>
  </r>
  <r>
    <n v="100144"/>
    <x v="1"/>
    <m/>
    <m/>
    <m/>
    <x v="9"/>
    <n v="2"/>
    <d v="2020-09-01T00:00:00"/>
    <d v="2021-07-01T00:00:00"/>
    <n v="10"/>
    <n v="0"/>
    <x v="21"/>
    <n v="10"/>
  </r>
  <r>
    <n v="100144"/>
    <x v="1"/>
    <m/>
    <m/>
    <m/>
    <x v="9"/>
    <n v="2"/>
    <d v="2020-09-01T00:00:00"/>
    <d v="2021-07-01T00:00:00"/>
    <n v="10"/>
    <n v="0"/>
    <x v="22"/>
    <n v="10"/>
  </r>
  <r>
    <n v="100144"/>
    <x v="1"/>
    <m/>
    <m/>
    <m/>
    <x v="9"/>
    <n v="2"/>
    <d v="2020-09-01T00:00:00"/>
    <d v="2021-07-01T00:00:00"/>
    <n v="10"/>
    <n v="0"/>
    <x v="23"/>
    <n v="10"/>
  </r>
  <r>
    <n v="100145"/>
    <x v="0"/>
    <m/>
    <m/>
    <m/>
    <x v="0"/>
    <n v="2"/>
    <d v="2020-09-01T00:00:00"/>
    <d v="2021-07-01T00:00:00"/>
    <n v="10"/>
    <n v="0"/>
    <x v="14"/>
    <n v="0"/>
  </r>
  <r>
    <n v="100145"/>
    <x v="1"/>
    <m/>
    <m/>
    <m/>
    <x v="9"/>
    <n v="2"/>
    <d v="2020-09-01T00:00:00"/>
    <d v="2021-07-01T00:00:00"/>
    <n v="10"/>
    <n v="0"/>
    <x v="15"/>
    <n v="10"/>
  </r>
  <r>
    <n v="100145"/>
    <x v="1"/>
    <m/>
    <m/>
    <m/>
    <x v="9"/>
    <n v="2"/>
    <d v="2020-09-01T00:00:00"/>
    <d v="2021-07-01T00:00:00"/>
    <n v="10"/>
    <n v="0"/>
    <x v="16"/>
    <n v="10"/>
  </r>
  <r>
    <n v="100145"/>
    <x v="1"/>
    <m/>
    <m/>
    <m/>
    <x v="9"/>
    <n v="2"/>
    <d v="2020-09-01T00:00:00"/>
    <d v="2021-07-01T00:00:00"/>
    <n v="10"/>
    <n v="0"/>
    <x v="17"/>
    <n v="10"/>
  </r>
  <r>
    <n v="100145"/>
    <x v="1"/>
    <m/>
    <m/>
    <m/>
    <x v="9"/>
    <n v="2"/>
    <d v="2020-09-01T00:00:00"/>
    <d v="2021-07-01T00:00:00"/>
    <n v="10"/>
    <n v="0"/>
    <x v="18"/>
    <n v="10"/>
  </r>
  <r>
    <n v="100145"/>
    <x v="1"/>
    <m/>
    <m/>
    <m/>
    <x v="9"/>
    <n v="2"/>
    <d v="2020-09-01T00:00:00"/>
    <d v="2021-07-01T00:00:00"/>
    <n v="10"/>
    <n v="0"/>
    <x v="19"/>
    <n v="10"/>
  </r>
  <r>
    <n v="100145"/>
    <x v="1"/>
    <m/>
    <m/>
    <m/>
    <x v="9"/>
    <n v="1"/>
    <d v="2020-09-01T00:00:00"/>
    <d v="2021-07-01T00:00:00"/>
    <n v="10"/>
    <n v="0"/>
    <x v="20"/>
    <n v="10"/>
  </r>
  <r>
    <n v="100145"/>
    <x v="1"/>
    <m/>
    <m/>
    <m/>
    <x v="9"/>
    <n v="2"/>
    <d v="2020-09-01T00:00:00"/>
    <d v="2021-07-01T00:00:00"/>
    <n v="10"/>
    <n v="0"/>
    <x v="21"/>
    <n v="10"/>
  </r>
  <r>
    <n v="100145"/>
    <x v="1"/>
    <m/>
    <m/>
    <m/>
    <x v="9"/>
    <n v="2"/>
    <d v="2020-09-01T00:00:00"/>
    <d v="2021-07-01T00:00:00"/>
    <n v="10"/>
    <n v="0"/>
    <x v="22"/>
    <n v="10"/>
  </r>
  <r>
    <n v="100145"/>
    <x v="1"/>
    <m/>
    <m/>
    <m/>
    <x v="9"/>
    <n v="2"/>
    <d v="2020-09-01T00:00:00"/>
    <d v="2021-07-01T00:00:00"/>
    <n v="10"/>
    <n v="0"/>
    <x v="23"/>
    <n v="10"/>
  </r>
  <r>
    <n v="100146"/>
    <x v="0"/>
    <m/>
    <m/>
    <m/>
    <x v="0"/>
    <n v="38"/>
    <d v="2020-10-01T00:00:00"/>
    <d v="2021-07-01T00:00:00"/>
    <n v="9"/>
    <n v="0"/>
    <x v="15"/>
    <n v="0"/>
  </r>
  <r>
    <n v="100146"/>
    <x v="1"/>
    <m/>
    <m/>
    <m/>
    <x v="53"/>
    <n v="39"/>
    <d v="2020-10-01T00:00:00"/>
    <d v="2021-07-01T00:00:00"/>
    <n v="9"/>
    <n v="0"/>
    <x v="16"/>
    <n v="410"/>
  </r>
  <r>
    <n v="100146"/>
    <x v="1"/>
    <m/>
    <m/>
    <m/>
    <x v="13"/>
    <n v="48"/>
    <d v="2020-10-01T00:00:00"/>
    <d v="2021-07-01T00:00:00"/>
    <n v="9"/>
    <n v="0"/>
    <x v="17"/>
    <n v="520"/>
  </r>
  <r>
    <n v="100146"/>
    <x v="1"/>
    <m/>
    <m/>
    <m/>
    <x v="53"/>
    <n v="60"/>
    <d v="2020-10-01T00:00:00"/>
    <d v="2021-07-01T00:00:00"/>
    <n v="9"/>
    <n v="0"/>
    <x v="18"/>
    <n v="410"/>
  </r>
  <r>
    <n v="100146"/>
    <x v="1"/>
    <m/>
    <m/>
    <m/>
    <x v="13"/>
    <n v="64"/>
    <d v="2020-10-01T00:00:00"/>
    <d v="2021-07-01T00:00:00"/>
    <n v="9"/>
    <n v="0"/>
    <x v="19"/>
    <n v="520"/>
  </r>
  <r>
    <n v="100146"/>
    <x v="1"/>
    <m/>
    <m/>
    <m/>
    <x v="13"/>
    <n v="59"/>
    <d v="2020-10-01T00:00:00"/>
    <d v="2021-07-01T00:00:00"/>
    <n v="9"/>
    <n v="0"/>
    <x v="20"/>
    <n v="520"/>
  </r>
  <r>
    <n v="100146"/>
    <x v="1"/>
    <m/>
    <m/>
    <m/>
    <x v="13"/>
    <n v="56"/>
    <d v="2020-10-01T00:00:00"/>
    <d v="2021-07-01T00:00:00"/>
    <n v="9"/>
    <n v="0"/>
    <x v="21"/>
    <n v="520"/>
  </r>
  <r>
    <n v="100146"/>
    <x v="1"/>
    <m/>
    <m/>
    <m/>
    <x v="13"/>
    <n v="52"/>
    <d v="2020-10-01T00:00:00"/>
    <d v="2021-07-01T00:00:00"/>
    <n v="9"/>
    <n v="0"/>
    <x v="22"/>
    <n v="520"/>
  </r>
  <r>
    <n v="100146"/>
    <x v="1"/>
    <m/>
    <m/>
    <m/>
    <x v="13"/>
    <n v="62"/>
    <d v="2020-10-01T00:00:00"/>
    <d v="2021-07-01T00:00:00"/>
    <n v="9"/>
    <n v="0"/>
    <x v="23"/>
    <n v="520"/>
  </r>
  <r>
    <n v="100147"/>
    <x v="0"/>
    <m/>
    <m/>
    <m/>
    <x v="0"/>
    <n v="67"/>
    <d v="2020-10-01T00:00:00"/>
    <d v="2021-07-01T00:00:00"/>
    <n v="9"/>
    <n v="0"/>
    <x v="15"/>
    <n v="0"/>
  </r>
  <r>
    <n v="100147"/>
    <x v="1"/>
    <m/>
    <m/>
    <m/>
    <x v="22"/>
    <n v="51"/>
    <d v="2020-10-01T00:00:00"/>
    <d v="2021-07-01T00:00:00"/>
    <n v="9"/>
    <n v="0"/>
    <x v="16"/>
    <n v="280"/>
  </r>
  <r>
    <n v="100147"/>
    <x v="1"/>
    <m/>
    <m/>
    <m/>
    <x v="54"/>
    <n v="50"/>
    <d v="2020-10-01T00:00:00"/>
    <d v="2021-07-01T00:00:00"/>
    <n v="9"/>
    <n v="0"/>
    <x v="17"/>
    <n v="460"/>
  </r>
  <r>
    <n v="100147"/>
    <x v="1"/>
    <m/>
    <m/>
    <m/>
    <x v="55"/>
    <n v="70"/>
    <d v="2020-10-01T00:00:00"/>
    <d v="2021-07-01T00:00:00"/>
    <n v="9"/>
    <n v="0"/>
    <x v="18"/>
    <n v="510"/>
  </r>
  <r>
    <n v="100147"/>
    <x v="1"/>
    <m/>
    <m/>
    <m/>
    <x v="55"/>
    <n v="61"/>
    <d v="2020-10-01T00:00:00"/>
    <d v="2021-07-01T00:00:00"/>
    <n v="9"/>
    <n v="0"/>
    <x v="19"/>
    <n v="510"/>
  </r>
  <r>
    <n v="100147"/>
    <x v="1"/>
    <m/>
    <m/>
    <m/>
    <x v="55"/>
    <n v="57"/>
    <d v="2020-10-01T00:00:00"/>
    <d v="2021-07-01T00:00:00"/>
    <n v="9"/>
    <n v="0"/>
    <x v="20"/>
    <n v="510"/>
  </r>
  <r>
    <n v="100147"/>
    <x v="1"/>
    <m/>
    <m/>
    <m/>
    <x v="55"/>
    <n v="67"/>
    <d v="2020-10-01T00:00:00"/>
    <d v="2021-07-01T00:00:00"/>
    <n v="9"/>
    <n v="0"/>
    <x v="21"/>
    <n v="510"/>
  </r>
  <r>
    <n v="100147"/>
    <x v="1"/>
    <m/>
    <m/>
    <m/>
    <x v="55"/>
    <n v="68"/>
    <d v="2020-10-01T00:00:00"/>
    <d v="2021-07-01T00:00:00"/>
    <n v="9"/>
    <n v="0"/>
    <x v="22"/>
    <n v="510"/>
  </r>
  <r>
    <n v="100147"/>
    <x v="1"/>
    <m/>
    <m/>
    <m/>
    <x v="55"/>
    <n v="55"/>
    <d v="2020-10-01T00:00:00"/>
    <d v="2021-07-01T00:00:00"/>
    <n v="9"/>
    <n v="0"/>
    <x v="23"/>
    <n v="510"/>
  </r>
  <r>
    <n v="100148"/>
    <x v="0"/>
    <m/>
    <m/>
    <m/>
    <x v="0"/>
    <n v="69"/>
    <d v="2020-10-01T00:00:00"/>
    <d v="2021-07-01T00:00:00"/>
    <n v="9"/>
    <n v="0"/>
    <x v="15"/>
    <n v="0"/>
  </r>
  <r>
    <n v="100148"/>
    <x v="1"/>
    <m/>
    <m/>
    <m/>
    <x v="21"/>
    <n v="59"/>
    <d v="2020-10-01T00:00:00"/>
    <d v="2021-07-01T00:00:00"/>
    <n v="9"/>
    <n v="0"/>
    <x v="16"/>
    <n v="140"/>
  </r>
  <r>
    <n v="100148"/>
    <x v="1"/>
    <m/>
    <m/>
    <m/>
    <x v="48"/>
    <n v="45"/>
    <d v="2020-10-01T00:00:00"/>
    <d v="2021-07-01T00:00:00"/>
    <n v="9"/>
    <n v="0"/>
    <x v="17"/>
    <n v="480"/>
  </r>
  <r>
    <n v="100148"/>
    <x v="1"/>
    <m/>
    <m/>
    <m/>
    <x v="48"/>
    <n v="46"/>
    <d v="2020-10-01T00:00:00"/>
    <d v="2021-07-01T00:00:00"/>
    <n v="9"/>
    <n v="0"/>
    <x v="18"/>
    <n v="480"/>
  </r>
  <r>
    <n v="100148"/>
    <x v="1"/>
    <m/>
    <m/>
    <m/>
    <x v="48"/>
    <n v="61"/>
    <d v="2020-10-01T00:00:00"/>
    <d v="2021-07-01T00:00:00"/>
    <n v="9"/>
    <n v="0"/>
    <x v="19"/>
    <n v="480"/>
  </r>
  <r>
    <n v="100148"/>
    <x v="1"/>
    <m/>
    <m/>
    <m/>
    <x v="48"/>
    <n v="50"/>
    <d v="2020-10-01T00:00:00"/>
    <d v="2021-07-01T00:00:00"/>
    <n v="9"/>
    <n v="0"/>
    <x v="20"/>
    <n v="480"/>
  </r>
  <r>
    <n v="100148"/>
    <x v="1"/>
    <m/>
    <m/>
    <m/>
    <x v="48"/>
    <n v="62"/>
    <d v="2020-10-01T00:00:00"/>
    <d v="2021-07-01T00:00:00"/>
    <n v="9"/>
    <n v="0"/>
    <x v="21"/>
    <n v="480"/>
  </r>
  <r>
    <n v="100148"/>
    <x v="1"/>
    <m/>
    <m/>
    <m/>
    <x v="48"/>
    <n v="57"/>
    <d v="2020-10-01T00:00:00"/>
    <d v="2021-07-01T00:00:00"/>
    <n v="9"/>
    <n v="0"/>
    <x v="22"/>
    <n v="480"/>
  </r>
  <r>
    <n v="100148"/>
    <x v="1"/>
    <m/>
    <m/>
    <m/>
    <x v="48"/>
    <n v="56"/>
    <d v="2020-10-01T00:00:00"/>
    <d v="2021-07-01T00:00:00"/>
    <n v="9"/>
    <n v="0"/>
    <x v="23"/>
    <n v="480"/>
  </r>
  <r>
    <n v="100149"/>
    <x v="0"/>
    <m/>
    <m/>
    <m/>
    <x v="0"/>
    <n v="45"/>
    <d v="2020-10-01T00:00:00"/>
    <d v="2021-07-01T00:00:00"/>
    <n v="9"/>
    <n v="0"/>
    <x v="15"/>
    <n v="0"/>
  </r>
  <r>
    <n v="100149"/>
    <x v="1"/>
    <m/>
    <m/>
    <m/>
    <x v="44"/>
    <n v="44"/>
    <d v="2020-10-01T00:00:00"/>
    <d v="2021-07-01T00:00:00"/>
    <n v="9"/>
    <n v="0"/>
    <x v="16"/>
    <n v="240"/>
  </r>
  <r>
    <n v="100149"/>
    <x v="1"/>
    <m/>
    <m/>
    <m/>
    <x v="29"/>
    <n v="39"/>
    <d v="2020-10-01T00:00:00"/>
    <d v="2021-07-01T00:00:00"/>
    <n v="9"/>
    <n v="0"/>
    <x v="17"/>
    <n v="260"/>
  </r>
  <r>
    <n v="100149"/>
    <x v="1"/>
    <m/>
    <m/>
    <m/>
    <x v="23"/>
    <n v="42"/>
    <d v="2020-10-01T00:00:00"/>
    <d v="2021-07-01T00:00:00"/>
    <n v="9"/>
    <n v="0"/>
    <x v="18"/>
    <n v="330"/>
  </r>
  <r>
    <n v="100149"/>
    <x v="1"/>
    <m/>
    <m/>
    <m/>
    <x v="23"/>
    <n v="53"/>
    <d v="2020-10-01T00:00:00"/>
    <d v="2021-07-01T00:00:00"/>
    <n v="9"/>
    <n v="0"/>
    <x v="19"/>
    <n v="330"/>
  </r>
  <r>
    <n v="100149"/>
    <x v="1"/>
    <m/>
    <m/>
    <m/>
    <x v="23"/>
    <n v="34"/>
    <d v="2020-10-01T00:00:00"/>
    <d v="2021-07-01T00:00:00"/>
    <n v="9"/>
    <n v="0"/>
    <x v="20"/>
    <n v="330"/>
  </r>
  <r>
    <n v="100149"/>
    <x v="1"/>
    <m/>
    <m/>
    <m/>
    <x v="23"/>
    <n v="38"/>
    <d v="2020-10-01T00:00:00"/>
    <d v="2021-07-01T00:00:00"/>
    <n v="9"/>
    <n v="0"/>
    <x v="21"/>
    <n v="330"/>
  </r>
  <r>
    <n v="100149"/>
    <x v="1"/>
    <m/>
    <m/>
    <m/>
    <x v="23"/>
    <n v="37"/>
    <d v="2020-10-01T00:00:00"/>
    <d v="2021-07-01T00:00:00"/>
    <n v="9"/>
    <n v="0"/>
    <x v="22"/>
    <n v="330"/>
  </r>
  <r>
    <n v="100149"/>
    <x v="1"/>
    <m/>
    <m/>
    <m/>
    <x v="23"/>
    <n v="37"/>
    <d v="2020-10-01T00:00:00"/>
    <d v="2021-07-01T00:00:00"/>
    <n v="9"/>
    <n v="0"/>
    <x v="23"/>
    <n v="330"/>
  </r>
  <r>
    <n v="100150"/>
    <x v="0"/>
    <m/>
    <m/>
    <m/>
    <x v="0"/>
    <n v="27"/>
    <d v="2020-10-01T00:00:00"/>
    <d v="2021-07-01T00:00:00"/>
    <n v="9"/>
    <n v="0"/>
    <x v="15"/>
    <n v="0"/>
  </r>
  <r>
    <n v="100150"/>
    <x v="1"/>
    <m/>
    <m/>
    <m/>
    <x v="37"/>
    <n v="41"/>
    <d v="2020-10-01T00:00:00"/>
    <d v="2021-07-01T00:00:00"/>
    <n v="9"/>
    <n v="0"/>
    <x v="16"/>
    <n v="160"/>
  </r>
  <r>
    <n v="100150"/>
    <x v="1"/>
    <m/>
    <m/>
    <m/>
    <x v="32"/>
    <n v="37"/>
    <d v="2020-10-01T00:00:00"/>
    <d v="2021-07-01T00:00:00"/>
    <n v="9"/>
    <n v="0"/>
    <x v="17"/>
    <n v="200"/>
  </r>
  <r>
    <n v="100150"/>
    <x v="1"/>
    <m/>
    <m/>
    <m/>
    <x v="3"/>
    <n v="33"/>
    <d v="2020-10-01T00:00:00"/>
    <d v="2021-07-01T00:00:00"/>
    <n v="9"/>
    <n v="0"/>
    <x v="18"/>
    <n v="230"/>
  </r>
  <r>
    <n v="100150"/>
    <x v="1"/>
    <m/>
    <m/>
    <m/>
    <x v="27"/>
    <n v="26"/>
    <d v="2020-10-01T00:00:00"/>
    <d v="2021-07-01T00:00:00"/>
    <n v="9"/>
    <n v="0"/>
    <x v="19"/>
    <n v="270"/>
  </r>
  <r>
    <n v="100150"/>
    <x v="1"/>
    <m/>
    <m/>
    <m/>
    <x v="27"/>
    <n v="36"/>
    <d v="2020-10-01T00:00:00"/>
    <d v="2021-07-01T00:00:00"/>
    <n v="9"/>
    <n v="0"/>
    <x v="20"/>
    <n v="270"/>
  </r>
  <r>
    <n v="100150"/>
    <x v="1"/>
    <m/>
    <m/>
    <m/>
    <x v="27"/>
    <n v="41"/>
    <d v="2020-10-01T00:00:00"/>
    <d v="2021-07-01T00:00:00"/>
    <n v="9"/>
    <n v="0"/>
    <x v="21"/>
    <n v="270"/>
  </r>
  <r>
    <n v="100150"/>
    <x v="1"/>
    <m/>
    <m/>
    <m/>
    <x v="27"/>
    <n v="35"/>
    <d v="2020-10-01T00:00:00"/>
    <d v="2021-07-01T00:00:00"/>
    <n v="9"/>
    <n v="0"/>
    <x v="22"/>
    <n v="270"/>
  </r>
  <r>
    <n v="100150"/>
    <x v="1"/>
    <m/>
    <m/>
    <m/>
    <x v="27"/>
    <n v="28"/>
    <d v="2020-10-01T00:00:00"/>
    <d v="2021-07-01T00:00:00"/>
    <n v="9"/>
    <n v="0"/>
    <x v="23"/>
    <n v="270"/>
  </r>
  <r>
    <n v="100151"/>
    <x v="0"/>
    <m/>
    <m/>
    <m/>
    <x v="0"/>
    <n v="21"/>
    <d v="2020-10-01T00:00:00"/>
    <d v="2021-07-01T00:00:00"/>
    <n v="9"/>
    <n v="0"/>
    <x v="15"/>
    <n v="0"/>
  </r>
  <r>
    <n v="100151"/>
    <x v="1"/>
    <m/>
    <m/>
    <m/>
    <x v="30"/>
    <n v="27"/>
    <d v="2020-10-01T00:00:00"/>
    <d v="2021-07-01T00:00:00"/>
    <n v="9"/>
    <n v="0"/>
    <x v="16"/>
    <n v="80"/>
  </r>
  <r>
    <n v="100151"/>
    <x v="1"/>
    <m/>
    <m/>
    <m/>
    <x v="32"/>
    <n v="22"/>
    <d v="2020-10-01T00:00:00"/>
    <d v="2021-07-01T00:00:00"/>
    <n v="9"/>
    <n v="0"/>
    <x v="17"/>
    <n v="200"/>
  </r>
  <r>
    <n v="100151"/>
    <x v="1"/>
    <m/>
    <m/>
    <m/>
    <x v="37"/>
    <n v="29"/>
    <d v="2020-10-01T00:00:00"/>
    <d v="2021-07-01T00:00:00"/>
    <n v="9"/>
    <n v="0"/>
    <x v="18"/>
    <n v="160"/>
  </r>
  <r>
    <n v="100151"/>
    <x v="1"/>
    <m/>
    <m/>
    <m/>
    <x v="32"/>
    <n v="28"/>
    <d v="2020-10-01T00:00:00"/>
    <d v="2021-07-01T00:00:00"/>
    <n v="9"/>
    <n v="0"/>
    <x v="19"/>
    <n v="200"/>
  </r>
  <r>
    <n v="100151"/>
    <x v="1"/>
    <m/>
    <m/>
    <m/>
    <x v="32"/>
    <n v="25"/>
    <d v="2020-10-01T00:00:00"/>
    <d v="2021-07-01T00:00:00"/>
    <n v="9"/>
    <n v="0"/>
    <x v="20"/>
    <n v="200"/>
  </r>
  <r>
    <n v="100151"/>
    <x v="1"/>
    <m/>
    <m/>
    <m/>
    <x v="32"/>
    <n v="25"/>
    <d v="2020-10-01T00:00:00"/>
    <d v="2021-07-01T00:00:00"/>
    <n v="9"/>
    <n v="0"/>
    <x v="21"/>
    <n v="200"/>
  </r>
  <r>
    <n v="100151"/>
    <x v="1"/>
    <m/>
    <m/>
    <m/>
    <x v="32"/>
    <n v="29"/>
    <d v="2020-10-01T00:00:00"/>
    <d v="2021-07-01T00:00:00"/>
    <n v="9"/>
    <n v="0"/>
    <x v="22"/>
    <n v="200"/>
  </r>
  <r>
    <n v="100151"/>
    <x v="1"/>
    <m/>
    <m/>
    <m/>
    <x v="32"/>
    <n v="21"/>
    <d v="2020-10-01T00:00:00"/>
    <d v="2021-07-01T00:00:00"/>
    <n v="9"/>
    <n v="0"/>
    <x v="23"/>
    <n v="200"/>
  </r>
  <r>
    <n v="100152"/>
    <x v="0"/>
    <m/>
    <m/>
    <m/>
    <x v="0"/>
    <n v="10"/>
    <d v="2020-10-01T00:00:00"/>
    <d v="2021-07-01T00:00:00"/>
    <n v="9"/>
    <n v="0"/>
    <x v="15"/>
    <n v="0"/>
  </r>
  <r>
    <n v="100152"/>
    <x v="1"/>
    <m/>
    <m/>
    <m/>
    <x v="30"/>
    <n v="15"/>
    <d v="2020-10-01T00:00:00"/>
    <d v="2021-07-01T00:00:00"/>
    <n v="9"/>
    <n v="0"/>
    <x v="16"/>
    <n v="80"/>
  </r>
  <r>
    <n v="100152"/>
    <x v="1"/>
    <m/>
    <m/>
    <m/>
    <x v="24"/>
    <n v="14"/>
    <d v="2020-10-01T00:00:00"/>
    <d v="2021-07-01T00:00:00"/>
    <n v="9"/>
    <n v="0"/>
    <x v="17"/>
    <n v="100"/>
  </r>
  <r>
    <n v="100152"/>
    <x v="1"/>
    <m/>
    <m/>
    <m/>
    <x v="24"/>
    <n v="14"/>
    <d v="2020-10-01T00:00:00"/>
    <d v="2021-07-01T00:00:00"/>
    <n v="9"/>
    <n v="0"/>
    <x v="18"/>
    <n v="100"/>
  </r>
  <r>
    <n v="100152"/>
    <x v="1"/>
    <m/>
    <m/>
    <m/>
    <x v="24"/>
    <n v="14"/>
    <d v="2020-10-01T00:00:00"/>
    <d v="2021-07-01T00:00:00"/>
    <n v="9"/>
    <n v="0"/>
    <x v="19"/>
    <n v="100"/>
  </r>
  <r>
    <n v="100152"/>
    <x v="1"/>
    <m/>
    <m/>
    <m/>
    <x v="24"/>
    <n v="12"/>
    <d v="2020-10-01T00:00:00"/>
    <d v="2021-07-01T00:00:00"/>
    <n v="9"/>
    <n v="0"/>
    <x v="20"/>
    <n v="100"/>
  </r>
  <r>
    <n v="100152"/>
    <x v="1"/>
    <m/>
    <m/>
    <m/>
    <x v="24"/>
    <n v="13"/>
    <d v="2020-10-01T00:00:00"/>
    <d v="2021-07-01T00:00:00"/>
    <n v="9"/>
    <n v="0"/>
    <x v="21"/>
    <n v="100"/>
  </r>
  <r>
    <n v="100152"/>
    <x v="1"/>
    <m/>
    <m/>
    <m/>
    <x v="24"/>
    <n v="14"/>
    <d v="2020-10-01T00:00:00"/>
    <d v="2021-07-01T00:00:00"/>
    <n v="9"/>
    <n v="0"/>
    <x v="22"/>
    <n v="100"/>
  </r>
  <r>
    <n v="100152"/>
    <x v="1"/>
    <m/>
    <m/>
    <m/>
    <x v="24"/>
    <n v="12"/>
    <d v="2020-10-01T00:00:00"/>
    <d v="2021-07-01T00:00:00"/>
    <n v="9"/>
    <n v="0"/>
    <x v="23"/>
    <n v="100"/>
  </r>
  <r>
    <n v="100153"/>
    <x v="0"/>
    <m/>
    <m/>
    <m/>
    <x v="0"/>
    <n v="8"/>
    <d v="2020-10-01T00:00:00"/>
    <d v="2021-01-01T00:00:00"/>
    <n v="3"/>
    <n v="5"/>
    <x v="15"/>
    <n v="0"/>
  </r>
  <r>
    <n v="100153"/>
    <x v="0"/>
    <m/>
    <m/>
    <m/>
    <x v="0"/>
    <n v="8"/>
    <d v="2020-10-01T00:00:00"/>
    <d v="2021-01-01T00:00:00"/>
    <n v="3"/>
    <n v="5"/>
    <x v="16"/>
    <n v="0"/>
  </r>
  <r>
    <n v="100153"/>
    <x v="0"/>
    <m/>
    <m/>
    <m/>
    <x v="0"/>
    <n v="10"/>
    <d v="2020-10-01T00:00:00"/>
    <d v="2021-01-01T00:00:00"/>
    <n v="3"/>
    <n v="5"/>
    <x v="17"/>
    <n v="0"/>
  </r>
  <r>
    <n v="100153"/>
    <x v="0"/>
    <m/>
    <m/>
    <m/>
    <x v="0"/>
    <n v="7"/>
    <d v="2020-10-01T00:00:00"/>
    <d v="2021-01-01T00:00:00"/>
    <n v="3"/>
    <n v="5"/>
    <x v="18"/>
    <n v="0"/>
  </r>
  <r>
    <n v="100154"/>
    <x v="0"/>
    <m/>
    <m/>
    <m/>
    <x v="0"/>
    <n v="8"/>
    <d v="2020-10-01T00:00:00"/>
    <d v="2021-07-01T00:00:00"/>
    <n v="9"/>
    <n v="0"/>
    <x v="15"/>
    <n v="0"/>
  </r>
  <r>
    <n v="100154"/>
    <x v="1"/>
    <m/>
    <m/>
    <m/>
    <x v="6"/>
    <n v="9"/>
    <d v="2020-10-01T00:00:00"/>
    <d v="2021-07-01T00:00:00"/>
    <n v="9"/>
    <n v="0"/>
    <x v="16"/>
    <n v="30"/>
  </r>
  <r>
    <n v="100154"/>
    <x v="1"/>
    <m/>
    <m/>
    <m/>
    <x v="26"/>
    <n v="8"/>
    <d v="2020-10-01T00:00:00"/>
    <d v="2021-07-01T00:00:00"/>
    <n v="9"/>
    <n v="0"/>
    <x v="17"/>
    <n v="60"/>
  </r>
  <r>
    <n v="100154"/>
    <x v="1"/>
    <m/>
    <m/>
    <m/>
    <x v="26"/>
    <n v="7"/>
    <d v="2020-10-01T00:00:00"/>
    <d v="2021-07-01T00:00:00"/>
    <n v="9"/>
    <n v="0"/>
    <x v="18"/>
    <n v="60"/>
  </r>
  <r>
    <n v="100154"/>
    <x v="1"/>
    <m/>
    <m/>
    <m/>
    <x v="26"/>
    <n v="6"/>
    <d v="2020-10-01T00:00:00"/>
    <d v="2021-07-01T00:00:00"/>
    <n v="9"/>
    <n v="0"/>
    <x v="19"/>
    <n v="60"/>
  </r>
  <r>
    <n v="100154"/>
    <x v="1"/>
    <m/>
    <m/>
    <m/>
    <x v="26"/>
    <n v="7"/>
    <d v="2020-10-01T00:00:00"/>
    <d v="2021-07-01T00:00:00"/>
    <n v="9"/>
    <n v="0"/>
    <x v="20"/>
    <n v="60"/>
  </r>
  <r>
    <n v="100154"/>
    <x v="1"/>
    <m/>
    <m/>
    <m/>
    <x v="26"/>
    <n v="7"/>
    <d v="2020-10-01T00:00:00"/>
    <d v="2021-07-01T00:00:00"/>
    <n v="9"/>
    <n v="0"/>
    <x v="21"/>
    <n v="60"/>
  </r>
  <r>
    <n v="100154"/>
    <x v="1"/>
    <m/>
    <m/>
    <m/>
    <x v="26"/>
    <n v="8"/>
    <d v="2020-10-01T00:00:00"/>
    <d v="2021-07-01T00:00:00"/>
    <n v="9"/>
    <n v="0"/>
    <x v="22"/>
    <n v="60"/>
  </r>
  <r>
    <n v="100154"/>
    <x v="1"/>
    <m/>
    <m/>
    <m/>
    <x v="26"/>
    <n v="8"/>
    <d v="2020-10-01T00:00:00"/>
    <d v="2021-07-01T00:00:00"/>
    <n v="9"/>
    <n v="0"/>
    <x v="23"/>
    <n v="60"/>
  </r>
  <r>
    <n v="100155"/>
    <x v="0"/>
    <m/>
    <m/>
    <m/>
    <x v="0"/>
    <n v="18"/>
    <d v="2020-10-01T00:00:00"/>
    <d v="2021-07-01T00:00:00"/>
    <n v="9"/>
    <n v="0"/>
    <x v="15"/>
    <n v="0"/>
  </r>
  <r>
    <n v="100155"/>
    <x v="3"/>
    <n v="12"/>
    <d v="2021-11-01T00:00:00"/>
    <d v="2022-10-31T00:00:00"/>
    <x v="56"/>
    <n v="16"/>
    <d v="2020-10-01T00:00:00"/>
    <d v="2021-07-01T00:00:00"/>
    <n v="9"/>
    <n v="0"/>
    <x v="16"/>
    <n v="1020"/>
  </r>
  <r>
    <n v="100155"/>
    <x v="3"/>
    <n v="12"/>
    <d v="2021-11-01T00:00:00"/>
    <d v="2022-10-31T00:00:00"/>
    <x v="56"/>
    <n v="16"/>
    <d v="2020-10-01T00:00:00"/>
    <d v="2021-07-01T00:00:00"/>
    <n v="9"/>
    <n v="0"/>
    <x v="17"/>
    <n v="1110"/>
  </r>
  <r>
    <n v="100155"/>
    <x v="3"/>
    <n v="12"/>
    <d v="2021-11-01T00:00:00"/>
    <d v="2022-10-31T00:00:00"/>
    <x v="56"/>
    <n v="21"/>
    <d v="2020-10-01T00:00:00"/>
    <d v="2021-07-01T00:00:00"/>
    <n v="9"/>
    <n v="0"/>
    <x v="18"/>
    <n v="1500"/>
  </r>
  <r>
    <n v="100155"/>
    <x v="3"/>
    <n v="12"/>
    <d v="2021-11-01T00:00:00"/>
    <d v="2022-10-31T00:00:00"/>
    <x v="56"/>
    <n v="21"/>
    <d v="2020-10-01T00:00:00"/>
    <d v="2021-07-01T00:00:00"/>
    <n v="9"/>
    <n v="0"/>
    <x v="19"/>
    <n v="1500"/>
  </r>
  <r>
    <n v="100155"/>
    <x v="3"/>
    <n v="12"/>
    <d v="2021-11-01T00:00:00"/>
    <d v="2022-10-31T00:00:00"/>
    <x v="56"/>
    <n v="17"/>
    <d v="2020-10-01T00:00:00"/>
    <d v="2021-07-01T00:00:00"/>
    <n v="9"/>
    <n v="0"/>
    <x v="20"/>
    <n v="1500"/>
  </r>
  <r>
    <n v="100155"/>
    <x v="3"/>
    <n v="12"/>
    <d v="2021-11-01T00:00:00"/>
    <d v="2022-10-31T00:00:00"/>
    <x v="56"/>
    <n v="19"/>
    <d v="2020-10-01T00:00:00"/>
    <d v="2021-07-01T00:00:00"/>
    <n v="9"/>
    <n v="0"/>
    <x v="21"/>
    <n v="1500"/>
  </r>
  <r>
    <n v="100155"/>
    <x v="3"/>
    <n v="12"/>
    <d v="2021-11-01T00:00:00"/>
    <d v="2022-10-31T00:00:00"/>
    <x v="56"/>
    <n v="18"/>
    <d v="2020-10-01T00:00:00"/>
    <d v="2021-07-01T00:00:00"/>
    <n v="9"/>
    <n v="0"/>
    <x v="22"/>
    <n v="1500"/>
  </r>
  <r>
    <n v="100155"/>
    <x v="3"/>
    <n v="12"/>
    <d v="2021-11-01T00:00:00"/>
    <d v="2022-10-31T00:00:00"/>
    <x v="56"/>
    <n v="21"/>
    <d v="2020-10-01T00:00:00"/>
    <d v="2021-07-01T00:00:00"/>
    <n v="9"/>
    <n v="0"/>
    <x v="23"/>
    <n v="1500"/>
  </r>
  <r>
    <n v="100156"/>
    <x v="0"/>
    <m/>
    <m/>
    <m/>
    <x v="0"/>
    <n v="4"/>
    <d v="2020-10-01T00:00:00"/>
    <d v="2021-05-01T00:00:00"/>
    <n v="7"/>
    <n v="1"/>
    <x v="15"/>
    <n v="0"/>
  </r>
  <r>
    <n v="100156"/>
    <x v="0"/>
    <m/>
    <m/>
    <m/>
    <x v="0"/>
    <n v="4"/>
    <d v="2020-10-01T00:00:00"/>
    <d v="2021-05-01T00:00:00"/>
    <n v="7"/>
    <n v="1"/>
    <x v="16"/>
    <n v="0"/>
  </r>
  <r>
    <n v="100156"/>
    <x v="0"/>
    <m/>
    <m/>
    <m/>
    <x v="0"/>
    <n v="5"/>
    <d v="2020-10-01T00:00:00"/>
    <d v="2021-05-01T00:00:00"/>
    <n v="7"/>
    <n v="1"/>
    <x v="17"/>
    <n v="0"/>
  </r>
  <r>
    <n v="100156"/>
    <x v="0"/>
    <m/>
    <m/>
    <m/>
    <x v="0"/>
    <n v="5"/>
    <d v="2020-10-01T00:00:00"/>
    <d v="2021-05-01T00:00:00"/>
    <n v="7"/>
    <n v="1"/>
    <x v="18"/>
    <n v="0"/>
  </r>
  <r>
    <n v="100156"/>
    <x v="0"/>
    <m/>
    <m/>
    <m/>
    <x v="0"/>
    <n v="4"/>
    <d v="2020-10-01T00:00:00"/>
    <d v="2021-05-01T00:00:00"/>
    <n v="7"/>
    <n v="1"/>
    <x v="19"/>
    <n v="0"/>
  </r>
  <r>
    <n v="100156"/>
    <x v="0"/>
    <m/>
    <m/>
    <m/>
    <x v="0"/>
    <n v="4"/>
    <d v="2020-10-01T00:00:00"/>
    <d v="2021-05-01T00:00:00"/>
    <n v="7"/>
    <n v="1"/>
    <x v="20"/>
    <n v="0"/>
  </r>
  <r>
    <n v="100156"/>
    <x v="0"/>
    <m/>
    <m/>
    <m/>
    <x v="0"/>
    <n v="4"/>
    <d v="2020-10-01T00:00:00"/>
    <d v="2021-05-01T00:00:00"/>
    <n v="7"/>
    <n v="1"/>
    <x v="21"/>
    <n v="0"/>
  </r>
  <r>
    <n v="100156"/>
    <x v="0"/>
    <m/>
    <m/>
    <m/>
    <x v="0"/>
    <n v="4"/>
    <d v="2020-10-01T00:00:00"/>
    <d v="2021-05-01T00:00:00"/>
    <n v="7"/>
    <n v="1"/>
    <x v="22"/>
    <n v="0"/>
  </r>
  <r>
    <n v="100157"/>
    <x v="0"/>
    <m/>
    <m/>
    <m/>
    <x v="0"/>
    <n v="1"/>
    <d v="2020-10-01T00:00:00"/>
    <d v="2021-07-01T00:00:00"/>
    <n v="9"/>
    <n v="0"/>
    <x v="15"/>
    <n v="0"/>
  </r>
  <r>
    <n v="100157"/>
    <x v="0"/>
    <m/>
    <m/>
    <m/>
    <x v="0"/>
    <n v="2"/>
    <d v="2020-10-01T00:00:00"/>
    <d v="2021-07-01T00:00:00"/>
    <n v="9"/>
    <n v="0"/>
    <x v="16"/>
    <n v="0"/>
  </r>
  <r>
    <n v="100157"/>
    <x v="0"/>
    <m/>
    <m/>
    <m/>
    <x v="0"/>
    <n v="2"/>
    <d v="2020-10-01T00:00:00"/>
    <d v="2021-07-01T00:00:00"/>
    <n v="9"/>
    <n v="0"/>
    <x v="17"/>
    <n v="0"/>
  </r>
  <r>
    <n v="100157"/>
    <x v="0"/>
    <m/>
    <m/>
    <m/>
    <x v="0"/>
    <n v="2"/>
    <d v="2020-10-01T00:00:00"/>
    <d v="2021-07-01T00:00:00"/>
    <n v="9"/>
    <n v="0"/>
    <x v="18"/>
    <n v="0"/>
  </r>
  <r>
    <n v="100157"/>
    <x v="0"/>
    <m/>
    <m/>
    <m/>
    <x v="0"/>
    <n v="2"/>
    <d v="2020-10-01T00:00:00"/>
    <d v="2021-07-01T00:00:00"/>
    <n v="9"/>
    <n v="0"/>
    <x v="19"/>
    <n v="0"/>
  </r>
  <r>
    <n v="100157"/>
    <x v="0"/>
    <m/>
    <m/>
    <m/>
    <x v="0"/>
    <n v="2"/>
    <d v="2020-10-01T00:00:00"/>
    <d v="2021-07-01T00:00:00"/>
    <n v="9"/>
    <n v="0"/>
    <x v="20"/>
    <n v="0"/>
  </r>
  <r>
    <n v="100157"/>
    <x v="0"/>
    <m/>
    <m/>
    <m/>
    <x v="0"/>
    <n v="2"/>
    <d v="2020-10-01T00:00:00"/>
    <d v="2021-07-01T00:00:00"/>
    <n v="9"/>
    <n v="0"/>
    <x v="21"/>
    <n v="0"/>
  </r>
  <r>
    <n v="100157"/>
    <x v="0"/>
    <m/>
    <m/>
    <m/>
    <x v="0"/>
    <n v="1"/>
    <d v="2020-10-01T00:00:00"/>
    <d v="2021-07-01T00:00:00"/>
    <n v="9"/>
    <n v="0"/>
    <x v="22"/>
    <n v="0"/>
  </r>
  <r>
    <n v="100157"/>
    <x v="0"/>
    <m/>
    <m/>
    <m/>
    <x v="0"/>
    <n v="2"/>
    <d v="2020-10-01T00:00:00"/>
    <d v="2021-07-01T00:00:00"/>
    <n v="9"/>
    <n v="0"/>
    <x v="23"/>
    <n v="0"/>
  </r>
  <r>
    <n v="100158"/>
    <x v="0"/>
    <m/>
    <m/>
    <m/>
    <x v="0"/>
    <n v="2"/>
    <d v="2020-10-01T00:00:00"/>
    <d v="2021-06-01T00:00:00"/>
    <n v="8"/>
    <n v="0"/>
    <x v="15"/>
    <n v="0"/>
  </r>
  <r>
    <n v="100158"/>
    <x v="0"/>
    <m/>
    <m/>
    <m/>
    <x v="0"/>
    <n v="2"/>
    <d v="2020-10-01T00:00:00"/>
    <d v="2021-06-01T00:00:00"/>
    <n v="8"/>
    <n v="0"/>
    <x v="16"/>
    <n v="0"/>
  </r>
  <r>
    <n v="100158"/>
    <x v="0"/>
    <m/>
    <m/>
    <m/>
    <x v="0"/>
    <n v="1"/>
    <d v="2020-10-01T00:00:00"/>
    <d v="2021-06-01T00:00:00"/>
    <n v="8"/>
    <n v="0"/>
    <x v="17"/>
    <n v="0"/>
  </r>
  <r>
    <n v="100158"/>
    <x v="0"/>
    <m/>
    <m/>
    <m/>
    <x v="0"/>
    <n v="2"/>
    <d v="2020-10-01T00:00:00"/>
    <d v="2021-06-01T00:00:00"/>
    <n v="8"/>
    <n v="0"/>
    <x v="18"/>
    <n v="0"/>
  </r>
  <r>
    <n v="100158"/>
    <x v="0"/>
    <m/>
    <m/>
    <m/>
    <x v="0"/>
    <n v="2"/>
    <d v="2020-10-01T00:00:00"/>
    <d v="2021-06-01T00:00:00"/>
    <n v="8"/>
    <n v="0"/>
    <x v="19"/>
    <n v="0"/>
  </r>
  <r>
    <n v="100158"/>
    <x v="0"/>
    <m/>
    <m/>
    <m/>
    <x v="0"/>
    <n v="2"/>
    <d v="2020-10-01T00:00:00"/>
    <d v="2021-06-01T00:00:00"/>
    <n v="8"/>
    <n v="0"/>
    <x v="20"/>
    <n v="0"/>
  </r>
  <r>
    <n v="100158"/>
    <x v="0"/>
    <m/>
    <m/>
    <m/>
    <x v="0"/>
    <n v="2"/>
    <d v="2020-10-01T00:00:00"/>
    <d v="2021-06-01T00:00:00"/>
    <n v="8"/>
    <n v="0"/>
    <x v="21"/>
    <n v="0"/>
  </r>
  <r>
    <n v="100158"/>
    <x v="0"/>
    <m/>
    <m/>
    <m/>
    <x v="0"/>
    <n v="2"/>
    <d v="2020-10-01T00:00:00"/>
    <d v="2021-06-01T00:00:00"/>
    <n v="8"/>
    <n v="0"/>
    <x v="22"/>
    <n v="0"/>
  </r>
  <r>
    <n v="100158"/>
    <x v="0"/>
    <m/>
    <m/>
    <m/>
    <x v="0"/>
    <n v="2"/>
    <d v="2020-10-01T00:00:00"/>
    <d v="2021-06-01T00:00:00"/>
    <n v="8"/>
    <n v="0"/>
    <x v="23"/>
    <n v="0"/>
  </r>
  <r>
    <n v="100159"/>
    <x v="0"/>
    <m/>
    <m/>
    <m/>
    <x v="0"/>
    <n v="2"/>
    <d v="2020-10-01T00:00:00"/>
    <d v="2021-07-01T00:00:00"/>
    <n v="9"/>
    <n v="0"/>
    <x v="15"/>
    <n v="0"/>
  </r>
  <r>
    <n v="100159"/>
    <x v="0"/>
    <m/>
    <m/>
    <m/>
    <x v="0"/>
    <n v="2"/>
    <d v="2020-10-01T00:00:00"/>
    <d v="2021-07-01T00:00:00"/>
    <n v="9"/>
    <n v="0"/>
    <x v="16"/>
    <n v="0"/>
  </r>
  <r>
    <n v="100159"/>
    <x v="0"/>
    <m/>
    <m/>
    <m/>
    <x v="0"/>
    <n v="2"/>
    <d v="2020-10-01T00:00:00"/>
    <d v="2021-07-01T00:00:00"/>
    <n v="9"/>
    <n v="0"/>
    <x v="17"/>
    <n v="0"/>
  </r>
  <r>
    <n v="100159"/>
    <x v="0"/>
    <m/>
    <m/>
    <m/>
    <x v="0"/>
    <n v="2"/>
    <d v="2020-10-01T00:00:00"/>
    <d v="2021-07-01T00:00:00"/>
    <n v="9"/>
    <n v="0"/>
    <x v="18"/>
    <n v="0"/>
  </r>
  <r>
    <n v="100159"/>
    <x v="0"/>
    <m/>
    <m/>
    <m/>
    <x v="0"/>
    <n v="2"/>
    <d v="2020-10-01T00:00:00"/>
    <d v="2021-07-01T00:00:00"/>
    <n v="9"/>
    <n v="0"/>
    <x v="19"/>
    <n v="0"/>
  </r>
  <r>
    <n v="100159"/>
    <x v="0"/>
    <m/>
    <m/>
    <m/>
    <x v="0"/>
    <n v="2"/>
    <d v="2020-10-01T00:00:00"/>
    <d v="2021-07-01T00:00:00"/>
    <n v="9"/>
    <n v="0"/>
    <x v="20"/>
    <n v="0"/>
  </r>
  <r>
    <n v="100159"/>
    <x v="0"/>
    <m/>
    <m/>
    <m/>
    <x v="0"/>
    <n v="2"/>
    <d v="2020-10-01T00:00:00"/>
    <d v="2021-07-01T00:00:00"/>
    <n v="9"/>
    <n v="0"/>
    <x v="21"/>
    <n v="0"/>
  </r>
  <r>
    <n v="100159"/>
    <x v="0"/>
    <m/>
    <m/>
    <m/>
    <x v="0"/>
    <n v="2"/>
    <d v="2020-10-01T00:00:00"/>
    <d v="2021-07-01T00:00:00"/>
    <n v="9"/>
    <n v="0"/>
    <x v="22"/>
    <n v="0"/>
  </r>
  <r>
    <n v="100159"/>
    <x v="0"/>
    <m/>
    <m/>
    <m/>
    <x v="0"/>
    <n v="2"/>
    <d v="2020-10-01T00:00:00"/>
    <d v="2021-07-01T00:00:00"/>
    <n v="9"/>
    <n v="0"/>
    <x v="23"/>
    <n v="0"/>
  </r>
  <r>
    <n v="100160"/>
    <x v="0"/>
    <m/>
    <m/>
    <m/>
    <x v="0"/>
    <n v="2"/>
    <d v="2020-10-01T00:00:00"/>
    <d v="2021-07-01T00:00:00"/>
    <n v="9"/>
    <n v="0"/>
    <x v="15"/>
    <n v="0"/>
  </r>
  <r>
    <n v="100160"/>
    <x v="0"/>
    <m/>
    <m/>
    <m/>
    <x v="0"/>
    <n v="2"/>
    <d v="2020-10-01T00:00:00"/>
    <d v="2021-07-01T00:00:00"/>
    <n v="9"/>
    <n v="0"/>
    <x v="16"/>
    <n v="0"/>
  </r>
  <r>
    <n v="100160"/>
    <x v="0"/>
    <m/>
    <m/>
    <m/>
    <x v="0"/>
    <n v="2"/>
    <d v="2020-10-01T00:00:00"/>
    <d v="2021-07-01T00:00:00"/>
    <n v="9"/>
    <n v="0"/>
    <x v="17"/>
    <n v="0"/>
  </r>
  <r>
    <n v="100160"/>
    <x v="0"/>
    <m/>
    <m/>
    <m/>
    <x v="0"/>
    <n v="2"/>
    <d v="2020-10-01T00:00:00"/>
    <d v="2021-07-01T00:00:00"/>
    <n v="9"/>
    <n v="0"/>
    <x v="18"/>
    <n v="0"/>
  </r>
  <r>
    <n v="100160"/>
    <x v="0"/>
    <m/>
    <m/>
    <m/>
    <x v="0"/>
    <n v="1"/>
    <d v="2020-10-01T00:00:00"/>
    <d v="2021-07-01T00:00:00"/>
    <n v="9"/>
    <n v="0"/>
    <x v="19"/>
    <n v="0"/>
  </r>
  <r>
    <n v="100160"/>
    <x v="0"/>
    <m/>
    <m/>
    <m/>
    <x v="0"/>
    <n v="2"/>
    <d v="2020-10-01T00:00:00"/>
    <d v="2021-07-01T00:00:00"/>
    <n v="9"/>
    <n v="0"/>
    <x v="20"/>
    <n v="0"/>
  </r>
  <r>
    <n v="100160"/>
    <x v="0"/>
    <m/>
    <m/>
    <m/>
    <x v="0"/>
    <n v="2"/>
    <d v="2020-10-01T00:00:00"/>
    <d v="2021-07-01T00:00:00"/>
    <n v="9"/>
    <n v="0"/>
    <x v="21"/>
    <n v="0"/>
  </r>
  <r>
    <n v="100160"/>
    <x v="0"/>
    <m/>
    <m/>
    <m/>
    <x v="0"/>
    <n v="1"/>
    <d v="2020-10-01T00:00:00"/>
    <d v="2021-07-01T00:00:00"/>
    <n v="9"/>
    <n v="0"/>
    <x v="22"/>
    <n v="0"/>
  </r>
  <r>
    <n v="100160"/>
    <x v="0"/>
    <m/>
    <m/>
    <m/>
    <x v="0"/>
    <n v="2"/>
    <d v="2020-10-01T00:00:00"/>
    <d v="2021-07-01T00:00:00"/>
    <n v="9"/>
    <n v="0"/>
    <x v="23"/>
    <n v="0"/>
  </r>
  <r>
    <n v="100161"/>
    <x v="0"/>
    <m/>
    <m/>
    <m/>
    <x v="0"/>
    <n v="2"/>
    <d v="2020-10-01T00:00:00"/>
    <d v="2021-06-01T00:00:00"/>
    <n v="8"/>
    <n v="0"/>
    <x v="15"/>
    <n v="0"/>
  </r>
  <r>
    <n v="100161"/>
    <x v="0"/>
    <m/>
    <m/>
    <m/>
    <x v="0"/>
    <n v="2"/>
    <d v="2020-10-01T00:00:00"/>
    <d v="2021-06-01T00:00:00"/>
    <n v="8"/>
    <n v="0"/>
    <x v="16"/>
    <n v="0"/>
  </r>
  <r>
    <n v="100161"/>
    <x v="0"/>
    <m/>
    <m/>
    <m/>
    <x v="0"/>
    <n v="2"/>
    <d v="2020-10-01T00:00:00"/>
    <d v="2021-06-01T00:00:00"/>
    <n v="8"/>
    <n v="0"/>
    <x v="17"/>
    <n v="0"/>
  </r>
  <r>
    <n v="100161"/>
    <x v="0"/>
    <m/>
    <m/>
    <m/>
    <x v="0"/>
    <n v="2"/>
    <d v="2020-10-01T00:00:00"/>
    <d v="2021-06-01T00:00:00"/>
    <n v="8"/>
    <n v="0"/>
    <x v="18"/>
    <n v="0"/>
  </r>
  <r>
    <n v="100161"/>
    <x v="0"/>
    <m/>
    <m/>
    <m/>
    <x v="0"/>
    <n v="2"/>
    <d v="2020-10-01T00:00:00"/>
    <d v="2021-06-01T00:00:00"/>
    <n v="8"/>
    <n v="0"/>
    <x v="19"/>
    <n v="0"/>
  </r>
  <r>
    <n v="100161"/>
    <x v="0"/>
    <m/>
    <m/>
    <m/>
    <x v="0"/>
    <n v="2"/>
    <d v="2020-10-01T00:00:00"/>
    <d v="2021-06-01T00:00:00"/>
    <n v="8"/>
    <n v="0"/>
    <x v="20"/>
    <n v="0"/>
  </r>
  <r>
    <n v="100161"/>
    <x v="0"/>
    <m/>
    <m/>
    <m/>
    <x v="0"/>
    <n v="2"/>
    <d v="2020-10-01T00:00:00"/>
    <d v="2021-06-01T00:00:00"/>
    <n v="8"/>
    <n v="0"/>
    <x v="21"/>
    <n v="0"/>
  </r>
  <r>
    <n v="100161"/>
    <x v="0"/>
    <m/>
    <m/>
    <m/>
    <x v="0"/>
    <n v="2"/>
    <d v="2020-10-01T00:00:00"/>
    <d v="2021-06-01T00:00:00"/>
    <n v="8"/>
    <n v="0"/>
    <x v="22"/>
    <n v="0"/>
  </r>
  <r>
    <n v="100161"/>
    <x v="0"/>
    <m/>
    <m/>
    <m/>
    <x v="0"/>
    <n v="2"/>
    <d v="2020-10-01T00:00:00"/>
    <d v="2021-06-01T00:00:00"/>
    <n v="8"/>
    <n v="0"/>
    <x v="23"/>
    <n v="0"/>
  </r>
  <r>
    <n v="100162"/>
    <x v="0"/>
    <m/>
    <m/>
    <m/>
    <x v="0"/>
    <n v="2"/>
    <d v="2020-10-01T00:00:00"/>
    <d v="2021-07-01T00:00:00"/>
    <n v="9"/>
    <n v="0"/>
    <x v="15"/>
    <n v="0"/>
  </r>
  <r>
    <n v="100162"/>
    <x v="0"/>
    <m/>
    <m/>
    <m/>
    <x v="0"/>
    <n v="2"/>
    <d v="2020-10-01T00:00:00"/>
    <d v="2021-07-01T00:00:00"/>
    <n v="9"/>
    <n v="0"/>
    <x v="16"/>
    <n v="0"/>
  </r>
  <r>
    <n v="100162"/>
    <x v="0"/>
    <m/>
    <m/>
    <m/>
    <x v="0"/>
    <n v="2"/>
    <d v="2020-10-01T00:00:00"/>
    <d v="2021-07-01T00:00:00"/>
    <n v="9"/>
    <n v="0"/>
    <x v="17"/>
    <n v="0"/>
  </r>
  <r>
    <n v="100162"/>
    <x v="0"/>
    <m/>
    <m/>
    <m/>
    <x v="0"/>
    <n v="2"/>
    <d v="2020-10-01T00:00:00"/>
    <d v="2021-07-01T00:00:00"/>
    <n v="9"/>
    <n v="0"/>
    <x v="18"/>
    <n v="0"/>
  </r>
  <r>
    <n v="100162"/>
    <x v="0"/>
    <m/>
    <m/>
    <m/>
    <x v="0"/>
    <n v="2"/>
    <d v="2020-10-01T00:00:00"/>
    <d v="2021-07-01T00:00:00"/>
    <n v="9"/>
    <n v="0"/>
    <x v="19"/>
    <n v="0"/>
  </r>
  <r>
    <n v="100162"/>
    <x v="0"/>
    <m/>
    <m/>
    <m/>
    <x v="0"/>
    <n v="2"/>
    <d v="2020-10-01T00:00:00"/>
    <d v="2021-07-01T00:00:00"/>
    <n v="9"/>
    <n v="0"/>
    <x v="20"/>
    <n v="0"/>
  </r>
  <r>
    <n v="100162"/>
    <x v="0"/>
    <m/>
    <m/>
    <m/>
    <x v="0"/>
    <n v="2"/>
    <d v="2020-10-01T00:00:00"/>
    <d v="2021-07-01T00:00:00"/>
    <n v="9"/>
    <n v="0"/>
    <x v="21"/>
    <n v="0"/>
  </r>
  <r>
    <n v="100162"/>
    <x v="0"/>
    <m/>
    <m/>
    <m/>
    <x v="0"/>
    <n v="2"/>
    <d v="2020-10-01T00:00:00"/>
    <d v="2021-07-01T00:00:00"/>
    <n v="9"/>
    <n v="0"/>
    <x v="22"/>
    <n v="0"/>
  </r>
  <r>
    <n v="100162"/>
    <x v="0"/>
    <m/>
    <m/>
    <m/>
    <x v="0"/>
    <n v="2"/>
    <d v="2020-10-01T00:00:00"/>
    <d v="2021-07-01T00:00:00"/>
    <n v="9"/>
    <n v="0"/>
    <x v="23"/>
    <n v="0"/>
  </r>
  <r>
    <n v="100163"/>
    <x v="0"/>
    <m/>
    <m/>
    <m/>
    <x v="0"/>
    <n v="2"/>
    <d v="2020-10-01T00:00:00"/>
    <d v="2020-11-01T00:00:00"/>
    <n v="1"/>
    <n v="7"/>
    <x v="15"/>
    <n v="0"/>
  </r>
  <r>
    <n v="100163"/>
    <x v="0"/>
    <m/>
    <m/>
    <m/>
    <x v="0"/>
    <n v="2"/>
    <d v="2020-10-01T00:00:00"/>
    <d v="2020-11-01T00:00:00"/>
    <n v="1"/>
    <n v="7"/>
    <x v="16"/>
    <n v="0"/>
  </r>
  <r>
    <n v="100164"/>
    <x v="0"/>
    <m/>
    <m/>
    <m/>
    <x v="0"/>
    <n v="34"/>
    <d v="2020-11-01T00:00:00"/>
    <d v="2021-07-01T00:00:00"/>
    <n v="8"/>
    <n v="0"/>
    <x v="16"/>
    <n v="0"/>
  </r>
  <r>
    <n v="100164"/>
    <x v="1"/>
    <m/>
    <m/>
    <m/>
    <x v="24"/>
    <n v="30"/>
    <d v="2020-11-01T00:00:00"/>
    <d v="2021-07-01T00:00:00"/>
    <n v="8"/>
    <n v="0"/>
    <x v="17"/>
    <n v="100"/>
  </r>
  <r>
    <n v="100164"/>
    <x v="1"/>
    <m/>
    <m/>
    <m/>
    <x v="22"/>
    <n v="26"/>
    <d v="2020-11-01T00:00:00"/>
    <d v="2021-07-01T00:00:00"/>
    <n v="8"/>
    <n v="0"/>
    <x v="18"/>
    <n v="280"/>
  </r>
  <r>
    <n v="100164"/>
    <x v="1"/>
    <m/>
    <m/>
    <m/>
    <x v="5"/>
    <n v="29"/>
    <d v="2020-11-01T00:00:00"/>
    <d v="2021-07-01T00:00:00"/>
    <n v="8"/>
    <n v="0"/>
    <x v="19"/>
    <n v="290"/>
  </r>
  <r>
    <n v="100164"/>
    <x v="1"/>
    <m/>
    <m/>
    <m/>
    <x v="42"/>
    <n v="33"/>
    <d v="2020-11-01T00:00:00"/>
    <d v="2021-07-01T00:00:00"/>
    <n v="8"/>
    <n v="0"/>
    <x v="20"/>
    <n v="310"/>
  </r>
  <r>
    <n v="100164"/>
    <x v="1"/>
    <m/>
    <m/>
    <m/>
    <x v="42"/>
    <n v="31"/>
    <d v="2020-11-01T00:00:00"/>
    <d v="2021-07-01T00:00:00"/>
    <n v="8"/>
    <n v="0"/>
    <x v="21"/>
    <n v="310"/>
  </r>
  <r>
    <n v="100164"/>
    <x v="1"/>
    <m/>
    <m/>
    <m/>
    <x v="42"/>
    <n v="54"/>
    <d v="2020-11-01T00:00:00"/>
    <d v="2021-07-01T00:00:00"/>
    <n v="8"/>
    <n v="0"/>
    <x v="22"/>
    <n v="310"/>
  </r>
  <r>
    <n v="100164"/>
    <x v="1"/>
    <m/>
    <m/>
    <m/>
    <x v="42"/>
    <n v="38"/>
    <d v="2020-11-01T00:00:00"/>
    <d v="2021-07-01T00:00:00"/>
    <n v="8"/>
    <n v="0"/>
    <x v="23"/>
    <n v="310"/>
  </r>
  <r>
    <n v="100165"/>
    <x v="0"/>
    <m/>
    <m/>
    <m/>
    <x v="0"/>
    <n v="42"/>
    <d v="2020-11-01T00:00:00"/>
    <d v="2021-07-01T00:00:00"/>
    <n v="8"/>
    <n v="0"/>
    <x v="16"/>
    <n v="0"/>
  </r>
  <r>
    <n v="100165"/>
    <x v="1"/>
    <m/>
    <m/>
    <m/>
    <x v="37"/>
    <n v="43"/>
    <d v="2020-11-01T00:00:00"/>
    <d v="2021-07-01T00:00:00"/>
    <n v="8"/>
    <n v="0"/>
    <x v="17"/>
    <n v="160"/>
  </r>
  <r>
    <n v="100165"/>
    <x v="1"/>
    <m/>
    <m/>
    <m/>
    <x v="37"/>
    <n v="39"/>
    <d v="2020-11-01T00:00:00"/>
    <d v="2021-07-01T00:00:00"/>
    <n v="8"/>
    <n v="0"/>
    <x v="18"/>
    <n v="160"/>
  </r>
  <r>
    <n v="100165"/>
    <x v="1"/>
    <m/>
    <m/>
    <m/>
    <x v="31"/>
    <n v="34"/>
    <d v="2020-11-01T00:00:00"/>
    <d v="2021-07-01T00:00:00"/>
    <n v="8"/>
    <n v="0"/>
    <x v="19"/>
    <n v="250"/>
  </r>
  <r>
    <n v="100165"/>
    <x v="1"/>
    <m/>
    <m/>
    <m/>
    <x v="5"/>
    <n v="35"/>
    <d v="2020-11-01T00:00:00"/>
    <d v="2021-07-01T00:00:00"/>
    <n v="8"/>
    <n v="0"/>
    <x v="20"/>
    <n v="290"/>
  </r>
  <r>
    <n v="100165"/>
    <x v="1"/>
    <m/>
    <m/>
    <m/>
    <x v="5"/>
    <n v="31"/>
    <d v="2020-11-01T00:00:00"/>
    <d v="2021-07-01T00:00:00"/>
    <n v="8"/>
    <n v="0"/>
    <x v="21"/>
    <n v="290"/>
  </r>
  <r>
    <n v="100165"/>
    <x v="1"/>
    <m/>
    <m/>
    <m/>
    <x v="5"/>
    <n v="32"/>
    <d v="2020-11-01T00:00:00"/>
    <d v="2021-07-01T00:00:00"/>
    <n v="8"/>
    <n v="0"/>
    <x v="22"/>
    <n v="290"/>
  </r>
  <r>
    <n v="100165"/>
    <x v="1"/>
    <m/>
    <m/>
    <m/>
    <x v="5"/>
    <n v="35"/>
    <d v="2020-11-01T00:00:00"/>
    <d v="2021-07-01T00:00:00"/>
    <n v="8"/>
    <n v="0"/>
    <x v="23"/>
    <n v="290"/>
  </r>
  <r>
    <n v="100166"/>
    <x v="0"/>
    <m/>
    <m/>
    <m/>
    <x v="0"/>
    <n v="21"/>
    <d v="2020-11-01T00:00:00"/>
    <d v="2021-07-01T00:00:00"/>
    <n v="8"/>
    <n v="0"/>
    <x v="16"/>
    <n v="0"/>
  </r>
  <r>
    <n v="100166"/>
    <x v="1"/>
    <m/>
    <m/>
    <m/>
    <x v="26"/>
    <n v="17"/>
    <d v="2020-11-01T00:00:00"/>
    <d v="2021-07-01T00:00:00"/>
    <n v="8"/>
    <n v="0"/>
    <x v="17"/>
    <n v="60"/>
  </r>
  <r>
    <n v="100166"/>
    <x v="1"/>
    <m/>
    <m/>
    <m/>
    <x v="24"/>
    <n v="20"/>
    <d v="2020-11-01T00:00:00"/>
    <d v="2021-07-01T00:00:00"/>
    <n v="8"/>
    <n v="0"/>
    <x v="18"/>
    <n v="100"/>
  </r>
  <r>
    <n v="100166"/>
    <x v="1"/>
    <m/>
    <m/>
    <m/>
    <x v="37"/>
    <n v="27"/>
    <d v="2020-11-01T00:00:00"/>
    <d v="2021-07-01T00:00:00"/>
    <n v="8"/>
    <n v="0"/>
    <x v="19"/>
    <n v="160"/>
  </r>
  <r>
    <n v="100166"/>
    <x v="1"/>
    <m/>
    <m/>
    <m/>
    <x v="52"/>
    <n v="15"/>
    <d v="2020-11-01T00:00:00"/>
    <d v="2021-07-01T00:00:00"/>
    <n v="8"/>
    <n v="0"/>
    <x v="20"/>
    <n v="170"/>
  </r>
  <r>
    <n v="100166"/>
    <x v="1"/>
    <m/>
    <m/>
    <m/>
    <x v="52"/>
    <n v="23"/>
    <d v="2020-11-01T00:00:00"/>
    <d v="2021-07-01T00:00:00"/>
    <n v="8"/>
    <n v="0"/>
    <x v="21"/>
    <n v="170"/>
  </r>
  <r>
    <n v="100166"/>
    <x v="1"/>
    <m/>
    <m/>
    <m/>
    <x v="52"/>
    <n v="21"/>
    <d v="2020-11-01T00:00:00"/>
    <d v="2021-07-01T00:00:00"/>
    <n v="8"/>
    <n v="0"/>
    <x v="22"/>
    <n v="170"/>
  </r>
  <r>
    <n v="100166"/>
    <x v="1"/>
    <m/>
    <m/>
    <m/>
    <x v="52"/>
    <n v="21"/>
    <d v="2020-11-01T00:00:00"/>
    <d v="2021-07-01T00:00:00"/>
    <n v="8"/>
    <n v="0"/>
    <x v="23"/>
    <n v="170"/>
  </r>
  <r>
    <n v="100167"/>
    <x v="0"/>
    <m/>
    <m/>
    <m/>
    <x v="0"/>
    <n v="77"/>
    <d v="2020-11-01T00:00:00"/>
    <d v="2021-07-01T00:00:00"/>
    <n v="8"/>
    <n v="0"/>
    <x v="16"/>
    <n v="0"/>
  </r>
  <r>
    <n v="100167"/>
    <x v="3"/>
    <n v="12"/>
    <d v="2021-08-01T00:00:00"/>
    <d v="2022-07-31T00:00:00"/>
    <x v="57"/>
    <n v="74"/>
    <d v="2020-11-01T00:00:00"/>
    <d v="2021-07-01T00:00:00"/>
    <n v="8"/>
    <n v="0"/>
    <x v="17"/>
    <n v="630"/>
  </r>
  <r>
    <n v="100167"/>
    <x v="3"/>
    <n v="12"/>
    <d v="2021-08-01T00:00:00"/>
    <d v="2022-07-31T00:00:00"/>
    <x v="57"/>
    <n v="95"/>
    <d v="2020-11-01T00:00:00"/>
    <d v="2021-07-01T00:00:00"/>
    <n v="8"/>
    <n v="0"/>
    <x v="18"/>
    <n v="1230"/>
  </r>
  <r>
    <n v="100167"/>
    <x v="3"/>
    <n v="12"/>
    <d v="2021-08-01T00:00:00"/>
    <d v="2022-07-31T00:00:00"/>
    <x v="57"/>
    <n v="98"/>
    <d v="2020-11-01T00:00:00"/>
    <d v="2021-07-01T00:00:00"/>
    <n v="8"/>
    <n v="0"/>
    <x v="19"/>
    <n v="2400"/>
  </r>
  <r>
    <n v="100167"/>
    <x v="3"/>
    <n v="12"/>
    <d v="2021-08-01T00:00:00"/>
    <d v="2022-07-31T00:00:00"/>
    <x v="57"/>
    <n v="84"/>
    <d v="2020-11-01T00:00:00"/>
    <d v="2021-07-01T00:00:00"/>
    <n v="8"/>
    <n v="0"/>
    <x v="20"/>
    <n v="2400"/>
  </r>
  <r>
    <n v="100167"/>
    <x v="3"/>
    <n v="12"/>
    <d v="2021-08-01T00:00:00"/>
    <d v="2022-07-31T00:00:00"/>
    <x v="57"/>
    <n v="86"/>
    <d v="2020-11-01T00:00:00"/>
    <d v="2021-07-01T00:00:00"/>
    <n v="8"/>
    <n v="0"/>
    <x v="21"/>
    <n v="2400"/>
  </r>
  <r>
    <n v="100167"/>
    <x v="3"/>
    <n v="12"/>
    <d v="2021-08-01T00:00:00"/>
    <d v="2022-07-31T00:00:00"/>
    <x v="57"/>
    <n v="89"/>
    <d v="2020-11-01T00:00:00"/>
    <d v="2021-07-01T00:00:00"/>
    <n v="8"/>
    <n v="0"/>
    <x v="22"/>
    <n v="2400"/>
  </r>
  <r>
    <n v="100167"/>
    <x v="3"/>
    <n v="12"/>
    <d v="2021-08-01T00:00:00"/>
    <d v="2022-07-31T00:00:00"/>
    <x v="57"/>
    <n v="88"/>
    <d v="2020-11-01T00:00:00"/>
    <d v="2021-07-01T00:00:00"/>
    <n v="8"/>
    <n v="0"/>
    <x v="23"/>
    <n v="2400"/>
  </r>
  <r>
    <n v="100168"/>
    <x v="0"/>
    <m/>
    <m/>
    <m/>
    <x v="0"/>
    <n v="2"/>
    <d v="2020-11-01T00:00:00"/>
    <d v="2020-12-01T00:00:00"/>
    <n v="1"/>
    <n v="6"/>
    <x v="16"/>
    <n v="0"/>
  </r>
  <r>
    <n v="100168"/>
    <x v="0"/>
    <m/>
    <m/>
    <m/>
    <x v="0"/>
    <n v="1"/>
    <d v="2020-11-01T00:00:00"/>
    <d v="2020-12-01T00:00:00"/>
    <n v="1"/>
    <n v="6"/>
    <x v="17"/>
    <n v="0"/>
  </r>
  <r>
    <n v="100169"/>
    <x v="0"/>
    <m/>
    <m/>
    <m/>
    <x v="0"/>
    <n v="2"/>
    <d v="2020-11-01T00:00:00"/>
    <d v="2021-05-01T00:00:00"/>
    <n v="6"/>
    <n v="1"/>
    <x v="16"/>
    <n v="0"/>
  </r>
  <r>
    <n v="100169"/>
    <x v="1"/>
    <m/>
    <m/>
    <m/>
    <x v="9"/>
    <n v="2"/>
    <d v="2020-11-01T00:00:00"/>
    <d v="2021-05-01T00:00:00"/>
    <n v="6"/>
    <n v="1"/>
    <x v="17"/>
    <n v="10"/>
  </r>
  <r>
    <n v="100169"/>
    <x v="1"/>
    <m/>
    <m/>
    <m/>
    <x v="9"/>
    <n v="1"/>
    <d v="2020-11-01T00:00:00"/>
    <d v="2021-05-01T00:00:00"/>
    <n v="6"/>
    <n v="1"/>
    <x v="18"/>
    <n v="10"/>
  </r>
  <r>
    <n v="100169"/>
    <x v="1"/>
    <m/>
    <m/>
    <m/>
    <x v="9"/>
    <n v="2"/>
    <d v="2020-11-01T00:00:00"/>
    <d v="2021-05-01T00:00:00"/>
    <n v="6"/>
    <n v="1"/>
    <x v="19"/>
    <n v="10"/>
  </r>
  <r>
    <n v="100169"/>
    <x v="1"/>
    <m/>
    <m/>
    <m/>
    <x v="9"/>
    <n v="1"/>
    <d v="2020-11-01T00:00:00"/>
    <d v="2021-05-01T00:00:00"/>
    <n v="6"/>
    <n v="1"/>
    <x v="20"/>
    <n v="10"/>
  </r>
  <r>
    <n v="100169"/>
    <x v="1"/>
    <m/>
    <m/>
    <m/>
    <x v="9"/>
    <n v="2"/>
    <d v="2020-11-01T00:00:00"/>
    <d v="2021-05-01T00:00:00"/>
    <n v="6"/>
    <n v="1"/>
    <x v="21"/>
    <n v="10"/>
  </r>
  <r>
    <n v="100169"/>
    <x v="1"/>
    <m/>
    <m/>
    <m/>
    <x v="9"/>
    <n v="2"/>
    <d v="2020-11-01T00:00:00"/>
    <d v="2021-05-01T00:00:00"/>
    <n v="6"/>
    <n v="1"/>
    <x v="22"/>
    <n v="10"/>
  </r>
  <r>
    <n v="100170"/>
    <x v="0"/>
    <m/>
    <m/>
    <m/>
    <x v="0"/>
    <n v="2"/>
    <d v="2020-11-01T00:00:00"/>
    <d v="2021-07-01T00:00:00"/>
    <n v="8"/>
    <n v="0"/>
    <x v="16"/>
    <n v="0"/>
  </r>
  <r>
    <n v="100170"/>
    <x v="1"/>
    <m/>
    <m/>
    <m/>
    <x v="9"/>
    <n v="2"/>
    <d v="2020-11-01T00:00:00"/>
    <d v="2021-07-01T00:00:00"/>
    <n v="8"/>
    <n v="0"/>
    <x v="17"/>
    <n v="10"/>
  </r>
  <r>
    <n v="100170"/>
    <x v="1"/>
    <m/>
    <m/>
    <m/>
    <x v="9"/>
    <n v="2"/>
    <d v="2020-11-01T00:00:00"/>
    <d v="2021-07-01T00:00:00"/>
    <n v="8"/>
    <n v="0"/>
    <x v="18"/>
    <n v="10"/>
  </r>
  <r>
    <n v="100170"/>
    <x v="1"/>
    <m/>
    <m/>
    <m/>
    <x v="9"/>
    <n v="2"/>
    <d v="2020-11-01T00:00:00"/>
    <d v="2021-07-01T00:00:00"/>
    <n v="8"/>
    <n v="0"/>
    <x v="19"/>
    <n v="10"/>
  </r>
  <r>
    <n v="100170"/>
    <x v="1"/>
    <m/>
    <m/>
    <m/>
    <x v="9"/>
    <n v="2"/>
    <d v="2020-11-01T00:00:00"/>
    <d v="2021-07-01T00:00:00"/>
    <n v="8"/>
    <n v="0"/>
    <x v="20"/>
    <n v="10"/>
  </r>
  <r>
    <n v="100170"/>
    <x v="1"/>
    <m/>
    <m/>
    <m/>
    <x v="9"/>
    <n v="2"/>
    <d v="2020-11-01T00:00:00"/>
    <d v="2021-07-01T00:00:00"/>
    <n v="8"/>
    <n v="0"/>
    <x v="21"/>
    <n v="10"/>
  </r>
  <r>
    <n v="100170"/>
    <x v="1"/>
    <m/>
    <m/>
    <m/>
    <x v="9"/>
    <n v="2"/>
    <d v="2020-11-01T00:00:00"/>
    <d v="2021-07-01T00:00:00"/>
    <n v="8"/>
    <n v="0"/>
    <x v="22"/>
    <n v="10"/>
  </r>
  <r>
    <n v="100170"/>
    <x v="1"/>
    <m/>
    <m/>
    <m/>
    <x v="9"/>
    <n v="2"/>
    <d v="2020-11-01T00:00:00"/>
    <d v="2021-07-01T00:00:00"/>
    <n v="8"/>
    <n v="0"/>
    <x v="23"/>
    <n v="10"/>
  </r>
  <r>
    <n v="100171"/>
    <x v="0"/>
    <m/>
    <m/>
    <m/>
    <x v="0"/>
    <n v="51"/>
    <d v="2020-12-01T00:00:00"/>
    <d v="2021-07-01T00:00:00"/>
    <n v="7"/>
    <n v="0"/>
    <x v="17"/>
    <n v="0"/>
  </r>
  <r>
    <n v="100171"/>
    <x v="1"/>
    <m/>
    <m/>
    <m/>
    <x v="10"/>
    <n v="61"/>
    <d v="2020-12-01T00:00:00"/>
    <d v="2021-07-01T00:00:00"/>
    <n v="7"/>
    <n v="0"/>
    <x v="18"/>
    <n v="150"/>
  </r>
  <r>
    <n v="100171"/>
    <x v="1"/>
    <m/>
    <m/>
    <m/>
    <x v="19"/>
    <n v="45"/>
    <d v="2020-12-01T00:00:00"/>
    <d v="2021-07-01T00:00:00"/>
    <n v="7"/>
    <n v="0"/>
    <x v="19"/>
    <n v="350"/>
  </r>
  <r>
    <n v="100171"/>
    <x v="1"/>
    <m/>
    <m/>
    <m/>
    <x v="46"/>
    <n v="56"/>
    <d v="2020-12-01T00:00:00"/>
    <d v="2021-07-01T00:00:00"/>
    <n v="7"/>
    <n v="0"/>
    <x v="20"/>
    <n v="340"/>
  </r>
  <r>
    <n v="100171"/>
    <x v="1"/>
    <m/>
    <m/>
    <m/>
    <x v="51"/>
    <n v="53"/>
    <d v="2020-12-01T00:00:00"/>
    <d v="2021-07-01T00:00:00"/>
    <n v="7"/>
    <n v="0"/>
    <x v="21"/>
    <n v="430"/>
  </r>
  <r>
    <n v="100171"/>
    <x v="1"/>
    <m/>
    <m/>
    <m/>
    <x v="51"/>
    <n v="50"/>
    <d v="2020-12-01T00:00:00"/>
    <d v="2021-07-01T00:00:00"/>
    <n v="7"/>
    <n v="0"/>
    <x v="22"/>
    <n v="430"/>
  </r>
  <r>
    <n v="100171"/>
    <x v="1"/>
    <m/>
    <m/>
    <m/>
    <x v="51"/>
    <n v="41"/>
    <d v="2020-12-01T00:00:00"/>
    <d v="2021-07-01T00:00:00"/>
    <n v="7"/>
    <n v="0"/>
    <x v="23"/>
    <n v="430"/>
  </r>
  <r>
    <n v="100172"/>
    <x v="0"/>
    <m/>
    <m/>
    <m/>
    <x v="0"/>
    <n v="14"/>
    <d v="2020-12-01T00:00:00"/>
    <d v="2021-07-01T00:00:00"/>
    <n v="7"/>
    <n v="0"/>
    <x v="17"/>
    <n v="0"/>
  </r>
  <r>
    <n v="100172"/>
    <x v="2"/>
    <m/>
    <m/>
    <m/>
    <x v="2"/>
    <n v="11"/>
    <d v="2020-12-01T00:00:00"/>
    <d v="2021-07-01T00:00:00"/>
    <n v="7"/>
    <n v="0"/>
    <x v="18"/>
    <n v="100"/>
  </r>
  <r>
    <n v="100172"/>
    <x v="2"/>
    <m/>
    <m/>
    <m/>
    <x v="40"/>
    <n v="12"/>
    <d v="2020-12-01T00:00:00"/>
    <d v="2021-07-01T00:00:00"/>
    <n v="7"/>
    <n v="0"/>
    <x v="19"/>
    <n v="225"/>
  </r>
  <r>
    <n v="100172"/>
    <x v="2"/>
    <m/>
    <m/>
    <m/>
    <x v="40"/>
    <n v="11"/>
    <d v="2020-12-01T00:00:00"/>
    <d v="2021-07-01T00:00:00"/>
    <n v="7"/>
    <n v="0"/>
    <x v="20"/>
    <n v="225"/>
  </r>
  <r>
    <n v="100172"/>
    <x v="2"/>
    <m/>
    <m/>
    <m/>
    <x v="40"/>
    <n v="12"/>
    <d v="2020-12-01T00:00:00"/>
    <d v="2021-07-01T00:00:00"/>
    <n v="7"/>
    <n v="0"/>
    <x v="21"/>
    <n v="225"/>
  </r>
  <r>
    <n v="100172"/>
    <x v="2"/>
    <m/>
    <m/>
    <m/>
    <x v="40"/>
    <n v="12"/>
    <d v="2020-12-01T00:00:00"/>
    <d v="2021-07-01T00:00:00"/>
    <n v="7"/>
    <n v="0"/>
    <x v="22"/>
    <n v="225"/>
  </r>
  <r>
    <n v="100172"/>
    <x v="2"/>
    <m/>
    <m/>
    <m/>
    <x v="40"/>
    <n v="13"/>
    <d v="2020-12-01T00:00:00"/>
    <d v="2021-07-01T00:00:00"/>
    <n v="7"/>
    <n v="0"/>
    <x v="23"/>
    <n v="225"/>
  </r>
  <r>
    <n v="100173"/>
    <x v="0"/>
    <m/>
    <m/>
    <m/>
    <x v="0"/>
    <n v="8"/>
    <d v="2020-12-01T00:00:00"/>
    <d v="2021-02-01T00:00:00"/>
    <n v="2"/>
    <n v="4"/>
    <x v="17"/>
    <n v="0"/>
  </r>
  <r>
    <n v="100173"/>
    <x v="0"/>
    <m/>
    <m/>
    <m/>
    <x v="0"/>
    <n v="6"/>
    <d v="2020-12-01T00:00:00"/>
    <d v="2021-02-01T00:00:00"/>
    <n v="2"/>
    <n v="4"/>
    <x v="18"/>
    <n v="0"/>
  </r>
  <r>
    <n v="100173"/>
    <x v="0"/>
    <m/>
    <m/>
    <m/>
    <x v="0"/>
    <n v="6"/>
    <d v="2020-12-01T00:00:00"/>
    <d v="2021-02-01T00:00:00"/>
    <n v="2"/>
    <n v="4"/>
    <x v="19"/>
    <n v="0"/>
  </r>
  <r>
    <n v="100174"/>
    <x v="0"/>
    <m/>
    <m/>
    <m/>
    <x v="0"/>
    <n v="6"/>
    <d v="2020-12-01T00:00:00"/>
    <d v="2021-04-01T00:00:00"/>
    <n v="4"/>
    <n v="2"/>
    <x v="17"/>
    <n v="0"/>
  </r>
  <r>
    <n v="100174"/>
    <x v="0"/>
    <m/>
    <m/>
    <m/>
    <x v="0"/>
    <n v="6"/>
    <d v="2020-12-01T00:00:00"/>
    <d v="2021-04-01T00:00:00"/>
    <n v="4"/>
    <n v="2"/>
    <x v="18"/>
    <n v="0"/>
  </r>
  <r>
    <n v="100174"/>
    <x v="0"/>
    <m/>
    <m/>
    <m/>
    <x v="0"/>
    <n v="7"/>
    <d v="2020-12-01T00:00:00"/>
    <d v="2021-04-01T00:00:00"/>
    <n v="4"/>
    <n v="2"/>
    <x v="19"/>
    <n v="0"/>
  </r>
  <r>
    <n v="100174"/>
    <x v="0"/>
    <m/>
    <m/>
    <m/>
    <x v="0"/>
    <n v="8"/>
    <d v="2020-12-01T00:00:00"/>
    <d v="2021-04-01T00:00:00"/>
    <n v="4"/>
    <n v="2"/>
    <x v="20"/>
    <n v="0"/>
  </r>
  <r>
    <n v="100174"/>
    <x v="0"/>
    <m/>
    <m/>
    <m/>
    <x v="0"/>
    <n v="7"/>
    <d v="2020-12-01T00:00:00"/>
    <d v="2021-04-01T00:00:00"/>
    <n v="4"/>
    <n v="2"/>
    <x v="21"/>
    <n v="0"/>
  </r>
  <r>
    <n v="100175"/>
    <x v="0"/>
    <m/>
    <m/>
    <m/>
    <x v="0"/>
    <n v="7"/>
    <d v="2020-12-01T00:00:00"/>
    <d v="2021-07-01T00:00:00"/>
    <n v="7"/>
    <n v="0"/>
    <x v="17"/>
    <n v="0"/>
  </r>
  <r>
    <n v="100175"/>
    <x v="1"/>
    <m/>
    <m/>
    <m/>
    <x v="7"/>
    <n v="6"/>
    <d v="2020-12-01T00:00:00"/>
    <d v="2021-07-01T00:00:00"/>
    <n v="7"/>
    <n v="0"/>
    <x v="18"/>
    <n v="50"/>
  </r>
  <r>
    <n v="100175"/>
    <x v="1"/>
    <m/>
    <m/>
    <m/>
    <x v="7"/>
    <n v="6"/>
    <d v="2020-12-01T00:00:00"/>
    <d v="2021-07-01T00:00:00"/>
    <n v="7"/>
    <n v="0"/>
    <x v="19"/>
    <n v="50"/>
  </r>
  <r>
    <n v="100175"/>
    <x v="1"/>
    <m/>
    <m/>
    <m/>
    <x v="7"/>
    <n v="7"/>
    <d v="2020-12-01T00:00:00"/>
    <d v="2021-07-01T00:00:00"/>
    <n v="7"/>
    <n v="0"/>
    <x v="20"/>
    <n v="50"/>
  </r>
  <r>
    <n v="100175"/>
    <x v="1"/>
    <m/>
    <m/>
    <m/>
    <x v="7"/>
    <n v="7"/>
    <d v="2020-12-01T00:00:00"/>
    <d v="2021-07-01T00:00:00"/>
    <n v="7"/>
    <n v="0"/>
    <x v="21"/>
    <n v="50"/>
  </r>
  <r>
    <n v="100175"/>
    <x v="1"/>
    <m/>
    <m/>
    <m/>
    <x v="7"/>
    <n v="8"/>
    <d v="2020-12-01T00:00:00"/>
    <d v="2021-07-01T00:00:00"/>
    <n v="7"/>
    <n v="0"/>
    <x v="22"/>
    <n v="50"/>
  </r>
  <r>
    <n v="100175"/>
    <x v="1"/>
    <m/>
    <m/>
    <m/>
    <x v="7"/>
    <n v="6"/>
    <d v="2020-12-01T00:00:00"/>
    <d v="2021-07-01T00:00:00"/>
    <n v="7"/>
    <n v="0"/>
    <x v="23"/>
    <n v="50"/>
  </r>
  <r>
    <n v="100176"/>
    <x v="0"/>
    <m/>
    <m/>
    <m/>
    <x v="0"/>
    <n v="7"/>
    <d v="2020-12-01T00:00:00"/>
    <d v="2021-05-01T00:00:00"/>
    <n v="5"/>
    <n v="1"/>
    <x v="17"/>
    <n v="0"/>
  </r>
  <r>
    <n v="100176"/>
    <x v="0"/>
    <m/>
    <m/>
    <m/>
    <x v="0"/>
    <n v="7"/>
    <d v="2020-12-01T00:00:00"/>
    <d v="2021-05-01T00:00:00"/>
    <n v="5"/>
    <n v="1"/>
    <x v="18"/>
    <n v="0"/>
  </r>
  <r>
    <n v="100176"/>
    <x v="0"/>
    <m/>
    <m/>
    <m/>
    <x v="0"/>
    <n v="6"/>
    <d v="2020-12-01T00:00:00"/>
    <d v="2021-05-01T00:00:00"/>
    <n v="5"/>
    <n v="1"/>
    <x v="19"/>
    <n v="0"/>
  </r>
  <r>
    <n v="100176"/>
    <x v="0"/>
    <m/>
    <m/>
    <m/>
    <x v="0"/>
    <n v="8"/>
    <d v="2020-12-01T00:00:00"/>
    <d v="2021-05-01T00:00:00"/>
    <n v="5"/>
    <n v="1"/>
    <x v="20"/>
    <n v="0"/>
  </r>
  <r>
    <n v="100176"/>
    <x v="0"/>
    <m/>
    <m/>
    <m/>
    <x v="0"/>
    <n v="7"/>
    <d v="2020-12-01T00:00:00"/>
    <d v="2021-05-01T00:00:00"/>
    <n v="5"/>
    <n v="1"/>
    <x v="21"/>
    <n v="0"/>
  </r>
  <r>
    <n v="100176"/>
    <x v="0"/>
    <m/>
    <m/>
    <m/>
    <x v="0"/>
    <n v="6"/>
    <d v="2020-12-01T00:00:00"/>
    <d v="2021-05-01T00:00:00"/>
    <n v="5"/>
    <n v="1"/>
    <x v="22"/>
    <n v="0"/>
  </r>
  <r>
    <n v="100177"/>
    <x v="0"/>
    <m/>
    <m/>
    <m/>
    <x v="0"/>
    <n v="5"/>
    <d v="2020-12-01T00:00:00"/>
    <d v="2021-02-01T00:00:00"/>
    <n v="2"/>
    <n v="4"/>
    <x v="17"/>
    <n v="0"/>
  </r>
  <r>
    <n v="100177"/>
    <x v="1"/>
    <m/>
    <m/>
    <m/>
    <x v="6"/>
    <n v="6"/>
    <d v="2020-12-01T00:00:00"/>
    <d v="2021-02-01T00:00:00"/>
    <n v="2"/>
    <n v="4"/>
    <x v="18"/>
    <n v="30"/>
  </r>
  <r>
    <n v="100177"/>
    <x v="1"/>
    <m/>
    <m/>
    <m/>
    <x v="2"/>
    <n v="6"/>
    <d v="2020-12-01T00:00:00"/>
    <d v="2021-02-01T00:00:00"/>
    <n v="2"/>
    <n v="4"/>
    <x v="19"/>
    <n v="40"/>
  </r>
  <r>
    <n v="100178"/>
    <x v="0"/>
    <m/>
    <m/>
    <m/>
    <x v="0"/>
    <n v="5"/>
    <d v="2020-12-01T00:00:00"/>
    <d v="2021-07-01T00:00:00"/>
    <n v="7"/>
    <n v="0"/>
    <x v="17"/>
    <n v="0"/>
  </r>
  <r>
    <n v="100178"/>
    <x v="1"/>
    <m/>
    <m/>
    <m/>
    <x v="1"/>
    <n v="5"/>
    <d v="2020-12-01T00:00:00"/>
    <d v="2021-07-01T00:00:00"/>
    <n v="7"/>
    <n v="0"/>
    <x v="18"/>
    <n v="20"/>
  </r>
  <r>
    <n v="100178"/>
    <x v="1"/>
    <m/>
    <m/>
    <m/>
    <x v="6"/>
    <n v="5"/>
    <d v="2020-12-01T00:00:00"/>
    <d v="2021-07-01T00:00:00"/>
    <n v="7"/>
    <n v="0"/>
    <x v="19"/>
    <n v="30"/>
  </r>
  <r>
    <n v="100178"/>
    <x v="1"/>
    <m/>
    <m/>
    <m/>
    <x v="2"/>
    <n v="5"/>
    <d v="2020-12-01T00:00:00"/>
    <d v="2021-07-01T00:00:00"/>
    <n v="7"/>
    <n v="0"/>
    <x v="20"/>
    <n v="40"/>
  </r>
  <r>
    <n v="100178"/>
    <x v="1"/>
    <m/>
    <m/>
    <m/>
    <x v="2"/>
    <n v="5"/>
    <d v="2020-12-01T00:00:00"/>
    <d v="2021-07-01T00:00:00"/>
    <n v="7"/>
    <n v="0"/>
    <x v="21"/>
    <n v="40"/>
  </r>
  <r>
    <n v="100178"/>
    <x v="1"/>
    <m/>
    <m/>
    <m/>
    <x v="2"/>
    <n v="4"/>
    <d v="2020-12-01T00:00:00"/>
    <d v="2021-07-01T00:00:00"/>
    <n v="7"/>
    <n v="0"/>
    <x v="22"/>
    <n v="40"/>
  </r>
  <r>
    <n v="100178"/>
    <x v="1"/>
    <m/>
    <m/>
    <m/>
    <x v="2"/>
    <n v="5"/>
    <d v="2020-12-01T00:00:00"/>
    <d v="2021-07-01T00:00:00"/>
    <n v="7"/>
    <n v="0"/>
    <x v="23"/>
    <n v="40"/>
  </r>
  <r>
    <n v="100179"/>
    <x v="0"/>
    <m/>
    <m/>
    <m/>
    <x v="0"/>
    <n v="3"/>
    <d v="2020-12-01T00:00:00"/>
    <d v="2021-04-01T00:00:00"/>
    <n v="4"/>
    <n v="2"/>
    <x v="17"/>
    <n v="0"/>
  </r>
  <r>
    <n v="100179"/>
    <x v="0"/>
    <m/>
    <m/>
    <m/>
    <x v="0"/>
    <n v="3"/>
    <d v="2020-12-01T00:00:00"/>
    <d v="2021-04-01T00:00:00"/>
    <n v="4"/>
    <n v="2"/>
    <x v="18"/>
    <n v="0"/>
  </r>
  <r>
    <n v="100179"/>
    <x v="0"/>
    <m/>
    <m/>
    <m/>
    <x v="0"/>
    <n v="3"/>
    <d v="2020-12-01T00:00:00"/>
    <d v="2021-04-01T00:00:00"/>
    <n v="4"/>
    <n v="2"/>
    <x v="19"/>
    <n v="0"/>
  </r>
  <r>
    <n v="100179"/>
    <x v="0"/>
    <m/>
    <m/>
    <m/>
    <x v="0"/>
    <n v="3"/>
    <d v="2020-12-01T00:00:00"/>
    <d v="2021-04-01T00:00:00"/>
    <n v="4"/>
    <n v="2"/>
    <x v="20"/>
    <n v="0"/>
  </r>
  <r>
    <n v="100179"/>
    <x v="0"/>
    <m/>
    <m/>
    <m/>
    <x v="0"/>
    <n v="3"/>
    <d v="2020-12-01T00:00:00"/>
    <d v="2021-04-01T00:00:00"/>
    <n v="4"/>
    <n v="2"/>
    <x v="21"/>
    <n v="0"/>
  </r>
  <r>
    <n v="100180"/>
    <x v="0"/>
    <m/>
    <m/>
    <m/>
    <x v="0"/>
    <n v="2"/>
    <d v="2020-12-01T00:00:00"/>
    <d v="2021-02-01T00:00:00"/>
    <n v="2"/>
    <n v="4"/>
    <x v="17"/>
    <n v="0"/>
  </r>
  <r>
    <n v="100180"/>
    <x v="1"/>
    <m/>
    <m/>
    <m/>
    <x v="9"/>
    <n v="2"/>
    <d v="2020-12-01T00:00:00"/>
    <d v="2021-02-01T00:00:00"/>
    <n v="2"/>
    <n v="4"/>
    <x v="18"/>
    <n v="10"/>
  </r>
  <r>
    <n v="100180"/>
    <x v="1"/>
    <m/>
    <m/>
    <m/>
    <x v="9"/>
    <n v="2"/>
    <d v="2020-12-01T00:00:00"/>
    <d v="2021-02-01T00:00:00"/>
    <n v="2"/>
    <n v="4"/>
    <x v="19"/>
    <n v="10"/>
  </r>
  <r>
    <n v="100181"/>
    <x v="0"/>
    <m/>
    <m/>
    <m/>
    <x v="0"/>
    <n v="2"/>
    <d v="2020-12-01T00:00:00"/>
    <d v="2021-05-01T00:00:00"/>
    <n v="5"/>
    <n v="1"/>
    <x v="17"/>
    <n v="0"/>
  </r>
  <r>
    <n v="100181"/>
    <x v="0"/>
    <m/>
    <m/>
    <m/>
    <x v="0"/>
    <n v="2"/>
    <d v="2020-12-01T00:00:00"/>
    <d v="2021-05-01T00:00:00"/>
    <n v="5"/>
    <n v="1"/>
    <x v="18"/>
    <n v="0"/>
  </r>
  <r>
    <n v="100181"/>
    <x v="0"/>
    <m/>
    <m/>
    <m/>
    <x v="0"/>
    <n v="2"/>
    <d v="2020-12-01T00:00:00"/>
    <d v="2021-05-01T00:00:00"/>
    <n v="5"/>
    <n v="1"/>
    <x v="19"/>
    <n v="0"/>
  </r>
  <r>
    <n v="100181"/>
    <x v="0"/>
    <m/>
    <m/>
    <m/>
    <x v="0"/>
    <n v="2"/>
    <d v="2020-12-01T00:00:00"/>
    <d v="2021-05-01T00:00:00"/>
    <n v="5"/>
    <n v="1"/>
    <x v="20"/>
    <n v="0"/>
  </r>
  <r>
    <n v="100181"/>
    <x v="0"/>
    <m/>
    <m/>
    <m/>
    <x v="0"/>
    <n v="1"/>
    <d v="2020-12-01T00:00:00"/>
    <d v="2021-05-01T00:00:00"/>
    <n v="5"/>
    <n v="1"/>
    <x v="21"/>
    <n v="0"/>
  </r>
  <r>
    <n v="100181"/>
    <x v="0"/>
    <m/>
    <m/>
    <m/>
    <x v="0"/>
    <n v="2"/>
    <d v="2020-12-01T00:00:00"/>
    <d v="2021-05-01T00:00:00"/>
    <n v="5"/>
    <n v="1"/>
    <x v="22"/>
    <n v="0"/>
  </r>
  <r>
    <n v="100182"/>
    <x v="0"/>
    <m/>
    <m/>
    <m/>
    <x v="0"/>
    <n v="2"/>
    <d v="2020-12-01T00:00:00"/>
    <d v="2021-03-01T00:00:00"/>
    <n v="3"/>
    <n v="3"/>
    <x v="17"/>
    <n v="0"/>
  </r>
  <r>
    <n v="100182"/>
    <x v="0"/>
    <m/>
    <m/>
    <m/>
    <x v="0"/>
    <n v="2"/>
    <d v="2020-12-01T00:00:00"/>
    <d v="2021-03-01T00:00:00"/>
    <n v="3"/>
    <n v="3"/>
    <x v="18"/>
    <n v="0"/>
  </r>
  <r>
    <n v="100182"/>
    <x v="0"/>
    <m/>
    <m/>
    <m/>
    <x v="0"/>
    <n v="2"/>
    <d v="2020-12-01T00:00:00"/>
    <d v="2021-03-01T00:00:00"/>
    <n v="3"/>
    <n v="3"/>
    <x v="19"/>
    <n v="0"/>
  </r>
  <r>
    <n v="100182"/>
    <x v="0"/>
    <m/>
    <m/>
    <m/>
    <x v="0"/>
    <n v="2"/>
    <d v="2020-12-01T00:00:00"/>
    <d v="2021-03-01T00:00:00"/>
    <n v="3"/>
    <n v="3"/>
    <x v="20"/>
    <n v="0"/>
  </r>
  <r>
    <n v="100183"/>
    <x v="0"/>
    <m/>
    <m/>
    <m/>
    <x v="0"/>
    <n v="39"/>
    <d v="2021-01-01T00:00:00"/>
    <d v="2021-07-01T00:00:00"/>
    <n v="6"/>
    <n v="0"/>
    <x v="18"/>
    <n v="0"/>
  </r>
  <r>
    <n v="100183"/>
    <x v="1"/>
    <m/>
    <m/>
    <m/>
    <x v="40"/>
    <n v="39"/>
    <d v="2021-01-01T00:00:00"/>
    <d v="2021-07-01T00:00:00"/>
    <n v="6"/>
    <n v="0"/>
    <x v="19"/>
    <n v="90"/>
  </r>
  <r>
    <n v="100183"/>
    <x v="1"/>
    <m/>
    <m/>
    <m/>
    <x v="58"/>
    <n v="39"/>
    <d v="2021-01-01T00:00:00"/>
    <d v="2021-07-01T00:00:00"/>
    <n v="6"/>
    <n v="0"/>
    <x v="20"/>
    <n v="190"/>
  </r>
  <r>
    <n v="100183"/>
    <x v="1"/>
    <m/>
    <m/>
    <m/>
    <x v="46"/>
    <n v="49"/>
    <d v="2021-01-01T00:00:00"/>
    <d v="2021-07-01T00:00:00"/>
    <n v="6"/>
    <n v="0"/>
    <x v="21"/>
    <n v="340"/>
  </r>
  <r>
    <n v="100183"/>
    <x v="1"/>
    <m/>
    <m/>
    <m/>
    <x v="46"/>
    <n v="43"/>
    <d v="2021-01-01T00:00:00"/>
    <d v="2021-07-01T00:00:00"/>
    <n v="6"/>
    <n v="0"/>
    <x v="22"/>
    <n v="340"/>
  </r>
  <r>
    <n v="100183"/>
    <x v="1"/>
    <m/>
    <m/>
    <m/>
    <x v="46"/>
    <n v="35"/>
    <d v="2021-01-01T00:00:00"/>
    <d v="2021-07-01T00:00:00"/>
    <n v="6"/>
    <n v="0"/>
    <x v="23"/>
    <n v="340"/>
  </r>
  <r>
    <n v="100184"/>
    <x v="0"/>
    <m/>
    <m/>
    <m/>
    <x v="0"/>
    <n v="32"/>
    <d v="2021-01-01T00:00:00"/>
    <d v="2021-07-01T00:00:00"/>
    <n v="6"/>
    <n v="0"/>
    <x v="18"/>
    <n v="0"/>
  </r>
  <r>
    <n v="100184"/>
    <x v="1"/>
    <m/>
    <m/>
    <m/>
    <x v="24"/>
    <n v="29"/>
    <d v="2021-01-01T00:00:00"/>
    <d v="2021-07-01T00:00:00"/>
    <n v="6"/>
    <n v="0"/>
    <x v="19"/>
    <n v="100"/>
  </r>
  <r>
    <n v="100184"/>
    <x v="1"/>
    <m/>
    <m/>
    <m/>
    <x v="37"/>
    <n v="30"/>
    <d v="2021-01-01T00:00:00"/>
    <d v="2021-07-01T00:00:00"/>
    <n v="6"/>
    <n v="0"/>
    <x v="20"/>
    <n v="160"/>
  </r>
  <r>
    <n v="100184"/>
    <x v="1"/>
    <m/>
    <m/>
    <m/>
    <x v="27"/>
    <n v="33"/>
    <d v="2021-01-01T00:00:00"/>
    <d v="2021-07-01T00:00:00"/>
    <n v="6"/>
    <n v="0"/>
    <x v="21"/>
    <n v="270"/>
  </r>
  <r>
    <n v="100184"/>
    <x v="1"/>
    <m/>
    <m/>
    <m/>
    <x v="27"/>
    <n v="27"/>
    <d v="2021-01-01T00:00:00"/>
    <d v="2021-07-01T00:00:00"/>
    <n v="6"/>
    <n v="0"/>
    <x v="22"/>
    <n v="270"/>
  </r>
  <r>
    <n v="100184"/>
    <x v="1"/>
    <m/>
    <m/>
    <m/>
    <x v="27"/>
    <n v="40"/>
    <d v="2021-01-01T00:00:00"/>
    <d v="2021-07-01T00:00:00"/>
    <n v="6"/>
    <n v="0"/>
    <x v="23"/>
    <n v="270"/>
  </r>
  <r>
    <n v="100185"/>
    <x v="0"/>
    <m/>
    <m/>
    <m/>
    <x v="0"/>
    <n v="14"/>
    <d v="2021-01-01T00:00:00"/>
    <d v="2021-06-01T00:00:00"/>
    <n v="5"/>
    <n v="0"/>
    <x v="18"/>
    <n v="0"/>
  </r>
  <r>
    <n v="100185"/>
    <x v="0"/>
    <m/>
    <m/>
    <m/>
    <x v="0"/>
    <n v="15"/>
    <d v="2021-01-01T00:00:00"/>
    <d v="2021-06-01T00:00:00"/>
    <n v="5"/>
    <n v="0"/>
    <x v="19"/>
    <n v="0"/>
  </r>
  <r>
    <n v="100185"/>
    <x v="0"/>
    <m/>
    <m/>
    <m/>
    <x v="0"/>
    <n v="13"/>
    <d v="2021-01-01T00:00:00"/>
    <d v="2021-06-01T00:00:00"/>
    <n v="5"/>
    <n v="0"/>
    <x v="20"/>
    <n v="0"/>
  </r>
  <r>
    <n v="100185"/>
    <x v="0"/>
    <m/>
    <m/>
    <m/>
    <x v="0"/>
    <n v="11"/>
    <d v="2021-01-01T00:00:00"/>
    <d v="2021-06-01T00:00:00"/>
    <n v="5"/>
    <n v="0"/>
    <x v="21"/>
    <n v="0"/>
  </r>
  <r>
    <n v="100185"/>
    <x v="0"/>
    <m/>
    <m/>
    <m/>
    <x v="0"/>
    <n v="13"/>
    <d v="2021-01-01T00:00:00"/>
    <d v="2021-06-01T00:00:00"/>
    <n v="5"/>
    <n v="0"/>
    <x v="22"/>
    <n v="0"/>
  </r>
  <r>
    <n v="100185"/>
    <x v="0"/>
    <m/>
    <m/>
    <m/>
    <x v="0"/>
    <n v="16"/>
    <d v="2021-01-01T00:00:00"/>
    <d v="2021-06-01T00:00:00"/>
    <n v="5"/>
    <n v="0"/>
    <x v="23"/>
    <n v="0"/>
  </r>
  <r>
    <n v="100186"/>
    <x v="0"/>
    <m/>
    <m/>
    <m/>
    <x v="0"/>
    <n v="22"/>
    <d v="2021-01-01T00:00:00"/>
    <d v="2021-07-01T00:00:00"/>
    <n v="6"/>
    <n v="0"/>
    <x v="18"/>
    <n v="0"/>
  </r>
  <r>
    <n v="100186"/>
    <x v="3"/>
    <n v="12"/>
    <d v="2022-05-01T00:00:00"/>
    <d v="2023-04-30T00:00:00"/>
    <x v="31"/>
    <n v="23"/>
    <d v="2021-01-01T00:00:00"/>
    <d v="2021-07-01T00:00:00"/>
    <n v="6"/>
    <n v="0"/>
    <x v="19"/>
    <n v="450"/>
  </r>
  <r>
    <n v="100186"/>
    <x v="3"/>
    <n v="12"/>
    <d v="2022-05-01T00:00:00"/>
    <d v="2023-04-30T00:00:00"/>
    <x v="31"/>
    <n v="26"/>
    <d v="2021-01-01T00:00:00"/>
    <d v="2021-07-01T00:00:00"/>
    <n v="6"/>
    <n v="0"/>
    <x v="20"/>
    <n v="420"/>
  </r>
  <r>
    <n v="100186"/>
    <x v="3"/>
    <n v="12"/>
    <d v="2022-05-01T00:00:00"/>
    <d v="2023-04-30T00:00:00"/>
    <x v="31"/>
    <n v="23"/>
    <d v="2021-01-01T00:00:00"/>
    <d v="2021-07-01T00:00:00"/>
    <n v="6"/>
    <n v="0"/>
    <x v="21"/>
    <n v="600"/>
  </r>
  <r>
    <n v="100186"/>
    <x v="3"/>
    <n v="12"/>
    <d v="2022-05-01T00:00:00"/>
    <d v="2023-04-30T00:00:00"/>
    <x v="31"/>
    <n v="30"/>
    <d v="2021-01-01T00:00:00"/>
    <d v="2021-07-01T00:00:00"/>
    <n v="6"/>
    <n v="0"/>
    <x v="22"/>
    <n v="750"/>
  </r>
  <r>
    <n v="100186"/>
    <x v="3"/>
    <n v="12"/>
    <d v="2022-05-01T00:00:00"/>
    <d v="2023-04-30T00:00:00"/>
    <x v="31"/>
    <n v="27"/>
    <d v="2021-01-01T00:00:00"/>
    <d v="2021-07-01T00:00:00"/>
    <n v="6"/>
    <n v="0"/>
    <x v="23"/>
    <n v="750"/>
  </r>
  <r>
    <n v="100187"/>
    <x v="0"/>
    <m/>
    <m/>
    <m/>
    <x v="0"/>
    <n v="3"/>
    <d v="2021-01-01T00:00:00"/>
    <d v="2021-07-01T00:00:00"/>
    <n v="6"/>
    <n v="0"/>
    <x v="18"/>
    <n v="0"/>
  </r>
  <r>
    <n v="100187"/>
    <x v="0"/>
    <m/>
    <m/>
    <m/>
    <x v="0"/>
    <n v="3"/>
    <d v="2021-01-01T00:00:00"/>
    <d v="2021-07-01T00:00:00"/>
    <n v="6"/>
    <n v="0"/>
    <x v="19"/>
    <n v="0"/>
  </r>
  <r>
    <n v="100187"/>
    <x v="0"/>
    <m/>
    <m/>
    <m/>
    <x v="0"/>
    <n v="4"/>
    <d v="2021-01-01T00:00:00"/>
    <d v="2021-07-01T00:00:00"/>
    <n v="6"/>
    <n v="0"/>
    <x v="20"/>
    <n v="0"/>
  </r>
  <r>
    <n v="100187"/>
    <x v="0"/>
    <m/>
    <m/>
    <m/>
    <x v="0"/>
    <n v="4"/>
    <d v="2021-01-01T00:00:00"/>
    <d v="2021-07-01T00:00:00"/>
    <n v="6"/>
    <n v="0"/>
    <x v="21"/>
    <n v="0"/>
  </r>
  <r>
    <n v="100187"/>
    <x v="0"/>
    <m/>
    <m/>
    <m/>
    <x v="0"/>
    <n v="4"/>
    <d v="2021-01-01T00:00:00"/>
    <d v="2021-07-01T00:00:00"/>
    <n v="6"/>
    <n v="0"/>
    <x v="22"/>
    <n v="0"/>
  </r>
  <r>
    <n v="100187"/>
    <x v="0"/>
    <m/>
    <m/>
    <m/>
    <x v="0"/>
    <n v="5"/>
    <d v="2021-01-01T00:00:00"/>
    <d v="2021-07-01T00:00:00"/>
    <n v="6"/>
    <n v="0"/>
    <x v="23"/>
    <n v="0"/>
  </r>
  <r>
    <n v="100188"/>
    <x v="0"/>
    <m/>
    <m/>
    <m/>
    <x v="0"/>
    <n v="2"/>
    <d v="2021-01-01T00:00:00"/>
    <d v="2021-06-01T00:00:00"/>
    <n v="5"/>
    <n v="0"/>
    <x v="18"/>
    <n v="0"/>
  </r>
  <r>
    <n v="100188"/>
    <x v="0"/>
    <m/>
    <m/>
    <m/>
    <x v="0"/>
    <n v="2"/>
    <d v="2021-01-01T00:00:00"/>
    <d v="2021-06-01T00:00:00"/>
    <n v="5"/>
    <n v="0"/>
    <x v="19"/>
    <n v="0"/>
  </r>
  <r>
    <n v="100188"/>
    <x v="0"/>
    <m/>
    <m/>
    <m/>
    <x v="0"/>
    <n v="2"/>
    <d v="2021-01-01T00:00:00"/>
    <d v="2021-06-01T00:00:00"/>
    <n v="5"/>
    <n v="0"/>
    <x v="20"/>
    <n v="0"/>
  </r>
  <r>
    <n v="100188"/>
    <x v="0"/>
    <m/>
    <m/>
    <m/>
    <x v="0"/>
    <n v="2"/>
    <d v="2021-01-01T00:00:00"/>
    <d v="2021-06-01T00:00:00"/>
    <n v="5"/>
    <n v="0"/>
    <x v="21"/>
    <n v="0"/>
  </r>
  <r>
    <n v="100188"/>
    <x v="0"/>
    <m/>
    <m/>
    <m/>
    <x v="0"/>
    <n v="2"/>
    <d v="2021-01-01T00:00:00"/>
    <d v="2021-06-01T00:00:00"/>
    <n v="5"/>
    <n v="0"/>
    <x v="22"/>
    <n v="0"/>
  </r>
  <r>
    <n v="100188"/>
    <x v="0"/>
    <m/>
    <m/>
    <m/>
    <x v="0"/>
    <n v="1"/>
    <d v="2021-01-01T00:00:00"/>
    <d v="2021-06-01T00:00:00"/>
    <n v="5"/>
    <n v="0"/>
    <x v="23"/>
    <n v="0"/>
  </r>
  <r>
    <n v="100189"/>
    <x v="0"/>
    <m/>
    <m/>
    <m/>
    <x v="0"/>
    <n v="2"/>
    <d v="2021-01-01T00:00:00"/>
    <d v="2021-05-01T00:00:00"/>
    <n v="4"/>
    <n v="1"/>
    <x v="18"/>
    <n v="0"/>
  </r>
  <r>
    <n v="100189"/>
    <x v="0"/>
    <m/>
    <m/>
    <m/>
    <x v="0"/>
    <n v="2"/>
    <d v="2021-01-01T00:00:00"/>
    <d v="2021-05-01T00:00:00"/>
    <n v="4"/>
    <n v="1"/>
    <x v="19"/>
    <n v="0"/>
  </r>
  <r>
    <n v="100189"/>
    <x v="0"/>
    <m/>
    <m/>
    <m/>
    <x v="0"/>
    <n v="2"/>
    <d v="2021-01-01T00:00:00"/>
    <d v="2021-05-01T00:00:00"/>
    <n v="4"/>
    <n v="1"/>
    <x v="20"/>
    <n v="0"/>
  </r>
  <r>
    <n v="100189"/>
    <x v="0"/>
    <m/>
    <m/>
    <m/>
    <x v="0"/>
    <n v="2"/>
    <d v="2021-01-01T00:00:00"/>
    <d v="2021-05-01T00:00:00"/>
    <n v="4"/>
    <n v="1"/>
    <x v="21"/>
    <n v="0"/>
  </r>
  <r>
    <n v="100189"/>
    <x v="0"/>
    <m/>
    <m/>
    <m/>
    <x v="0"/>
    <n v="2"/>
    <d v="2021-01-01T00:00:00"/>
    <d v="2021-05-01T00:00:00"/>
    <n v="4"/>
    <n v="1"/>
    <x v="22"/>
    <n v="0"/>
  </r>
  <r>
    <n v="100190"/>
    <x v="0"/>
    <m/>
    <m/>
    <m/>
    <x v="0"/>
    <n v="2"/>
    <d v="2021-01-01T00:00:00"/>
    <d v="2021-05-01T00:00:00"/>
    <n v="4"/>
    <n v="1"/>
    <x v="18"/>
    <n v="0"/>
  </r>
  <r>
    <n v="100190"/>
    <x v="0"/>
    <m/>
    <m/>
    <m/>
    <x v="0"/>
    <n v="2"/>
    <d v="2021-01-01T00:00:00"/>
    <d v="2021-05-01T00:00:00"/>
    <n v="4"/>
    <n v="1"/>
    <x v="19"/>
    <n v="0"/>
  </r>
  <r>
    <n v="100190"/>
    <x v="0"/>
    <m/>
    <m/>
    <m/>
    <x v="0"/>
    <n v="2"/>
    <d v="2021-01-01T00:00:00"/>
    <d v="2021-05-01T00:00:00"/>
    <n v="4"/>
    <n v="1"/>
    <x v="20"/>
    <n v="0"/>
  </r>
  <r>
    <n v="100190"/>
    <x v="0"/>
    <m/>
    <m/>
    <m/>
    <x v="0"/>
    <n v="1"/>
    <d v="2021-01-01T00:00:00"/>
    <d v="2021-05-01T00:00:00"/>
    <n v="4"/>
    <n v="1"/>
    <x v="21"/>
    <n v="0"/>
  </r>
  <r>
    <n v="100190"/>
    <x v="0"/>
    <m/>
    <m/>
    <m/>
    <x v="0"/>
    <n v="2"/>
    <d v="2021-01-01T00:00:00"/>
    <d v="2021-05-01T00:00:00"/>
    <n v="4"/>
    <n v="1"/>
    <x v="22"/>
    <n v="0"/>
  </r>
  <r>
    <n v="100191"/>
    <x v="0"/>
    <m/>
    <m/>
    <m/>
    <x v="0"/>
    <n v="2"/>
    <d v="2021-01-01T00:00:00"/>
    <d v="2021-07-01T00:00:00"/>
    <n v="6"/>
    <n v="0"/>
    <x v="18"/>
    <n v="0"/>
  </r>
  <r>
    <n v="100191"/>
    <x v="1"/>
    <m/>
    <m/>
    <m/>
    <x v="9"/>
    <n v="2"/>
    <d v="2021-01-01T00:00:00"/>
    <d v="2021-07-01T00:00:00"/>
    <n v="6"/>
    <n v="0"/>
    <x v="19"/>
    <n v="10"/>
  </r>
  <r>
    <n v="100191"/>
    <x v="1"/>
    <m/>
    <m/>
    <m/>
    <x v="9"/>
    <n v="2"/>
    <d v="2021-01-01T00:00:00"/>
    <d v="2021-07-01T00:00:00"/>
    <n v="6"/>
    <n v="0"/>
    <x v="20"/>
    <n v="10"/>
  </r>
  <r>
    <n v="100191"/>
    <x v="1"/>
    <m/>
    <m/>
    <m/>
    <x v="9"/>
    <n v="2"/>
    <d v="2021-01-01T00:00:00"/>
    <d v="2021-07-01T00:00:00"/>
    <n v="6"/>
    <n v="0"/>
    <x v="21"/>
    <n v="10"/>
  </r>
  <r>
    <n v="100191"/>
    <x v="1"/>
    <m/>
    <m/>
    <m/>
    <x v="9"/>
    <n v="2"/>
    <d v="2021-01-01T00:00:00"/>
    <d v="2021-07-01T00:00:00"/>
    <n v="6"/>
    <n v="0"/>
    <x v="22"/>
    <n v="10"/>
  </r>
  <r>
    <n v="100191"/>
    <x v="1"/>
    <m/>
    <m/>
    <m/>
    <x v="9"/>
    <n v="2"/>
    <d v="2021-01-01T00:00:00"/>
    <d v="2021-07-01T00:00:00"/>
    <n v="6"/>
    <n v="0"/>
    <x v="23"/>
    <n v="10"/>
  </r>
  <r>
    <n v="100192"/>
    <x v="0"/>
    <m/>
    <m/>
    <m/>
    <x v="0"/>
    <n v="62"/>
    <d v="2021-02-01T00:00:00"/>
    <d v="2021-07-01T00:00:00"/>
    <n v="5"/>
    <n v="0"/>
    <x v="19"/>
    <n v="0"/>
  </r>
  <r>
    <n v="100192"/>
    <x v="1"/>
    <m/>
    <m/>
    <m/>
    <x v="33"/>
    <n v="68"/>
    <d v="2021-02-01T00:00:00"/>
    <d v="2021-07-01T00:00:00"/>
    <n v="5"/>
    <n v="0"/>
    <x v="20"/>
    <n v="220"/>
  </r>
  <r>
    <n v="100192"/>
    <x v="1"/>
    <m/>
    <m/>
    <m/>
    <x v="43"/>
    <n v="83"/>
    <d v="2021-02-01T00:00:00"/>
    <d v="2021-07-01T00:00:00"/>
    <n v="5"/>
    <n v="0"/>
    <x v="21"/>
    <n v="550"/>
  </r>
  <r>
    <n v="100192"/>
    <x v="1"/>
    <m/>
    <m/>
    <m/>
    <x v="49"/>
    <n v="73"/>
    <d v="2021-02-01T00:00:00"/>
    <d v="2021-07-01T00:00:00"/>
    <n v="5"/>
    <n v="0"/>
    <x v="22"/>
    <n v="470"/>
  </r>
  <r>
    <n v="100192"/>
    <x v="1"/>
    <m/>
    <m/>
    <m/>
    <x v="20"/>
    <n v="71"/>
    <d v="2021-02-01T00:00:00"/>
    <d v="2021-07-01T00:00:00"/>
    <n v="5"/>
    <n v="0"/>
    <x v="23"/>
    <n v="580"/>
  </r>
  <r>
    <n v="100193"/>
    <x v="0"/>
    <m/>
    <m/>
    <m/>
    <x v="0"/>
    <n v="73"/>
    <d v="2021-02-01T00:00:00"/>
    <d v="2021-07-01T00:00:00"/>
    <n v="5"/>
    <n v="0"/>
    <x v="19"/>
    <n v="0"/>
  </r>
  <r>
    <n v="100193"/>
    <x v="1"/>
    <m/>
    <m/>
    <m/>
    <x v="37"/>
    <n v="76"/>
    <d v="2021-02-01T00:00:00"/>
    <d v="2021-07-01T00:00:00"/>
    <n v="5"/>
    <n v="0"/>
    <x v="20"/>
    <n v="160"/>
  </r>
  <r>
    <n v="100193"/>
    <x v="1"/>
    <m/>
    <m/>
    <m/>
    <x v="4"/>
    <n v="68"/>
    <d v="2021-02-01T00:00:00"/>
    <d v="2021-07-01T00:00:00"/>
    <n v="5"/>
    <n v="0"/>
    <x v="21"/>
    <n v="370"/>
  </r>
  <r>
    <n v="100193"/>
    <x v="1"/>
    <m/>
    <m/>
    <m/>
    <x v="43"/>
    <n v="70"/>
    <d v="2021-02-01T00:00:00"/>
    <d v="2021-07-01T00:00:00"/>
    <n v="5"/>
    <n v="0"/>
    <x v="22"/>
    <n v="550"/>
  </r>
  <r>
    <n v="100193"/>
    <x v="1"/>
    <m/>
    <m/>
    <m/>
    <x v="20"/>
    <n v="51"/>
    <d v="2021-02-01T00:00:00"/>
    <d v="2021-07-01T00:00:00"/>
    <n v="5"/>
    <n v="0"/>
    <x v="23"/>
    <n v="580"/>
  </r>
  <r>
    <n v="100194"/>
    <x v="0"/>
    <m/>
    <m/>
    <m/>
    <x v="0"/>
    <n v="73"/>
    <d v="2021-02-01T00:00:00"/>
    <d v="2021-07-01T00:00:00"/>
    <n v="5"/>
    <n v="0"/>
    <x v="19"/>
    <n v="0"/>
  </r>
  <r>
    <n v="100194"/>
    <x v="1"/>
    <m/>
    <m/>
    <m/>
    <x v="37"/>
    <n v="60"/>
    <d v="2021-02-01T00:00:00"/>
    <d v="2021-07-01T00:00:00"/>
    <n v="5"/>
    <n v="0"/>
    <x v="20"/>
    <n v="160"/>
  </r>
  <r>
    <n v="100194"/>
    <x v="1"/>
    <m/>
    <m/>
    <m/>
    <x v="5"/>
    <n v="64"/>
    <d v="2021-02-01T00:00:00"/>
    <d v="2021-07-01T00:00:00"/>
    <n v="5"/>
    <n v="0"/>
    <x v="21"/>
    <n v="290"/>
  </r>
  <r>
    <n v="100194"/>
    <x v="1"/>
    <m/>
    <m/>
    <m/>
    <x v="12"/>
    <n v="77"/>
    <d v="2021-02-01T00:00:00"/>
    <d v="2021-07-01T00:00:00"/>
    <n v="5"/>
    <n v="0"/>
    <x v="22"/>
    <n v="440"/>
  </r>
  <r>
    <n v="100194"/>
    <x v="1"/>
    <m/>
    <m/>
    <m/>
    <x v="56"/>
    <n v="60"/>
    <d v="2021-02-01T00:00:00"/>
    <d v="2021-07-01T00:00:00"/>
    <n v="5"/>
    <n v="0"/>
    <x v="23"/>
    <n v="500"/>
  </r>
  <r>
    <n v="100195"/>
    <x v="0"/>
    <m/>
    <m/>
    <m/>
    <x v="0"/>
    <n v="51"/>
    <d v="2021-02-01T00:00:00"/>
    <d v="2021-07-01T00:00:00"/>
    <n v="5"/>
    <n v="0"/>
    <x v="19"/>
    <n v="0"/>
  </r>
  <r>
    <n v="100195"/>
    <x v="1"/>
    <m/>
    <m/>
    <m/>
    <x v="39"/>
    <n v="63"/>
    <d v="2021-02-01T00:00:00"/>
    <d v="2021-07-01T00:00:00"/>
    <n v="5"/>
    <n v="0"/>
    <x v="20"/>
    <n v="130"/>
  </r>
  <r>
    <n v="100195"/>
    <x v="1"/>
    <m/>
    <m/>
    <m/>
    <x v="51"/>
    <n v="58"/>
    <d v="2021-02-01T00:00:00"/>
    <d v="2021-07-01T00:00:00"/>
    <n v="5"/>
    <n v="0"/>
    <x v="21"/>
    <n v="430"/>
  </r>
  <r>
    <n v="100195"/>
    <x v="1"/>
    <m/>
    <m/>
    <m/>
    <x v="19"/>
    <n v="64"/>
    <d v="2021-02-01T00:00:00"/>
    <d v="2021-07-01T00:00:00"/>
    <n v="5"/>
    <n v="0"/>
    <x v="22"/>
    <n v="350"/>
  </r>
  <r>
    <n v="100195"/>
    <x v="1"/>
    <m/>
    <m/>
    <m/>
    <x v="50"/>
    <n v="54"/>
    <d v="2021-02-01T00:00:00"/>
    <d v="2021-07-01T00:00:00"/>
    <n v="5"/>
    <n v="0"/>
    <x v="23"/>
    <n v="450"/>
  </r>
  <r>
    <n v="100196"/>
    <x v="0"/>
    <m/>
    <m/>
    <m/>
    <x v="0"/>
    <n v="53"/>
    <d v="2021-02-01T00:00:00"/>
    <d v="2021-07-01T00:00:00"/>
    <n v="5"/>
    <n v="0"/>
    <x v="19"/>
    <n v="0"/>
  </r>
  <r>
    <n v="100196"/>
    <x v="2"/>
    <m/>
    <m/>
    <m/>
    <x v="10"/>
    <n v="64"/>
    <d v="2021-02-01T00:00:00"/>
    <d v="2021-07-01T00:00:00"/>
    <n v="5"/>
    <n v="0"/>
    <x v="20"/>
    <n v="375"/>
  </r>
  <r>
    <n v="100196"/>
    <x v="2"/>
    <m/>
    <m/>
    <m/>
    <x v="12"/>
    <n v="50"/>
    <d v="2021-02-01T00:00:00"/>
    <d v="2021-07-01T00:00:00"/>
    <n v="5"/>
    <n v="0"/>
    <x v="21"/>
    <n v="1100"/>
  </r>
  <r>
    <n v="100196"/>
    <x v="2"/>
    <m/>
    <m/>
    <m/>
    <x v="12"/>
    <n v="38"/>
    <d v="2021-02-01T00:00:00"/>
    <d v="2021-07-01T00:00:00"/>
    <n v="5"/>
    <n v="0"/>
    <x v="22"/>
    <n v="1100"/>
  </r>
  <r>
    <n v="100196"/>
    <x v="2"/>
    <m/>
    <m/>
    <m/>
    <x v="12"/>
    <n v="58"/>
    <d v="2021-02-01T00:00:00"/>
    <d v="2021-07-01T00:00:00"/>
    <n v="5"/>
    <n v="0"/>
    <x v="23"/>
    <n v="1100"/>
  </r>
  <r>
    <n v="100197"/>
    <x v="0"/>
    <m/>
    <m/>
    <m/>
    <x v="0"/>
    <n v="52"/>
    <d v="2021-02-01T00:00:00"/>
    <d v="2021-07-01T00:00:00"/>
    <n v="5"/>
    <n v="0"/>
    <x v="19"/>
    <n v="0"/>
  </r>
  <r>
    <n v="100197"/>
    <x v="1"/>
    <m/>
    <m/>
    <m/>
    <x v="10"/>
    <n v="44"/>
    <d v="2021-02-01T00:00:00"/>
    <d v="2021-07-01T00:00:00"/>
    <n v="5"/>
    <n v="0"/>
    <x v="20"/>
    <n v="150"/>
  </r>
  <r>
    <n v="100197"/>
    <x v="1"/>
    <m/>
    <m/>
    <m/>
    <x v="44"/>
    <n v="51"/>
    <d v="2021-02-01T00:00:00"/>
    <d v="2021-07-01T00:00:00"/>
    <n v="5"/>
    <n v="0"/>
    <x v="21"/>
    <n v="240"/>
  </r>
  <r>
    <n v="100197"/>
    <x v="1"/>
    <m/>
    <m/>
    <m/>
    <x v="12"/>
    <n v="58"/>
    <d v="2021-02-01T00:00:00"/>
    <d v="2021-07-01T00:00:00"/>
    <n v="5"/>
    <n v="0"/>
    <x v="22"/>
    <n v="440"/>
  </r>
  <r>
    <n v="100197"/>
    <x v="1"/>
    <m/>
    <m/>
    <m/>
    <x v="12"/>
    <n v="59"/>
    <d v="2021-02-01T00:00:00"/>
    <d v="2021-07-01T00:00:00"/>
    <n v="5"/>
    <n v="0"/>
    <x v="23"/>
    <n v="440"/>
  </r>
  <r>
    <n v="100198"/>
    <x v="0"/>
    <m/>
    <m/>
    <m/>
    <x v="0"/>
    <n v="45"/>
    <d v="2021-02-01T00:00:00"/>
    <d v="2021-07-01T00:00:00"/>
    <n v="5"/>
    <n v="0"/>
    <x v="19"/>
    <n v="0"/>
  </r>
  <r>
    <n v="100198"/>
    <x v="1"/>
    <m/>
    <m/>
    <m/>
    <x v="16"/>
    <n v="40"/>
    <d v="2021-02-01T00:00:00"/>
    <d v="2021-07-01T00:00:00"/>
    <n v="5"/>
    <n v="0"/>
    <x v="20"/>
    <n v="110"/>
  </r>
  <r>
    <n v="100198"/>
    <x v="1"/>
    <m/>
    <m/>
    <m/>
    <x v="33"/>
    <n v="49"/>
    <d v="2021-02-01T00:00:00"/>
    <d v="2021-07-01T00:00:00"/>
    <n v="5"/>
    <n v="0"/>
    <x v="21"/>
    <n v="220"/>
  </r>
  <r>
    <n v="100198"/>
    <x v="1"/>
    <m/>
    <m/>
    <m/>
    <x v="42"/>
    <n v="45"/>
    <d v="2021-02-01T00:00:00"/>
    <d v="2021-07-01T00:00:00"/>
    <n v="5"/>
    <n v="0"/>
    <x v="22"/>
    <n v="310"/>
  </r>
  <r>
    <n v="100198"/>
    <x v="1"/>
    <m/>
    <m/>
    <m/>
    <x v="59"/>
    <n v="43"/>
    <d v="2021-02-01T00:00:00"/>
    <d v="2021-07-01T00:00:00"/>
    <n v="5"/>
    <n v="0"/>
    <x v="23"/>
    <n v="390"/>
  </r>
  <r>
    <n v="100199"/>
    <x v="0"/>
    <m/>
    <m/>
    <m/>
    <x v="0"/>
    <n v="41"/>
    <d v="2021-02-01T00:00:00"/>
    <d v="2021-07-01T00:00:00"/>
    <n v="5"/>
    <n v="0"/>
    <x v="19"/>
    <n v="0"/>
  </r>
  <r>
    <n v="100199"/>
    <x v="2"/>
    <m/>
    <m/>
    <m/>
    <x v="25"/>
    <n v="50"/>
    <d v="2021-02-01T00:00:00"/>
    <d v="2021-07-01T00:00:00"/>
    <n v="5"/>
    <n v="0"/>
    <x v="20"/>
    <n v="300"/>
  </r>
  <r>
    <n v="100199"/>
    <x v="2"/>
    <m/>
    <m/>
    <m/>
    <x v="4"/>
    <n v="34"/>
    <d v="2021-02-01T00:00:00"/>
    <d v="2021-07-01T00:00:00"/>
    <n v="5"/>
    <n v="0"/>
    <x v="21"/>
    <n v="925"/>
  </r>
  <r>
    <n v="100199"/>
    <x v="2"/>
    <m/>
    <m/>
    <m/>
    <x v="23"/>
    <n v="40"/>
    <d v="2021-02-01T00:00:00"/>
    <d v="2021-07-01T00:00:00"/>
    <n v="5"/>
    <n v="0"/>
    <x v="22"/>
    <n v="825"/>
  </r>
  <r>
    <n v="100199"/>
    <x v="2"/>
    <m/>
    <m/>
    <m/>
    <x v="4"/>
    <n v="42"/>
    <d v="2021-02-01T00:00:00"/>
    <d v="2021-07-01T00:00:00"/>
    <n v="5"/>
    <n v="0"/>
    <x v="23"/>
    <n v="925"/>
  </r>
  <r>
    <n v="100200"/>
    <x v="0"/>
    <m/>
    <m/>
    <m/>
    <x v="0"/>
    <n v="35"/>
    <d v="2021-02-01T00:00:00"/>
    <d v="2021-07-01T00:00:00"/>
    <n v="5"/>
    <n v="0"/>
    <x v="19"/>
    <n v="0"/>
  </r>
  <r>
    <n v="100200"/>
    <x v="1"/>
    <m/>
    <m/>
    <m/>
    <x v="28"/>
    <n v="42"/>
    <d v="2021-02-01T00:00:00"/>
    <d v="2021-07-01T00:00:00"/>
    <n v="5"/>
    <n v="0"/>
    <x v="20"/>
    <n v="210"/>
  </r>
  <r>
    <n v="100200"/>
    <x v="1"/>
    <m/>
    <m/>
    <m/>
    <x v="32"/>
    <n v="48"/>
    <d v="2021-02-01T00:00:00"/>
    <d v="2021-07-01T00:00:00"/>
    <n v="5"/>
    <n v="0"/>
    <x v="21"/>
    <n v="200"/>
  </r>
  <r>
    <n v="100200"/>
    <x v="1"/>
    <m/>
    <m/>
    <m/>
    <x v="14"/>
    <n v="36"/>
    <d v="2021-02-01T00:00:00"/>
    <d v="2021-07-01T00:00:00"/>
    <n v="5"/>
    <n v="0"/>
    <x v="22"/>
    <n v="320"/>
  </r>
  <r>
    <n v="100200"/>
    <x v="1"/>
    <m/>
    <m/>
    <m/>
    <x v="14"/>
    <n v="38"/>
    <d v="2021-02-01T00:00:00"/>
    <d v="2021-07-01T00:00:00"/>
    <n v="5"/>
    <n v="0"/>
    <x v="23"/>
    <n v="320"/>
  </r>
  <r>
    <n v="100201"/>
    <x v="0"/>
    <m/>
    <m/>
    <m/>
    <x v="0"/>
    <n v="38"/>
    <d v="2021-02-01T00:00:00"/>
    <d v="2021-07-01T00:00:00"/>
    <n v="5"/>
    <n v="0"/>
    <x v="19"/>
    <n v="0"/>
  </r>
  <r>
    <n v="100201"/>
    <x v="1"/>
    <m/>
    <m/>
    <m/>
    <x v="52"/>
    <n v="29"/>
    <d v="2021-02-01T00:00:00"/>
    <d v="2021-07-01T00:00:00"/>
    <n v="5"/>
    <n v="0"/>
    <x v="20"/>
    <n v="170"/>
  </r>
  <r>
    <n v="100201"/>
    <x v="1"/>
    <m/>
    <m/>
    <m/>
    <x v="21"/>
    <n v="36"/>
    <d v="2021-02-01T00:00:00"/>
    <d v="2021-07-01T00:00:00"/>
    <n v="5"/>
    <n v="0"/>
    <x v="21"/>
    <n v="140"/>
  </r>
  <r>
    <n v="100201"/>
    <x v="1"/>
    <m/>
    <m/>
    <m/>
    <x v="29"/>
    <n v="31"/>
    <d v="2021-02-01T00:00:00"/>
    <d v="2021-07-01T00:00:00"/>
    <n v="5"/>
    <n v="0"/>
    <x v="22"/>
    <n v="260"/>
  </r>
  <r>
    <n v="100201"/>
    <x v="1"/>
    <m/>
    <m/>
    <m/>
    <x v="29"/>
    <n v="37"/>
    <d v="2021-02-01T00:00:00"/>
    <d v="2021-07-01T00:00:00"/>
    <n v="5"/>
    <n v="0"/>
    <x v="23"/>
    <n v="260"/>
  </r>
  <r>
    <n v="100202"/>
    <x v="0"/>
    <m/>
    <m/>
    <m/>
    <x v="0"/>
    <n v="31"/>
    <d v="2021-02-01T00:00:00"/>
    <d v="2021-07-01T00:00:00"/>
    <n v="5"/>
    <n v="0"/>
    <x v="19"/>
    <n v="0"/>
  </r>
  <r>
    <n v="100202"/>
    <x v="2"/>
    <m/>
    <m/>
    <m/>
    <x v="16"/>
    <n v="29"/>
    <d v="2021-02-01T00:00:00"/>
    <d v="2021-07-01T00:00:00"/>
    <n v="5"/>
    <n v="0"/>
    <x v="20"/>
    <n v="275"/>
  </r>
  <r>
    <n v="100202"/>
    <x v="2"/>
    <m/>
    <m/>
    <m/>
    <x v="31"/>
    <n v="34"/>
    <d v="2021-02-01T00:00:00"/>
    <d v="2021-07-01T00:00:00"/>
    <n v="5"/>
    <n v="0"/>
    <x v="21"/>
    <n v="625"/>
  </r>
  <r>
    <n v="100202"/>
    <x v="2"/>
    <m/>
    <m/>
    <m/>
    <x v="31"/>
    <n v="31"/>
    <d v="2021-02-01T00:00:00"/>
    <d v="2021-07-01T00:00:00"/>
    <n v="5"/>
    <n v="0"/>
    <x v="22"/>
    <n v="625"/>
  </r>
  <r>
    <n v="100202"/>
    <x v="2"/>
    <m/>
    <m/>
    <m/>
    <x v="31"/>
    <n v="31"/>
    <d v="2021-02-01T00:00:00"/>
    <d v="2021-07-01T00:00:00"/>
    <n v="5"/>
    <n v="0"/>
    <x v="23"/>
    <n v="625"/>
  </r>
  <r>
    <n v="100203"/>
    <x v="0"/>
    <m/>
    <m/>
    <m/>
    <x v="0"/>
    <n v="26"/>
    <d v="2021-02-01T00:00:00"/>
    <d v="2021-07-01T00:00:00"/>
    <n v="5"/>
    <n v="0"/>
    <x v="19"/>
    <n v="0"/>
  </r>
  <r>
    <n v="100203"/>
    <x v="1"/>
    <m/>
    <m/>
    <m/>
    <x v="26"/>
    <n v="32"/>
    <d v="2021-02-01T00:00:00"/>
    <d v="2021-07-01T00:00:00"/>
    <n v="5"/>
    <n v="0"/>
    <x v="20"/>
    <n v="60"/>
  </r>
  <r>
    <n v="100203"/>
    <x v="1"/>
    <m/>
    <m/>
    <m/>
    <x v="10"/>
    <n v="25"/>
    <d v="2021-02-01T00:00:00"/>
    <d v="2021-07-01T00:00:00"/>
    <n v="5"/>
    <n v="0"/>
    <x v="21"/>
    <n v="150"/>
  </r>
  <r>
    <n v="100203"/>
    <x v="1"/>
    <m/>
    <m/>
    <m/>
    <x v="58"/>
    <n v="29"/>
    <d v="2021-02-01T00:00:00"/>
    <d v="2021-07-01T00:00:00"/>
    <n v="5"/>
    <n v="0"/>
    <x v="22"/>
    <n v="190"/>
  </r>
  <r>
    <n v="100203"/>
    <x v="1"/>
    <m/>
    <m/>
    <m/>
    <x v="3"/>
    <n v="30"/>
    <d v="2021-02-01T00:00:00"/>
    <d v="2021-07-01T00:00:00"/>
    <n v="5"/>
    <n v="0"/>
    <x v="23"/>
    <n v="230"/>
  </r>
  <r>
    <n v="100204"/>
    <x v="0"/>
    <m/>
    <m/>
    <m/>
    <x v="0"/>
    <n v="21"/>
    <d v="2021-02-01T00:00:00"/>
    <d v="2021-07-01T00:00:00"/>
    <n v="5"/>
    <n v="0"/>
    <x v="19"/>
    <n v="0"/>
  </r>
  <r>
    <n v="100204"/>
    <x v="2"/>
    <m/>
    <m/>
    <m/>
    <x v="40"/>
    <n v="22"/>
    <d v="2021-02-01T00:00:00"/>
    <d v="2021-07-01T00:00:00"/>
    <n v="5"/>
    <n v="0"/>
    <x v="20"/>
    <n v="225"/>
  </r>
  <r>
    <n v="100204"/>
    <x v="2"/>
    <m/>
    <m/>
    <m/>
    <x v="39"/>
    <n v="21"/>
    <d v="2021-02-01T00:00:00"/>
    <d v="2021-07-01T00:00:00"/>
    <n v="5"/>
    <n v="0"/>
    <x v="21"/>
    <n v="325"/>
  </r>
  <r>
    <n v="100204"/>
    <x v="2"/>
    <m/>
    <m/>
    <m/>
    <x v="35"/>
    <n v="19"/>
    <d v="2021-02-01T00:00:00"/>
    <d v="2021-07-01T00:00:00"/>
    <n v="5"/>
    <n v="0"/>
    <x v="22"/>
    <n v="450"/>
  </r>
  <r>
    <n v="100204"/>
    <x v="2"/>
    <m/>
    <m/>
    <m/>
    <x v="35"/>
    <n v="22"/>
    <d v="2021-02-01T00:00:00"/>
    <d v="2021-07-01T00:00:00"/>
    <n v="5"/>
    <n v="0"/>
    <x v="23"/>
    <n v="450"/>
  </r>
  <r>
    <n v="100205"/>
    <x v="0"/>
    <m/>
    <m/>
    <m/>
    <x v="0"/>
    <n v="25"/>
    <d v="2021-02-01T00:00:00"/>
    <d v="2021-07-01T00:00:00"/>
    <n v="5"/>
    <n v="0"/>
    <x v="19"/>
    <n v="0"/>
  </r>
  <r>
    <n v="100205"/>
    <x v="1"/>
    <m/>
    <m/>
    <m/>
    <x v="45"/>
    <n v="18"/>
    <d v="2021-02-01T00:00:00"/>
    <d v="2021-07-01T00:00:00"/>
    <n v="5"/>
    <n v="0"/>
    <x v="20"/>
    <n v="70"/>
  </r>
  <r>
    <n v="100205"/>
    <x v="1"/>
    <m/>
    <m/>
    <m/>
    <x v="24"/>
    <n v="19"/>
    <d v="2021-02-01T00:00:00"/>
    <d v="2021-07-01T00:00:00"/>
    <n v="5"/>
    <n v="0"/>
    <x v="21"/>
    <n v="100"/>
  </r>
  <r>
    <n v="100205"/>
    <x v="1"/>
    <m/>
    <m/>
    <m/>
    <x v="52"/>
    <n v="23"/>
    <d v="2021-02-01T00:00:00"/>
    <d v="2021-07-01T00:00:00"/>
    <n v="5"/>
    <n v="0"/>
    <x v="22"/>
    <n v="170"/>
  </r>
  <r>
    <n v="100205"/>
    <x v="1"/>
    <m/>
    <m/>
    <m/>
    <x v="52"/>
    <n v="18"/>
    <d v="2021-02-01T00:00:00"/>
    <d v="2021-07-01T00:00:00"/>
    <n v="5"/>
    <n v="0"/>
    <x v="23"/>
    <n v="170"/>
  </r>
  <r>
    <n v="100206"/>
    <x v="0"/>
    <m/>
    <m/>
    <m/>
    <x v="0"/>
    <n v="17"/>
    <d v="2021-02-01T00:00:00"/>
    <d v="2021-07-01T00:00:00"/>
    <n v="5"/>
    <n v="0"/>
    <x v="19"/>
    <n v="0"/>
  </r>
  <r>
    <n v="100206"/>
    <x v="0"/>
    <m/>
    <m/>
    <m/>
    <x v="0"/>
    <n v="18"/>
    <d v="2021-02-01T00:00:00"/>
    <d v="2021-07-01T00:00:00"/>
    <n v="5"/>
    <n v="0"/>
    <x v="20"/>
    <n v="0"/>
  </r>
  <r>
    <n v="100206"/>
    <x v="0"/>
    <m/>
    <m/>
    <m/>
    <x v="0"/>
    <n v="20"/>
    <d v="2021-02-01T00:00:00"/>
    <d v="2021-07-01T00:00:00"/>
    <n v="5"/>
    <n v="0"/>
    <x v="21"/>
    <n v="0"/>
  </r>
  <r>
    <n v="100206"/>
    <x v="0"/>
    <m/>
    <m/>
    <m/>
    <x v="0"/>
    <n v="19"/>
    <d v="2021-02-01T00:00:00"/>
    <d v="2021-07-01T00:00:00"/>
    <n v="5"/>
    <n v="0"/>
    <x v="22"/>
    <n v="0"/>
  </r>
  <r>
    <n v="100206"/>
    <x v="0"/>
    <m/>
    <m/>
    <m/>
    <x v="0"/>
    <n v="21"/>
    <d v="2021-02-01T00:00:00"/>
    <d v="2021-07-01T00:00:00"/>
    <n v="5"/>
    <n v="0"/>
    <x v="23"/>
    <n v="0"/>
  </r>
  <r>
    <n v="100207"/>
    <x v="0"/>
    <m/>
    <m/>
    <m/>
    <x v="0"/>
    <n v="15"/>
    <d v="2021-02-01T00:00:00"/>
    <d v="2021-07-01T00:00:00"/>
    <n v="5"/>
    <n v="0"/>
    <x v="19"/>
    <n v="0"/>
  </r>
  <r>
    <n v="100207"/>
    <x v="1"/>
    <m/>
    <m/>
    <m/>
    <x v="2"/>
    <n v="18"/>
    <d v="2021-02-01T00:00:00"/>
    <d v="2021-07-01T00:00:00"/>
    <n v="5"/>
    <n v="0"/>
    <x v="20"/>
    <n v="40"/>
  </r>
  <r>
    <n v="100207"/>
    <x v="1"/>
    <m/>
    <m/>
    <m/>
    <x v="25"/>
    <n v="13"/>
    <d v="2021-02-01T00:00:00"/>
    <d v="2021-07-01T00:00:00"/>
    <n v="5"/>
    <n v="0"/>
    <x v="21"/>
    <n v="120"/>
  </r>
  <r>
    <n v="100207"/>
    <x v="1"/>
    <m/>
    <m/>
    <m/>
    <x v="25"/>
    <n v="16"/>
    <d v="2021-02-01T00:00:00"/>
    <d v="2021-07-01T00:00:00"/>
    <n v="5"/>
    <n v="0"/>
    <x v="22"/>
    <n v="120"/>
  </r>
  <r>
    <n v="100207"/>
    <x v="1"/>
    <m/>
    <m/>
    <m/>
    <x v="25"/>
    <n v="14"/>
    <d v="2021-02-01T00:00:00"/>
    <d v="2021-07-01T00:00:00"/>
    <n v="5"/>
    <n v="0"/>
    <x v="23"/>
    <n v="120"/>
  </r>
  <r>
    <n v="100208"/>
    <x v="0"/>
    <m/>
    <m/>
    <m/>
    <x v="0"/>
    <n v="12"/>
    <d v="2021-02-01T00:00:00"/>
    <d v="2021-06-01T00:00:00"/>
    <n v="4"/>
    <n v="0"/>
    <x v="19"/>
    <n v="0"/>
  </r>
  <r>
    <n v="100208"/>
    <x v="2"/>
    <m/>
    <m/>
    <m/>
    <x v="6"/>
    <n v="14"/>
    <d v="2021-02-01T00:00:00"/>
    <d v="2021-06-01T00:00:00"/>
    <n v="4"/>
    <n v="0"/>
    <x v="20"/>
    <n v="75"/>
  </r>
  <r>
    <n v="100208"/>
    <x v="2"/>
    <m/>
    <m/>
    <m/>
    <x v="26"/>
    <n v="14"/>
    <d v="2021-02-01T00:00:00"/>
    <d v="2021-06-01T00:00:00"/>
    <n v="4"/>
    <n v="0"/>
    <x v="21"/>
    <n v="150"/>
  </r>
  <r>
    <n v="100208"/>
    <x v="2"/>
    <m/>
    <m/>
    <m/>
    <x v="24"/>
    <n v="10"/>
    <d v="2021-02-01T00:00:00"/>
    <d v="2021-06-01T00:00:00"/>
    <n v="4"/>
    <n v="0"/>
    <x v="22"/>
    <n v="250"/>
  </r>
  <r>
    <n v="100208"/>
    <x v="2"/>
    <m/>
    <m/>
    <m/>
    <x v="24"/>
    <n v="12"/>
    <d v="2021-02-01T00:00:00"/>
    <d v="2021-06-01T00:00:00"/>
    <n v="4"/>
    <n v="0"/>
    <x v="23"/>
    <n v="250"/>
  </r>
  <r>
    <n v="100209"/>
    <x v="0"/>
    <m/>
    <m/>
    <m/>
    <x v="0"/>
    <n v="13"/>
    <d v="2021-02-01T00:00:00"/>
    <d v="2021-07-01T00:00:00"/>
    <n v="5"/>
    <n v="0"/>
    <x v="19"/>
    <n v="0"/>
  </r>
  <r>
    <n v="100209"/>
    <x v="0"/>
    <m/>
    <m/>
    <m/>
    <x v="0"/>
    <n v="13"/>
    <d v="2021-02-01T00:00:00"/>
    <d v="2021-07-01T00:00:00"/>
    <n v="5"/>
    <n v="0"/>
    <x v="20"/>
    <n v="0"/>
  </r>
  <r>
    <n v="100209"/>
    <x v="0"/>
    <m/>
    <m/>
    <m/>
    <x v="0"/>
    <n v="12"/>
    <d v="2021-02-01T00:00:00"/>
    <d v="2021-07-01T00:00:00"/>
    <n v="5"/>
    <n v="0"/>
    <x v="21"/>
    <n v="0"/>
  </r>
  <r>
    <n v="100209"/>
    <x v="0"/>
    <m/>
    <m/>
    <m/>
    <x v="0"/>
    <n v="12"/>
    <d v="2021-02-01T00:00:00"/>
    <d v="2021-07-01T00:00:00"/>
    <n v="5"/>
    <n v="0"/>
    <x v="22"/>
    <n v="0"/>
  </r>
  <r>
    <n v="100209"/>
    <x v="0"/>
    <m/>
    <m/>
    <m/>
    <x v="0"/>
    <n v="11"/>
    <d v="2021-02-01T00:00:00"/>
    <d v="2021-07-01T00:00:00"/>
    <n v="5"/>
    <n v="0"/>
    <x v="23"/>
    <n v="0"/>
  </r>
  <r>
    <n v="100210"/>
    <x v="0"/>
    <m/>
    <m/>
    <m/>
    <x v="0"/>
    <n v="6"/>
    <d v="2021-02-01T00:00:00"/>
    <d v="2021-06-01T00:00:00"/>
    <n v="4"/>
    <n v="0"/>
    <x v="19"/>
    <n v="0"/>
  </r>
  <r>
    <n v="100210"/>
    <x v="1"/>
    <m/>
    <m/>
    <m/>
    <x v="1"/>
    <n v="6"/>
    <d v="2021-02-01T00:00:00"/>
    <d v="2021-06-01T00:00:00"/>
    <n v="4"/>
    <n v="0"/>
    <x v="20"/>
    <n v="20"/>
  </r>
  <r>
    <n v="100210"/>
    <x v="1"/>
    <m/>
    <m/>
    <m/>
    <x v="6"/>
    <n v="6"/>
    <d v="2021-02-01T00:00:00"/>
    <d v="2021-06-01T00:00:00"/>
    <n v="4"/>
    <n v="0"/>
    <x v="21"/>
    <n v="30"/>
  </r>
  <r>
    <n v="100210"/>
    <x v="1"/>
    <m/>
    <m/>
    <m/>
    <x v="7"/>
    <n v="6"/>
    <d v="2021-02-01T00:00:00"/>
    <d v="2021-06-01T00:00:00"/>
    <n v="4"/>
    <n v="0"/>
    <x v="22"/>
    <n v="50"/>
  </r>
  <r>
    <n v="100210"/>
    <x v="1"/>
    <m/>
    <m/>
    <m/>
    <x v="7"/>
    <n v="6"/>
    <d v="2021-02-01T00:00:00"/>
    <d v="2021-06-01T00:00:00"/>
    <n v="4"/>
    <n v="0"/>
    <x v="23"/>
    <n v="50"/>
  </r>
  <r>
    <n v="100211"/>
    <x v="0"/>
    <m/>
    <m/>
    <m/>
    <x v="0"/>
    <n v="4"/>
    <d v="2021-02-01T00:00:00"/>
    <d v="2021-03-01T00:00:00"/>
    <n v="1"/>
    <n v="3"/>
    <x v="19"/>
    <n v="0"/>
  </r>
  <r>
    <n v="100211"/>
    <x v="0"/>
    <m/>
    <m/>
    <m/>
    <x v="0"/>
    <n v="6"/>
    <d v="2021-02-01T00:00:00"/>
    <d v="2021-03-01T00:00:00"/>
    <n v="1"/>
    <n v="3"/>
    <x v="20"/>
    <n v="0"/>
  </r>
  <r>
    <n v="100212"/>
    <x v="0"/>
    <m/>
    <m/>
    <m/>
    <x v="0"/>
    <n v="3"/>
    <d v="2021-02-01T00:00:00"/>
    <d v="2021-07-01T00:00:00"/>
    <n v="5"/>
    <n v="0"/>
    <x v="19"/>
    <n v="0"/>
  </r>
  <r>
    <n v="100212"/>
    <x v="0"/>
    <m/>
    <m/>
    <m/>
    <x v="0"/>
    <n v="3"/>
    <d v="2021-02-01T00:00:00"/>
    <d v="2021-07-01T00:00:00"/>
    <n v="5"/>
    <n v="0"/>
    <x v="20"/>
    <n v="0"/>
  </r>
  <r>
    <n v="100212"/>
    <x v="0"/>
    <m/>
    <m/>
    <m/>
    <x v="0"/>
    <n v="3"/>
    <d v="2021-02-01T00:00:00"/>
    <d v="2021-07-01T00:00:00"/>
    <n v="5"/>
    <n v="0"/>
    <x v="21"/>
    <n v="0"/>
  </r>
  <r>
    <n v="100212"/>
    <x v="0"/>
    <m/>
    <m/>
    <m/>
    <x v="0"/>
    <n v="3"/>
    <d v="2021-02-01T00:00:00"/>
    <d v="2021-07-01T00:00:00"/>
    <n v="5"/>
    <n v="0"/>
    <x v="22"/>
    <n v="0"/>
  </r>
  <r>
    <n v="100212"/>
    <x v="0"/>
    <m/>
    <m/>
    <m/>
    <x v="0"/>
    <n v="3"/>
    <d v="2021-02-01T00:00:00"/>
    <d v="2021-07-01T00:00:00"/>
    <n v="5"/>
    <n v="0"/>
    <x v="23"/>
    <n v="0"/>
  </r>
  <r>
    <n v="100213"/>
    <x v="0"/>
    <m/>
    <m/>
    <m/>
    <x v="0"/>
    <n v="3"/>
    <d v="2021-02-01T00:00:00"/>
    <d v="2021-07-01T00:00:00"/>
    <n v="5"/>
    <n v="0"/>
    <x v="19"/>
    <n v="0"/>
  </r>
  <r>
    <n v="100213"/>
    <x v="0"/>
    <m/>
    <m/>
    <m/>
    <x v="0"/>
    <n v="3"/>
    <d v="2021-02-01T00:00:00"/>
    <d v="2021-07-01T00:00:00"/>
    <n v="5"/>
    <n v="0"/>
    <x v="20"/>
    <n v="0"/>
  </r>
  <r>
    <n v="100213"/>
    <x v="0"/>
    <m/>
    <m/>
    <m/>
    <x v="0"/>
    <n v="3"/>
    <d v="2021-02-01T00:00:00"/>
    <d v="2021-07-01T00:00:00"/>
    <n v="5"/>
    <n v="0"/>
    <x v="21"/>
    <n v="0"/>
  </r>
  <r>
    <n v="100213"/>
    <x v="0"/>
    <m/>
    <m/>
    <m/>
    <x v="0"/>
    <n v="2"/>
    <d v="2021-02-01T00:00:00"/>
    <d v="2021-07-01T00:00:00"/>
    <n v="5"/>
    <n v="0"/>
    <x v="22"/>
    <n v="0"/>
  </r>
  <r>
    <n v="100213"/>
    <x v="0"/>
    <m/>
    <m/>
    <m/>
    <x v="0"/>
    <n v="3"/>
    <d v="2021-02-01T00:00:00"/>
    <d v="2021-07-01T00:00:00"/>
    <n v="5"/>
    <n v="0"/>
    <x v="23"/>
    <n v="0"/>
  </r>
  <r>
    <n v="100214"/>
    <x v="0"/>
    <m/>
    <m/>
    <m/>
    <x v="0"/>
    <n v="3"/>
    <d v="2021-02-01T00:00:00"/>
    <d v="2021-07-01T00:00:00"/>
    <n v="5"/>
    <n v="0"/>
    <x v="19"/>
    <n v="0"/>
  </r>
  <r>
    <n v="100214"/>
    <x v="1"/>
    <m/>
    <m/>
    <m/>
    <x v="9"/>
    <n v="3"/>
    <d v="2021-02-01T00:00:00"/>
    <d v="2021-07-01T00:00:00"/>
    <n v="5"/>
    <n v="0"/>
    <x v="20"/>
    <n v="10"/>
  </r>
  <r>
    <n v="100214"/>
    <x v="1"/>
    <m/>
    <m/>
    <m/>
    <x v="1"/>
    <n v="3"/>
    <d v="2021-02-01T00:00:00"/>
    <d v="2021-07-01T00:00:00"/>
    <n v="5"/>
    <n v="0"/>
    <x v="21"/>
    <n v="20"/>
  </r>
  <r>
    <n v="100214"/>
    <x v="1"/>
    <m/>
    <m/>
    <m/>
    <x v="1"/>
    <n v="3"/>
    <d v="2021-02-01T00:00:00"/>
    <d v="2021-07-01T00:00:00"/>
    <n v="5"/>
    <n v="0"/>
    <x v="22"/>
    <n v="20"/>
  </r>
  <r>
    <n v="100214"/>
    <x v="1"/>
    <m/>
    <m/>
    <m/>
    <x v="1"/>
    <n v="3"/>
    <d v="2021-02-01T00:00:00"/>
    <d v="2021-07-01T00:00:00"/>
    <n v="5"/>
    <n v="0"/>
    <x v="23"/>
    <n v="20"/>
  </r>
  <r>
    <n v="100215"/>
    <x v="0"/>
    <m/>
    <m/>
    <m/>
    <x v="0"/>
    <n v="2"/>
    <d v="2021-02-01T00:00:00"/>
    <d v="2021-06-01T00:00:00"/>
    <n v="4"/>
    <n v="0"/>
    <x v="19"/>
    <n v="0"/>
  </r>
  <r>
    <n v="100215"/>
    <x v="0"/>
    <m/>
    <m/>
    <m/>
    <x v="0"/>
    <n v="2"/>
    <d v="2021-02-01T00:00:00"/>
    <d v="2021-06-01T00:00:00"/>
    <n v="4"/>
    <n v="0"/>
    <x v="20"/>
    <n v="0"/>
  </r>
  <r>
    <n v="100215"/>
    <x v="0"/>
    <m/>
    <m/>
    <m/>
    <x v="0"/>
    <n v="2"/>
    <d v="2021-02-01T00:00:00"/>
    <d v="2021-06-01T00:00:00"/>
    <n v="4"/>
    <n v="0"/>
    <x v="21"/>
    <n v="0"/>
  </r>
  <r>
    <n v="100215"/>
    <x v="0"/>
    <m/>
    <m/>
    <m/>
    <x v="0"/>
    <n v="2"/>
    <d v="2021-02-01T00:00:00"/>
    <d v="2021-06-01T00:00:00"/>
    <n v="4"/>
    <n v="0"/>
    <x v="22"/>
    <n v="0"/>
  </r>
  <r>
    <n v="100215"/>
    <x v="0"/>
    <m/>
    <m/>
    <m/>
    <x v="0"/>
    <n v="2"/>
    <d v="2021-02-01T00:00:00"/>
    <d v="2021-06-01T00:00:00"/>
    <n v="4"/>
    <n v="0"/>
    <x v="23"/>
    <n v="0"/>
  </r>
  <r>
    <n v="100216"/>
    <x v="0"/>
    <m/>
    <m/>
    <m/>
    <x v="0"/>
    <n v="2"/>
    <d v="2021-02-01T00:00:00"/>
    <d v="2021-06-01T00:00:00"/>
    <n v="4"/>
    <n v="0"/>
    <x v="19"/>
    <n v="0"/>
  </r>
  <r>
    <n v="100216"/>
    <x v="0"/>
    <m/>
    <m/>
    <m/>
    <x v="0"/>
    <n v="1"/>
    <d v="2021-02-01T00:00:00"/>
    <d v="2021-06-01T00:00:00"/>
    <n v="4"/>
    <n v="0"/>
    <x v="20"/>
    <n v="0"/>
  </r>
  <r>
    <n v="100216"/>
    <x v="0"/>
    <m/>
    <m/>
    <m/>
    <x v="0"/>
    <n v="2"/>
    <d v="2021-02-01T00:00:00"/>
    <d v="2021-06-01T00:00:00"/>
    <n v="4"/>
    <n v="0"/>
    <x v="21"/>
    <n v="0"/>
  </r>
  <r>
    <n v="100216"/>
    <x v="0"/>
    <m/>
    <m/>
    <m/>
    <x v="0"/>
    <n v="2"/>
    <d v="2021-02-01T00:00:00"/>
    <d v="2021-06-01T00:00:00"/>
    <n v="4"/>
    <n v="0"/>
    <x v="22"/>
    <n v="0"/>
  </r>
  <r>
    <n v="100216"/>
    <x v="0"/>
    <m/>
    <m/>
    <m/>
    <x v="0"/>
    <n v="2"/>
    <d v="2021-02-01T00:00:00"/>
    <d v="2021-06-01T00:00:00"/>
    <n v="4"/>
    <n v="0"/>
    <x v="23"/>
    <n v="0"/>
  </r>
  <r>
    <n v="100217"/>
    <x v="0"/>
    <m/>
    <m/>
    <m/>
    <x v="0"/>
    <n v="2"/>
    <d v="2021-02-01T00:00:00"/>
    <d v="2021-07-01T00:00:00"/>
    <n v="5"/>
    <n v="0"/>
    <x v="19"/>
    <n v="0"/>
  </r>
  <r>
    <n v="100217"/>
    <x v="0"/>
    <m/>
    <m/>
    <m/>
    <x v="0"/>
    <n v="1"/>
    <d v="2021-02-01T00:00:00"/>
    <d v="2021-07-01T00:00:00"/>
    <n v="5"/>
    <n v="0"/>
    <x v="20"/>
    <n v="0"/>
  </r>
  <r>
    <n v="100217"/>
    <x v="0"/>
    <m/>
    <m/>
    <m/>
    <x v="0"/>
    <n v="2"/>
    <d v="2021-02-01T00:00:00"/>
    <d v="2021-07-01T00:00:00"/>
    <n v="5"/>
    <n v="0"/>
    <x v="21"/>
    <n v="0"/>
  </r>
  <r>
    <n v="100217"/>
    <x v="0"/>
    <m/>
    <m/>
    <m/>
    <x v="0"/>
    <n v="2"/>
    <d v="2021-02-01T00:00:00"/>
    <d v="2021-07-01T00:00:00"/>
    <n v="5"/>
    <n v="0"/>
    <x v="22"/>
    <n v="0"/>
  </r>
  <r>
    <n v="100217"/>
    <x v="0"/>
    <m/>
    <m/>
    <m/>
    <x v="0"/>
    <n v="2"/>
    <d v="2021-02-01T00:00:00"/>
    <d v="2021-07-01T00:00:00"/>
    <n v="5"/>
    <n v="0"/>
    <x v="23"/>
    <n v="0"/>
  </r>
  <r>
    <n v="100218"/>
    <x v="0"/>
    <m/>
    <m/>
    <m/>
    <x v="0"/>
    <n v="2"/>
    <d v="2021-02-01T00:00:00"/>
    <d v="2021-07-01T00:00:00"/>
    <n v="5"/>
    <n v="0"/>
    <x v="19"/>
    <n v="0"/>
  </r>
  <r>
    <n v="100218"/>
    <x v="1"/>
    <m/>
    <m/>
    <m/>
    <x v="9"/>
    <n v="2"/>
    <d v="2021-02-01T00:00:00"/>
    <d v="2021-07-01T00:00:00"/>
    <n v="5"/>
    <n v="0"/>
    <x v="20"/>
    <n v="10"/>
  </r>
  <r>
    <n v="100218"/>
    <x v="1"/>
    <m/>
    <m/>
    <m/>
    <x v="9"/>
    <n v="2"/>
    <d v="2021-02-01T00:00:00"/>
    <d v="2021-07-01T00:00:00"/>
    <n v="5"/>
    <n v="0"/>
    <x v="21"/>
    <n v="10"/>
  </r>
  <r>
    <n v="100218"/>
    <x v="1"/>
    <m/>
    <m/>
    <m/>
    <x v="9"/>
    <n v="2"/>
    <d v="2021-02-01T00:00:00"/>
    <d v="2021-07-01T00:00:00"/>
    <n v="5"/>
    <n v="0"/>
    <x v="22"/>
    <n v="10"/>
  </r>
  <r>
    <n v="100218"/>
    <x v="1"/>
    <m/>
    <m/>
    <m/>
    <x v="9"/>
    <n v="2"/>
    <d v="2021-02-01T00:00:00"/>
    <d v="2021-07-01T00:00:00"/>
    <n v="5"/>
    <n v="0"/>
    <x v="23"/>
    <n v="10"/>
  </r>
  <r>
    <n v="100219"/>
    <x v="0"/>
    <m/>
    <m/>
    <m/>
    <x v="0"/>
    <n v="77"/>
    <d v="2021-03-01T00:00:00"/>
    <d v="2021-07-01T00:00:00"/>
    <n v="4"/>
    <n v="0"/>
    <x v="20"/>
    <n v="0"/>
  </r>
  <r>
    <n v="100219"/>
    <x v="2"/>
    <m/>
    <m/>
    <m/>
    <x v="50"/>
    <n v="74"/>
    <d v="2021-03-01T00:00:00"/>
    <d v="2021-07-01T00:00:00"/>
    <n v="4"/>
    <n v="0"/>
    <x v="21"/>
    <n v="1125"/>
  </r>
  <r>
    <n v="100219"/>
    <x v="2"/>
    <m/>
    <m/>
    <m/>
    <x v="36"/>
    <n v="63"/>
    <d v="2021-03-01T00:00:00"/>
    <d v="2021-07-01T00:00:00"/>
    <n v="4"/>
    <n v="0"/>
    <x v="22"/>
    <n v="1000"/>
  </r>
  <r>
    <n v="100219"/>
    <x v="2"/>
    <m/>
    <m/>
    <m/>
    <x v="43"/>
    <n v="67"/>
    <d v="2021-03-01T00:00:00"/>
    <d v="2021-07-01T00:00:00"/>
    <n v="4"/>
    <n v="0"/>
    <x v="23"/>
    <n v="1375"/>
  </r>
  <r>
    <n v="100220"/>
    <x v="0"/>
    <m/>
    <m/>
    <m/>
    <x v="0"/>
    <n v="51"/>
    <d v="2021-03-01T00:00:00"/>
    <d v="2021-07-01T00:00:00"/>
    <n v="4"/>
    <n v="0"/>
    <x v="20"/>
    <n v="0"/>
  </r>
  <r>
    <n v="100220"/>
    <x v="1"/>
    <m/>
    <m/>
    <m/>
    <x v="32"/>
    <n v="46"/>
    <d v="2021-03-01T00:00:00"/>
    <d v="2021-07-01T00:00:00"/>
    <n v="4"/>
    <n v="0"/>
    <x v="21"/>
    <n v="200"/>
  </r>
  <r>
    <n v="100220"/>
    <x v="1"/>
    <m/>
    <m/>
    <m/>
    <x v="54"/>
    <n v="67"/>
    <d v="2021-03-01T00:00:00"/>
    <d v="2021-07-01T00:00:00"/>
    <n v="4"/>
    <n v="0"/>
    <x v="22"/>
    <n v="460"/>
  </r>
  <r>
    <n v="100220"/>
    <x v="1"/>
    <m/>
    <m/>
    <m/>
    <x v="54"/>
    <n v="60"/>
    <d v="2021-03-01T00:00:00"/>
    <d v="2021-07-01T00:00:00"/>
    <n v="4"/>
    <n v="0"/>
    <x v="23"/>
    <n v="460"/>
  </r>
  <r>
    <n v="100221"/>
    <x v="0"/>
    <m/>
    <m/>
    <m/>
    <x v="0"/>
    <n v="50"/>
    <d v="2021-03-01T00:00:00"/>
    <d v="2021-07-01T00:00:00"/>
    <n v="4"/>
    <n v="0"/>
    <x v="20"/>
    <n v="0"/>
  </r>
  <r>
    <n v="100221"/>
    <x v="1"/>
    <m/>
    <m/>
    <m/>
    <x v="39"/>
    <n v="38"/>
    <d v="2021-03-01T00:00:00"/>
    <d v="2021-07-01T00:00:00"/>
    <n v="4"/>
    <n v="0"/>
    <x v="21"/>
    <n v="130"/>
  </r>
  <r>
    <n v="100221"/>
    <x v="1"/>
    <m/>
    <m/>
    <m/>
    <x v="46"/>
    <n v="55"/>
    <d v="2021-03-01T00:00:00"/>
    <d v="2021-07-01T00:00:00"/>
    <n v="4"/>
    <n v="0"/>
    <x v="22"/>
    <n v="340"/>
  </r>
  <r>
    <n v="100221"/>
    <x v="1"/>
    <m/>
    <m/>
    <m/>
    <x v="50"/>
    <n v="51"/>
    <d v="2021-03-01T00:00:00"/>
    <d v="2021-07-01T00:00:00"/>
    <n v="4"/>
    <n v="0"/>
    <x v="23"/>
    <n v="450"/>
  </r>
  <r>
    <n v="100222"/>
    <x v="0"/>
    <m/>
    <m/>
    <m/>
    <x v="0"/>
    <n v="58"/>
    <d v="2021-03-01T00:00:00"/>
    <d v="2021-07-01T00:00:00"/>
    <n v="4"/>
    <n v="0"/>
    <x v="20"/>
    <n v="0"/>
  </r>
  <r>
    <n v="100222"/>
    <x v="2"/>
    <m/>
    <m/>
    <m/>
    <x v="10"/>
    <n v="60"/>
    <d v="2021-03-01T00:00:00"/>
    <d v="2021-07-01T00:00:00"/>
    <n v="4"/>
    <n v="0"/>
    <x v="21"/>
    <n v="375"/>
  </r>
  <r>
    <n v="100222"/>
    <x v="2"/>
    <m/>
    <m/>
    <m/>
    <x v="19"/>
    <n v="55"/>
    <d v="2021-03-01T00:00:00"/>
    <d v="2021-07-01T00:00:00"/>
    <n v="4"/>
    <n v="0"/>
    <x v="22"/>
    <n v="875"/>
  </r>
  <r>
    <n v="100222"/>
    <x v="2"/>
    <m/>
    <m/>
    <m/>
    <x v="12"/>
    <n v="56"/>
    <d v="2021-03-01T00:00:00"/>
    <d v="2021-07-01T00:00:00"/>
    <n v="4"/>
    <n v="0"/>
    <x v="23"/>
    <n v="1100"/>
  </r>
  <r>
    <n v="100223"/>
    <x v="0"/>
    <m/>
    <m/>
    <m/>
    <x v="0"/>
    <n v="36"/>
    <d v="2021-03-01T00:00:00"/>
    <d v="2021-07-01T00:00:00"/>
    <n v="4"/>
    <n v="0"/>
    <x v="20"/>
    <n v="0"/>
  </r>
  <r>
    <n v="100223"/>
    <x v="1"/>
    <m/>
    <m/>
    <m/>
    <x v="58"/>
    <n v="50"/>
    <d v="2021-03-01T00:00:00"/>
    <d v="2021-07-01T00:00:00"/>
    <n v="4"/>
    <n v="0"/>
    <x v="21"/>
    <n v="190"/>
  </r>
  <r>
    <n v="100223"/>
    <x v="1"/>
    <m/>
    <m/>
    <m/>
    <x v="53"/>
    <n v="42"/>
    <d v="2021-03-01T00:00:00"/>
    <d v="2021-07-01T00:00:00"/>
    <n v="4"/>
    <n v="0"/>
    <x v="22"/>
    <n v="410"/>
  </r>
  <r>
    <n v="100223"/>
    <x v="1"/>
    <m/>
    <m/>
    <m/>
    <x v="59"/>
    <n v="53"/>
    <d v="2021-03-01T00:00:00"/>
    <d v="2021-07-01T00:00:00"/>
    <n v="4"/>
    <n v="0"/>
    <x v="23"/>
    <n v="390"/>
  </r>
  <r>
    <n v="100224"/>
    <x v="0"/>
    <m/>
    <m/>
    <m/>
    <x v="0"/>
    <n v="35"/>
    <d v="2021-03-01T00:00:00"/>
    <d v="2021-07-01T00:00:00"/>
    <n v="4"/>
    <n v="0"/>
    <x v="20"/>
    <n v="0"/>
  </r>
  <r>
    <n v="100224"/>
    <x v="1"/>
    <m/>
    <m/>
    <m/>
    <x v="39"/>
    <n v="36"/>
    <d v="2021-03-01T00:00:00"/>
    <d v="2021-07-01T00:00:00"/>
    <n v="4"/>
    <n v="0"/>
    <x v="21"/>
    <n v="130"/>
  </r>
  <r>
    <n v="100224"/>
    <x v="1"/>
    <m/>
    <m/>
    <m/>
    <x v="3"/>
    <n v="43"/>
    <d v="2021-03-01T00:00:00"/>
    <d v="2021-07-01T00:00:00"/>
    <n v="4"/>
    <n v="0"/>
    <x v="22"/>
    <n v="230"/>
  </r>
  <r>
    <n v="100224"/>
    <x v="1"/>
    <m/>
    <m/>
    <m/>
    <x v="23"/>
    <n v="37"/>
    <d v="2021-03-01T00:00:00"/>
    <d v="2021-07-01T00:00:00"/>
    <n v="4"/>
    <n v="0"/>
    <x v="23"/>
    <n v="330"/>
  </r>
  <r>
    <n v="100225"/>
    <x v="0"/>
    <m/>
    <m/>
    <m/>
    <x v="0"/>
    <n v="32"/>
    <d v="2021-03-01T00:00:00"/>
    <d v="2021-07-01T00:00:00"/>
    <n v="4"/>
    <n v="0"/>
    <x v="20"/>
    <n v="0"/>
  </r>
  <r>
    <n v="100225"/>
    <x v="1"/>
    <m/>
    <m/>
    <m/>
    <x v="37"/>
    <n v="32"/>
    <d v="2021-03-01T00:00:00"/>
    <d v="2021-07-01T00:00:00"/>
    <n v="4"/>
    <n v="0"/>
    <x v="21"/>
    <n v="160"/>
  </r>
  <r>
    <n v="100225"/>
    <x v="1"/>
    <m/>
    <m/>
    <m/>
    <x v="29"/>
    <n v="32"/>
    <d v="2021-03-01T00:00:00"/>
    <d v="2021-07-01T00:00:00"/>
    <n v="4"/>
    <n v="0"/>
    <x v="22"/>
    <n v="260"/>
  </r>
  <r>
    <n v="100225"/>
    <x v="1"/>
    <m/>
    <m/>
    <m/>
    <x v="3"/>
    <n v="34"/>
    <d v="2021-03-01T00:00:00"/>
    <d v="2021-07-01T00:00:00"/>
    <n v="4"/>
    <n v="0"/>
    <x v="23"/>
    <n v="230"/>
  </r>
  <r>
    <n v="100226"/>
    <x v="0"/>
    <m/>
    <m/>
    <m/>
    <x v="0"/>
    <n v="23"/>
    <d v="2021-03-01T00:00:00"/>
    <d v="2021-07-01T00:00:00"/>
    <n v="4"/>
    <n v="0"/>
    <x v="20"/>
    <n v="0"/>
  </r>
  <r>
    <n v="100226"/>
    <x v="1"/>
    <m/>
    <m/>
    <m/>
    <x v="52"/>
    <n v="28"/>
    <d v="2021-03-01T00:00:00"/>
    <d v="2021-07-01T00:00:00"/>
    <n v="4"/>
    <n v="0"/>
    <x v="21"/>
    <n v="170"/>
  </r>
  <r>
    <n v="100226"/>
    <x v="1"/>
    <m/>
    <m/>
    <m/>
    <x v="39"/>
    <n v="27"/>
    <d v="2021-03-01T00:00:00"/>
    <d v="2021-07-01T00:00:00"/>
    <n v="4"/>
    <n v="0"/>
    <x v="22"/>
    <n v="130"/>
  </r>
  <r>
    <n v="100226"/>
    <x v="1"/>
    <m/>
    <m/>
    <m/>
    <x v="28"/>
    <n v="23"/>
    <d v="2021-03-01T00:00:00"/>
    <d v="2021-07-01T00:00:00"/>
    <n v="4"/>
    <n v="0"/>
    <x v="23"/>
    <n v="210"/>
  </r>
  <r>
    <n v="100227"/>
    <x v="0"/>
    <m/>
    <m/>
    <m/>
    <x v="0"/>
    <n v="20"/>
    <d v="2021-03-01T00:00:00"/>
    <d v="2021-04-01T00:00:00"/>
    <n v="1"/>
    <n v="2"/>
    <x v="20"/>
    <n v="0"/>
  </r>
  <r>
    <n v="100227"/>
    <x v="0"/>
    <m/>
    <m/>
    <m/>
    <x v="0"/>
    <n v="16"/>
    <d v="2021-03-01T00:00:00"/>
    <d v="2021-04-01T00:00:00"/>
    <n v="1"/>
    <n v="2"/>
    <x v="21"/>
    <n v="0"/>
  </r>
  <r>
    <n v="100228"/>
    <x v="0"/>
    <m/>
    <m/>
    <m/>
    <x v="0"/>
    <n v="12"/>
    <d v="2021-03-01T00:00:00"/>
    <d v="2021-07-01T00:00:00"/>
    <n v="4"/>
    <n v="0"/>
    <x v="20"/>
    <n v="0"/>
  </r>
  <r>
    <n v="100228"/>
    <x v="0"/>
    <m/>
    <m/>
    <m/>
    <x v="0"/>
    <n v="13"/>
    <d v="2021-03-01T00:00:00"/>
    <d v="2021-07-01T00:00:00"/>
    <n v="4"/>
    <n v="0"/>
    <x v="21"/>
    <n v="0"/>
  </r>
  <r>
    <n v="100228"/>
    <x v="0"/>
    <m/>
    <m/>
    <m/>
    <x v="0"/>
    <n v="11"/>
    <d v="2021-03-01T00:00:00"/>
    <d v="2021-07-01T00:00:00"/>
    <n v="4"/>
    <n v="0"/>
    <x v="22"/>
    <n v="0"/>
  </r>
  <r>
    <n v="100228"/>
    <x v="0"/>
    <m/>
    <m/>
    <m/>
    <x v="0"/>
    <n v="11"/>
    <d v="2021-03-01T00:00:00"/>
    <d v="2021-07-01T00:00:00"/>
    <n v="4"/>
    <n v="0"/>
    <x v="23"/>
    <n v="0"/>
  </r>
  <r>
    <n v="100229"/>
    <x v="0"/>
    <m/>
    <m/>
    <m/>
    <x v="0"/>
    <n v="13"/>
    <d v="2021-03-01T00:00:00"/>
    <d v="2021-04-01T00:00:00"/>
    <n v="1"/>
    <n v="2"/>
    <x v="20"/>
    <n v="0"/>
  </r>
  <r>
    <n v="100229"/>
    <x v="0"/>
    <m/>
    <m/>
    <m/>
    <x v="0"/>
    <n v="9"/>
    <d v="2021-03-01T00:00:00"/>
    <d v="2021-04-01T00:00:00"/>
    <n v="1"/>
    <n v="2"/>
    <x v="21"/>
    <n v="0"/>
  </r>
  <r>
    <n v="100230"/>
    <x v="0"/>
    <m/>
    <m/>
    <m/>
    <x v="0"/>
    <n v="11"/>
    <d v="2021-03-01T00:00:00"/>
    <d v="2021-07-01T00:00:00"/>
    <n v="4"/>
    <n v="0"/>
    <x v="20"/>
    <n v="0"/>
  </r>
  <r>
    <n v="100230"/>
    <x v="0"/>
    <m/>
    <m/>
    <m/>
    <x v="0"/>
    <n v="12"/>
    <d v="2021-03-01T00:00:00"/>
    <d v="2021-07-01T00:00:00"/>
    <n v="4"/>
    <n v="0"/>
    <x v="21"/>
    <n v="0"/>
  </r>
  <r>
    <n v="100230"/>
    <x v="0"/>
    <m/>
    <m/>
    <m/>
    <x v="0"/>
    <n v="8"/>
    <d v="2021-03-01T00:00:00"/>
    <d v="2021-07-01T00:00:00"/>
    <n v="4"/>
    <n v="0"/>
    <x v="22"/>
    <n v="0"/>
  </r>
  <r>
    <n v="100230"/>
    <x v="0"/>
    <m/>
    <m/>
    <m/>
    <x v="0"/>
    <n v="10"/>
    <d v="2021-03-01T00:00:00"/>
    <d v="2021-07-01T00:00:00"/>
    <n v="4"/>
    <n v="0"/>
    <x v="23"/>
    <n v="0"/>
  </r>
  <r>
    <n v="100231"/>
    <x v="0"/>
    <m/>
    <m/>
    <m/>
    <x v="0"/>
    <n v="10"/>
    <d v="2021-03-01T00:00:00"/>
    <d v="2021-06-01T00:00:00"/>
    <n v="3"/>
    <n v="0"/>
    <x v="20"/>
    <n v="0"/>
  </r>
  <r>
    <n v="100231"/>
    <x v="0"/>
    <m/>
    <m/>
    <m/>
    <x v="0"/>
    <n v="9"/>
    <d v="2021-03-01T00:00:00"/>
    <d v="2021-06-01T00:00:00"/>
    <n v="3"/>
    <n v="0"/>
    <x v="21"/>
    <n v="0"/>
  </r>
  <r>
    <n v="100231"/>
    <x v="0"/>
    <m/>
    <m/>
    <m/>
    <x v="0"/>
    <n v="8"/>
    <d v="2021-03-01T00:00:00"/>
    <d v="2021-06-01T00:00:00"/>
    <n v="3"/>
    <n v="0"/>
    <x v="22"/>
    <n v="0"/>
  </r>
  <r>
    <n v="100231"/>
    <x v="0"/>
    <m/>
    <m/>
    <m/>
    <x v="0"/>
    <n v="11"/>
    <d v="2021-03-01T00:00:00"/>
    <d v="2021-06-01T00:00:00"/>
    <n v="3"/>
    <n v="0"/>
    <x v="23"/>
    <n v="0"/>
  </r>
  <r>
    <n v="100232"/>
    <x v="0"/>
    <m/>
    <m/>
    <m/>
    <x v="0"/>
    <n v="9"/>
    <d v="2021-03-01T00:00:00"/>
    <d v="2021-06-01T00:00:00"/>
    <n v="3"/>
    <n v="0"/>
    <x v="20"/>
    <n v="0"/>
  </r>
  <r>
    <n v="100232"/>
    <x v="0"/>
    <m/>
    <m/>
    <m/>
    <x v="0"/>
    <n v="10"/>
    <d v="2021-03-01T00:00:00"/>
    <d v="2021-06-01T00:00:00"/>
    <n v="3"/>
    <n v="0"/>
    <x v="21"/>
    <n v="0"/>
  </r>
  <r>
    <n v="100232"/>
    <x v="0"/>
    <m/>
    <m/>
    <m/>
    <x v="0"/>
    <n v="9"/>
    <d v="2021-03-01T00:00:00"/>
    <d v="2021-06-01T00:00:00"/>
    <n v="3"/>
    <n v="0"/>
    <x v="22"/>
    <n v="0"/>
  </r>
  <r>
    <n v="100232"/>
    <x v="0"/>
    <m/>
    <m/>
    <m/>
    <x v="0"/>
    <n v="8"/>
    <d v="2021-03-01T00:00:00"/>
    <d v="2021-06-01T00:00:00"/>
    <n v="3"/>
    <n v="0"/>
    <x v="23"/>
    <n v="0"/>
  </r>
  <r>
    <n v="100233"/>
    <x v="0"/>
    <m/>
    <m/>
    <m/>
    <x v="0"/>
    <n v="9"/>
    <d v="2021-03-01T00:00:00"/>
    <d v="2021-07-01T00:00:00"/>
    <n v="4"/>
    <n v="0"/>
    <x v="20"/>
    <n v="0"/>
  </r>
  <r>
    <n v="100233"/>
    <x v="0"/>
    <m/>
    <m/>
    <m/>
    <x v="0"/>
    <n v="7"/>
    <d v="2021-03-01T00:00:00"/>
    <d v="2021-07-01T00:00:00"/>
    <n v="4"/>
    <n v="0"/>
    <x v="21"/>
    <n v="0"/>
  </r>
  <r>
    <n v="100233"/>
    <x v="0"/>
    <m/>
    <m/>
    <m/>
    <x v="0"/>
    <n v="7"/>
    <d v="2021-03-01T00:00:00"/>
    <d v="2021-07-01T00:00:00"/>
    <n v="4"/>
    <n v="0"/>
    <x v="22"/>
    <n v="0"/>
  </r>
  <r>
    <n v="100233"/>
    <x v="0"/>
    <m/>
    <m/>
    <m/>
    <x v="0"/>
    <n v="8"/>
    <d v="2021-03-01T00:00:00"/>
    <d v="2021-07-01T00:00:00"/>
    <n v="4"/>
    <n v="0"/>
    <x v="23"/>
    <n v="0"/>
  </r>
  <r>
    <n v="100234"/>
    <x v="0"/>
    <m/>
    <m/>
    <m/>
    <x v="0"/>
    <n v="8"/>
    <d v="2021-03-01T00:00:00"/>
    <d v="2021-07-01T00:00:00"/>
    <n v="4"/>
    <n v="0"/>
    <x v="20"/>
    <n v="0"/>
  </r>
  <r>
    <n v="100234"/>
    <x v="0"/>
    <m/>
    <m/>
    <m/>
    <x v="0"/>
    <n v="6"/>
    <d v="2021-03-01T00:00:00"/>
    <d v="2021-07-01T00:00:00"/>
    <n v="4"/>
    <n v="0"/>
    <x v="21"/>
    <n v="0"/>
  </r>
  <r>
    <n v="100234"/>
    <x v="0"/>
    <m/>
    <m/>
    <m/>
    <x v="0"/>
    <n v="8"/>
    <d v="2021-03-01T00:00:00"/>
    <d v="2021-07-01T00:00:00"/>
    <n v="4"/>
    <n v="0"/>
    <x v="22"/>
    <n v="0"/>
  </r>
  <r>
    <n v="100234"/>
    <x v="0"/>
    <m/>
    <m/>
    <m/>
    <x v="0"/>
    <n v="8"/>
    <d v="2021-03-01T00:00:00"/>
    <d v="2021-07-01T00:00:00"/>
    <n v="4"/>
    <n v="0"/>
    <x v="23"/>
    <n v="0"/>
  </r>
  <r>
    <n v="100235"/>
    <x v="0"/>
    <m/>
    <m/>
    <m/>
    <x v="0"/>
    <n v="7"/>
    <d v="2021-03-01T00:00:00"/>
    <d v="2021-06-01T00:00:00"/>
    <n v="3"/>
    <n v="0"/>
    <x v="20"/>
    <n v="0"/>
  </r>
  <r>
    <n v="100235"/>
    <x v="0"/>
    <m/>
    <m/>
    <m/>
    <x v="0"/>
    <n v="7"/>
    <d v="2021-03-01T00:00:00"/>
    <d v="2021-06-01T00:00:00"/>
    <n v="3"/>
    <n v="0"/>
    <x v="21"/>
    <n v="0"/>
  </r>
  <r>
    <n v="100235"/>
    <x v="0"/>
    <m/>
    <m/>
    <m/>
    <x v="0"/>
    <n v="5"/>
    <d v="2021-03-01T00:00:00"/>
    <d v="2021-06-01T00:00:00"/>
    <n v="3"/>
    <n v="0"/>
    <x v="22"/>
    <n v="0"/>
  </r>
  <r>
    <n v="100235"/>
    <x v="0"/>
    <m/>
    <m/>
    <m/>
    <x v="0"/>
    <n v="7"/>
    <d v="2021-03-01T00:00:00"/>
    <d v="2021-06-01T00:00:00"/>
    <n v="3"/>
    <n v="0"/>
    <x v="23"/>
    <n v="0"/>
  </r>
  <r>
    <n v="100236"/>
    <x v="0"/>
    <m/>
    <m/>
    <m/>
    <x v="0"/>
    <n v="7"/>
    <d v="2021-03-01T00:00:00"/>
    <d v="2021-07-01T00:00:00"/>
    <n v="4"/>
    <n v="0"/>
    <x v="20"/>
    <n v="0"/>
  </r>
  <r>
    <n v="100236"/>
    <x v="0"/>
    <m/>
    <m/>
    <m/>
    <x v="0"/>
    <n v="6"/>
    <d v="2021-03-01T00:00:00"/>
    <d v="2021-07-01T00:00:00"/>
    <n v="4"/>
    <n v="0"/>
    <x v="21"/>
    <n v="0"/>
  </r>
  <r>
    <n v="100236"/>
    <x v="0"/>
    <m/>
    <m/>
    <m/>
    <x v="0"/>
    <n v="6"/>
    <d v="2021-03-01T00:00:00"/>
    <d v="2021-07-01T00:00:00"/>
    <n v="4"/>
    <n v="0"/>
    <x v="22"/>
    <n v="0"/>
  </r>
  <r>
    <n v="100236"/>
    <x v="0"/>
    <m/>
    <m/>
    <m/>
    <x v="0"/>
    <n v="6"/>
    <d v="2021-03-01T00:00:00"/>
    <d v="2021-07-01T00:00:00"/>
    <n v="4"/>
    <n v="0"/>
    <x v="23"/>
    <n v="0"/>
  </r>
  <r>
    <n v="100237"/>
    <x v="0"/>
    <m/>
    <m/>
    <m/>
    <x v="0"/>
    <n v="6"/>
    <d v="2021-03-01T00:00:00"/>
    <d v="2021-04-01T00:00:00"/>
    <n v="1"/>
    <n v="2"/>
    <x v="20"/>
    <n v="0"/>
  </r>
  <r>
    <n v="100237"/>
    <x v="0"/>
    <m/>
    <m/>
    <m/>
    <x v="0"/>
    <n v="6"/>
    <d v="2021-03-01T00:00:00"/>
    <d v="2021-04-01T00:00:00"/>
    <n v="1"/>
    <n v="2"/>
    <x v="21"/>
    <n v="0"/>
  </r>
  <r>
    <n v="100238"/>
    <x v="0"/>
    <m/>
    <m/>
    <m/>
    <x v="0"/>
    <n v="5"/>
    <d v="2021-03-01T00:00:00"/>
    <d v="2021-05-01T00:00:00"/>
    <n v="2"/>
    <n v="1"/>
    <x v="20"/>
    <n v="0"/>
  </r>
  <r>
    <n v="100238"/>
    <x v="1"/>
    <m/>
    <m/>
    <m/>
    <x v="6"/>
    <n v="6"/>
    <d v="2021-03-01T00:00:00"/>
    <d v="2021-05-01T00:00:00"/>
    <n v="2"/>
    <n v="1"/>
    <x v="21"/>
    <n v="30"/>
  </r>
  <r>
    <n v="100238"/>
    <x v="1"/>
    <m/>
    <m/>
    <m/>
    <x v="2"/>
    <n v="5"/>
    <d v="2021-03-01T00:00:00"/>
    <d v="2021-05-01T00:00:00"/>
    <n v="2"/>
    <n v="1"/>
    <x v="22"/>
    <n v="40"/>
  </r>
  <r>
    <n v="100239"/>
    <x v="0"/>
    <m/>
    <m/>
    <m/>
    <x v="0"/>
    <n v="5"/>
    <d v="2021-03-01T00:00:00"/>
    <d v="2021-06-01T00:00:00"/>
    <n v="3"/>
    <n v="0"/>
    <x v="20"/>
    <n v="0"/>
  </r>
  <r>
    <n v="100239"/>
    <x v="0"/>
    <m/>
    <m/>
    <m/>
    <x v="0"/>
    <n v="4"/>
    <d v="2021-03-01T00:00:00"/>
    <d v="2021-06-01T00:00:00"/>
    <n v="3"/>
    <n v="0"/>
    <x v="21"/>
    <n v="0"/>
  </r>
  <r>
    <n v="100239"/>
    <x v="0"/>
    <m/>
    <m/>
    <m/>
    <x v="0"/>
    <n v="4"/>
    <d v="2021-03-01T00:00:00"/>
    <d v="2021-06-01T00:00:00"/>
    <n v="3"/>
    <n v="0"/>
    <x v="22"/>
    <n v="0"/>
  </r>
  <r>
    <n v="100239"/>
    <x v="0"/>
    <m/>
    <m/>
    <m/>
    <x v="0"/>
    <n v="4"/>
    <d v="2021-03-01T00:00:00"/>
    <d v="2021-06-01T00:00:00"/>
    <n v="3"/>
    <n v="0"/>
    <x v="23"/>
    <n v="0"/>
  </r>
  <r>
    <n v="100240"/>
    <x v="0"/>
    <m/>
    <m/>
    <m/>
    <x v="0"/>
    <n v="2"/>
    <d v="2021-03-01T00:00:00"/>
    <d v="2021-07-01T00:00:00"/>
    <n v="4"/>
    <n v="0"/>
    <x v="20"/>
    <n v="0"/>
  </r>
  <r>
    <n v="100240"/>
    <x v="1"/>
    <m/>
    <m/>
    <m/>
    <x v="9"/>
    <n v="2"/>
    <d v="2021-03-01T00:00:00"/>
    <d v="2021-07-01T00:00:00"/>
    <n v="4"/>
    <n v="0"/>
    <x v="21"/>
    <n v="10"/>
  </r>
  <r>
    <n v="100240"/>
    <x v="1"/>
    <m/>
    <m/>
    <m/>
    <x v="9"/>
    <n v="2"/>
    <d v="2021-03-01T00:00:00"/>
    <d v="2021-07-01T00:00:00"/>
    <n v="4"/>
    <n v="0"/>
    <x v="22"/>
    <n v="10"/>
  </r>
  <r>
    <n v="100240"/>
    <x v="1"/>
    <m/>
    <m/>
    <m/>
    <x v="9"/>
    <n v="2"/>
    <d v="2021-03-01T00:00:00"/>
    <d v="2021-07-01T00:00:00"/>
    <n v="4"/>
    <n v="0"/>
    <x v="23"/>
    <n v="10"/>
  </r>
  <r>
    <n v="100241"/>
    <x v="0"/>
    <m/>
    <m/>
    <m/>
    <x v="0"/>
    <n v="2"/>
    <d v="2021-03-01T00:00:00"/>
    <d v="2021-07-01T00:00:00"/>
    <n v="4"/>
    <n v="0"/>
    <x v="20"/>
    <n v="0"/>
  </r>
  <r>
    <n v="100241"/>
    <x v="1"/>
    <m/>
    <m/>
    <m/>
    <x v="9"/>
    <n v="2"/>
    <d v="2021-03-01T00:00:00"/>
    <d v="2021-07-01T00:00:00"/>
    <n v="4"/>
    <n v="0"/>
    <x v="21"/>
    <n v="10"/>
  </r>
  <r>
    <n v="100241"/>
    <x v="1"/>
    <m/>
    <m/>
    <m/>
    <x v="9"/>
    <n v="2"/>
    <d v="2021-03-01T00:00:00"/>
    <d v="2021-07-01T00:00:00"/>
    <n v="4"/>
    <n v="0"/>
    <x v="22"/>
    <n v="10"/>
  </r>
  <r>
    <n v="100241"/>
    <x v="1"/>
    <m/>
    <m/>
    <m/>
    <x v="9"/>
    <n v="2"/>
    <d v="2021-03-01T00:00:00"/>
    <d v="2021-07-01T00:00:00"/>
    <n v="4"/>
    <n v="0"/>
    <x v="23"/>
    <n v="10"/>
  </r>
  <r>
    <n v="100242"/>
    <x v="0"/>
    <m/>
    <m/>
    <m/>
    <x v="0"/>
    <n v="2"/>
    <d v="2021-03-01T00:00:00"/>
    <d v="2021-07-01T00:00:00"/>
    <n v="4"/>
    <n v="0"/>
    <x v="20"/>
    <n v="0"/>
  </r>
  <r>
    <n v="100242"/>
    <x v="1"/>
    <m/>
    <m/>
    <m/>
    <x v="9"/>
    <n v="2"/>
    <d v="2021-03-01T00:00:00"/>
    <d v="2021-07-01T00:00:00"/>
    <n v="4"/>
    <n v="0"/>
    <x v="21"/>
    <n v="10"/>
  </r>
  <r>
    <n v="100242"/>
    <x v="1"/>
    <m/>
    <m/>
    <m/>
    <x v="9"/>
    <n v="2"/>
    <d v="2021-03-01T00:00:00"/>
    <d v="2021-07-01T00:00:00"/>
    <n v="4"/>
    <n v="0"/>
    <x v="22"/>
    <n v="10"/>
  </r>
  <r>
    <n v="100242"/>
    <x v="1"/>
    <m/>
    <m/>
    <m/>
    <x v="9"/>
    <n v="2"/>
    <d v="2021-03-01T00:00:00"/>
    <d v="2021-07-01T00:00:00"/>
    <n v="4"/>
    <n v="0"/>
    <x v="23"/>
    <n v="10"/>
  </r>
  <r>
    <n v="100243"/>
    <x v="0"/>
    <m/>
    <m/>
    <m/>
    <x v="0"/>
    <n v="2"/>
    <d v="2021-03-01T00:00:00"/>
    <d v="2021-07-01T00:00:00"/>
    <n v="4"/>
    <n v="0"/>
    <x v="20"/>
    <n v="0"/>
  </r>
  <r>
    <n v="100243"/>
    <x v="1"/>
    <m/>
    <m/>
    <m/>
    <x v="9"/>
    <n v="2"/>
    <d v="2021-03-01T00:00:00"/>
    <d v="2021-07-01T00:00:00"/>
    <n v="4"/>
    <n v="0"/>
    <x v="21"/>
    <n v="10"/>
  </r>
  <r>
    <n v="100243"/>
    <x v="1"/>
    <m/>
    <m/>
    <m/>
    <x v="9"/>
    <n v="2"/>
    <d v="2021-03-01T00:00:00"/>
    <d v="2021-07-01T00:00:00"/>
    <n v="4"/>
    <n v="0"/>
    <x v="22"/>
    <n v="10"/>
  </r>
  <r>
    <n v="100243"/>
    <x v="1"/>
    <m/>
    <m/>
    <m/>
    <x v="9"/>
    <n v="2"/>
    <d v="2021-03-01T00:00:00"/>
    <d v="2021-07-01T00:00:00"/>
    <n v="4"/>
    <n v="0"/>
    <x v="23"/>
    <n v="10"/>
  </r>
  <r>
    <n v="100244"/>
    <x v="0"/>
    <m/>
    <m/>
    <m/>
    <x v="0"/>
    <n v="2"/>
    <d v="2021-03-01T00:00:00"/>
    <d v="2021-07-01T00:00:00"/>
    <n v="4"/>
    <n v="0"/>
    <x v="20"/>
    <n v="0"/>
  </r>
  <r>
    <n v="100244"/>
    <x v="1"/>
    <m/>
    <m/>
    <m/>
    <x v="9"/>
    <n v="2"/>
    <d v="2021-03-01T00:00:00"/>
    <d v="2021-07-01T00:00:00"/>
    <n v="4"/>
    <n v="0"/>
    <x v="21"/>
    <n v="10"/>
  </r>
  <r>
    <n v="100244"/>
    <x v="1"/>
    <m/>
    <m/>
    <m/>
    <x v="9"/>
    <n v="2"/>
    <d v="2021-03-01T00:00:00"/>
    <d v="2021-07-01T00:00:00"/>
    <n v="4"/>
    <n v="0"/>
    <x v="22"/>
    <n v="10"/>
  </r>
  <r>
    <n v="100244"/>
    <x v="1"/>
    <m/>
    <m/>
    <m/>
    <x v="9"/>
    <n v="2"/>
    <d v="2021-03-01T00:00:00"/>
    <d v="2021-07-01T00:00:00"/>
    <n v="4"/>
    <n v="0"/>
    <x v="23"/>
    <n v="10"/>
  </r>
  <r>
    <n v="100245"/>
    <x v="0"/>
    <m/>
    <m/>
    <m/>
    <x v="0"/>
    <n v="80"/>
    <d v="2021-04-01T00:00:00"/>
    <d v="2021-07-01T00:00:00"/>
    <n v="3"/>
    <n v="0"/>
    <x v="21"/>
    <n v="0"/>
  </r>
  <r>
    <n v="100245"/>
    <x v="2"/>
    <m/>
    <m/>
    <m/>
    <x v="12"/>
    <n v="72"/>
    <d v="2021-04-01T00:00:00"/>
    <d v="2021-07-01T00:00:00"/>
    <n v="3"/>
    <n v="0"/>
    <x v="22"/>
    <n v="1100"/>
  </r>
  <r>
    <n v="100245"/>
    <x v="2"/>
    <m/>
    <m/>
    <m/>
    <x v="19"/>
    <n v="64"/>
    <d v="2021-04-01T00:00:00"/>
    <d v="2021-07-01T00:00:00"/>
    <n v="3"/>
    <n v="0"/>
    <x v="23"/>
    <n v="875"/>
  </r>
  <r>
    <n v="100246"/>
    <x v="0"/>
    <m/>
    <m/>
    <m/>
    <x v="0"/>
    <n v="42"/>
    <d v="2021-04-01T00:00:00"/>
    <d v="2021-07-01T00:00:00"/>
    <n v="3"/>
    <n v="0"/>
    <x v="21"/>
    <n v="0"/>
  </r>
  <r>
    <n v="100246"/>
    <x v="1"/>
    <m/>
    <m/>
    <m/>
    <x v="14"/>
    <n v="53"/>
    <d v="2021-04-01T00:00:00"/>
    <d v="2021-07-01T00:00:00"/>
    <n v="3"/>
    <n v="0"/>
    <x v="22"/>
    <n v="320"/>
  </r>
  <r>
    <n v="100246"/>
    <x v="1"/>
    <m/>
    <m/>
    <m/>
    <x v="3"/>
    <n v="41"/>
    <d v="2021-04-01T00:00:00"/>
    <d v="2021-07-01T00:00:00"/>
    <n v="3"/>
    <n v="0"/>
    <x v="23"/>
    <n v="230"/>
  </r>
  <r>
    <n v="100247"/>
    <x v="0"/>
    <m/>
    <m/>
    <m/>
    <x v="0"/>
    <n v="43"/>
    <d v="2021-04-01T00:00:00"/>
    <d v="2021-07-01T00:00:00"/>
    <n v="3"/>
    <n v="0"/>
    <x v="21"/>
    <n v="0"/>
  </r>
  <r>
    <n v="100247"/>
    <x v="1"/>
    <m/>
    <m/>
    <m/>
    <x v="16"/>
    <n v="38"/>
    <d v="2021-04-01T00:00:00"/>
    <d v="2021-07-01T00:00:00"/>
    <n v="3"/>
    <n v="0"/>
    <x v="22"/>
    <n v="110"/>
  </r>
  <r>
    <n v="100247"/>
    <x v="1"/>
    <m/>
    <m/>
    <m/>
    <x v="5"/>
    <n v="42"/>
    <d v="2021-04-01T00:00:00"/>
    <d v="2021-07-01T00:00:00"/>
    <n v="3"/>
    <n v="0"/>
    <x v="23"/>
    <n v="290"/>
  </r>
  <r>
    <n v="100248"/>
    <x v="0"/>
    <m/>
    <m/>
    <m/>
    <x v="0"/>
    <n v="38"/>
    <d v="2021-04-01T00:00:00"/>
    <d v="2021-07-01T00:00:00"/>
    <n v="3"/>
    <n v="0"/>
    <x v="21"/>
    <n v="0"/>
  </r>
  <r>
    <n v="100248"/>
    <x v="1"/>
    <m/>
    <m/>
    <m/>
    <x v="39"/>
    <n v="36"/>
    <d v="2021-04-01T00:00:00"/>
    <d v="2021-07-01T00:00:00"/>
    <n v="3"/>
    <n v="0"/>
    <x v="22"/>
    <n v="130"/>
  </r>
  <r>
    <n v="100248"/>
    <x v="1"/>
    <m/>
    <m/>
    <m/>
    <x v="58"/>
    <n v="36"/>
    <d v="2021-04-01T00:00:00"/>
    <d v="2021-07-01T00:00:00"/>
    <n v="3"/>
    <n v="0"/>
    <x v="23"/>
    <n v="190"/>
  </r>
  <r>
    <n v="100249"/>
    <x v="0"/>
    <m/>
    <m/>
    <m/>
    <x v="0"/>
    <n v="39"/>
    <d v="2021-04-01T00:00:00"/>
    <d v="2021-07-01T00:00:00"/>
    <n v="3"/>
    <n v="0"/>
    <x v="21"/>
    <n v="0"/>
  </r>
  <r>
    <n v="100249"/>
    <x v="2"/>
    <m/>
    <m/>
    <m/>
    <x v="52"/>
    <n v="44"/>
    <d v="2021-04-01T00:00:00"/>
    <d v="2021-07-01T00:00:00"/>
    <n v="3"/>
    <n v="0"/>
    <x v="22"/>
    <n v="425"/>
  </r>
  <r>
    <n v="100249"/>
    <x v="2"/>
    <m/>
    <m/>
    <m/>
    <x v="58"/>
    <n v="33"/>
    <d v="2021-04-01T00:00:00"/>
    <d v="2021-07-01T00:00:00"/>
    <n v="3"/>
    <n v="0"/>
    <x v="23"/>
    <n v="475"/>
  </r>
  <r>
    <n v="100250"/>
    <x v="0"/>
    <m/>
    <m/>
    <m/>
    <x v="0"/>
    <n v="33"/>
    <d v="2021-04-01T00:00:00"/>
    <d v="2021-07-01T00:00:00"/>
    <n v="3"/>
    <n v="0"/>
    <x v="21"/>
    <n v="0"/>
  </r>
  <r>
    <n v="100250"/>
    <x v="2"/>
    <m/>
    <m/>
    <m/>
    <x v="45"/>
    <n v="30"/>
    <d v="2021-04-01T00:00:00"/>
    <d v="2021-07-01T00:00:00"/>
    <n v="3"/>
    <n v="0"/>
    <x v="22"/>
    <n v="175"/>
  </r>
  <r>
    <n v="100250"/>
    <x v="2"/>
    <m/>
    <m/>
    <m/>
    <x v="21"/>
    <n v="28"/>
    <d v="2021-04-01T00:00:00"/>
    <d v="2021-07-01T00:00:00"/>
    <n v="3"/>
    <n v="0"/>
    <x v="23"/>
    <n v="350"/>
  </r>
  <r>
    <n v="100251"/>
    <x v="0"/>
    <m/>
    <m/>
    <m/>
    <x v="0"/>
    <n v="34"/>
    <d v="2021-04-01T00:00:00"/>
    <d v="2021-07-01T00:00:00"/>
    <n v="3"/>
    <n v="0"/>
    <x v="21"/>
    <n v="0"/>
  </r>
  <r>
    <n v="100251"/>
    <x v="1"/>
    <m/>
    <m/>
    <m/>
    <x v="40"/>
    <n v="28"/>
    <d v="2021-04-01T00:00:00"/>
    <d v="2021-07-01T00:00:00"/>
    <n v="3"/>
    <n v="0"/>
    <x v="22"/>
    <n v="90"/>
  </r>
  <r>
    <n v="100251"/>
    <x v="1"/>
    <m/>
    <m/>
    <m/>
    <x v="39"/>
    <n v="26"/>
    <d v="2021-04-01T00:00:00"/>
    <d v="2021-07-01T00:00:00"/>
    <n v="3"/>
    <n v="0"/>
    <x v="23"/>
    <n v="130"/>
  </r>
  <r>
    <n v="100252"/>
    <x v="0"/>
    <m/>
    <m/>
    <m/>
    <x v="0"/>
    <n v="27"/>
    <d v="2021-04-01T00:00:00"/>
    <d v="2021-07-01T00:00:00"/>
    <n v="3"/>
    <n v="0"/>
    <x v="21"/>
    <n v="0"/>
  </r>
  <r>
    <n v="100252"/>
    <x v="1"/>
    <m/>
    <m/>
    <m/>
    <x v="26"/>
    <n v="24"/>
    <d v="2021-04-01T00:00:00"/>
    <d v="2021-07-01T00:00:00"/>
    <n v="3"/>
    <n v="0"/>
    <x v="22"/>
    <n v="60"/>
  </r>
  <r>
    <n v="100252"/>
    <x v="1"/>
    <m/>
    <m/>
    <m/>
    <x v="32"/>
    <n v="21"/>
    <d v="2021-04-01T00:00:00"/>
    <d v="2021-07-01T00:00:00"/>
    <n v="3"/>
    <n v="0"/>
    <x v="23"/>
    <n v="200"/>
  </r>
  <r>
    <n v="100253"/>
    <x v="0"/>
    <m/>
    <m/>
    <m/>
    <x v="0"/>
    <n v="17"/>
    <d v="2021-04-01T00:00:00"/>
    <d v="2021-06-01T00:00:00"/>
    <n v="2"/>
    <n v="0"/>
    <x v="21"/>
    <n v="0"/>
  </r>
  <r>
    <n v="100253"/>
    <x v="0"/>
    <m/>
    <m/>
    <m/>
    <x v="0"/>
    <n v="17"/>
    <d v="2021-04-01T00:00:00"/>
    <d v="2021-06-01T00:00:00"/>
    <n v="2"/>
    <n v="0"/>
    <x v="22"/>
    <n v="0"/>
  </r>
  <r>
    <n v="100253"/>
    <x v="0"/>
    <m/>
    <m/>
    <m/>
    <x v="0"/>
    <n v="18"/>
    <d v="2021-04-01T00:00:00"/>
    <d v="2021-06-01T00:00:00"/>
    <n v="2"/>
    <n v="0"/>
    <x v="23"/>
    <n v="0"/>
  </r>
  <r>
    <n v="100254"/>
    <x v="0"/>
    <m/>
    <m/>
    <m/>
    <x v="0"/>
    <n v="18"/>
    <d v="2021-04-01T00:00:00"/>
    <d v="2021-07-01T00:00:00"/>
    <n v="3"/>
    <n v="0"/>
    <x v="21"/>
    <n v="0"/>
  </r>
  <r>
    <n v="100254"/>
    <x v="1"/>
    <m/>
    <m/>
    <m/>
    <x v="45"/>
    <n v="16"/>
    <d v="2021-04-01T00:00:00"/>
    <d v="2021-07-01T00:00:00"/>
    <n v="3"/>
    <n v="0"/>
    <x v="22"/>
    <n v="70"/>
  </r>
  <r>
    <n v="100254"/>
    <x v="1"/>
    <m/>
    <m/>
    <m/>
    <x v="24"/>
    <n v="15"/>
    <d v="2021-04-01T00:00:00"/>
    <d v="2021-07-01T00:00:00"/>
    <n v="3"/>
    <n v="0"/>
    <x v="23"/>
    <n v="100"/>
  </r>
  <r>
    <n v="100255"/>
    <x v="0"/>
    <m/>
    <m/>
    <m/>
    <x v="0"/>
    <n v="15"/>
    <d v="2021-04-01T00:00:00"/>
    <d v="2021-05-01T00:00:00"/>
    <n v="1"/>
    <n v="1"/>
    <x v="21"/>
    <n v="0"/>
  </r>
  <r>
    <n v="100255"/>
    <x v="2"/>
    <m/>
    <m/>
    <m/>
    <x v="6"/>
    <n v="14"/>
    <d v="2021-04-01T00:00:00"/>
    <d v="2021-05-01T00:00:00"/>
    <n v="1"/>
    <n v="1"/>
    <x v="22"/>
    <n v="75"/>
  </r>
  <r>
    <n v="100256"/>
    <x v="0"/>
    <m/>
    <m/>
    <m/>
    <x v="0"/>
    <n v="12"/>
    <d v="2021-04-01T00:00:00"/>
    <d v="2021-05-01T00:00:00"/>
    <n v="1"/>
    <n v="1"/>
    <x v="21"/>
    <n v="0"/>
  </r>
  <r>
    <n v="100256"/>
    <x v="0"/>
    <m/>
    <m/>
    <m/>
    <x v="0"/>
    <n v="13"/>
    <d v="2021-04-01T00:00:00"/>
    <d v="2021-05-01T00:00:00"/>
    <n v="1"/>
    <n v="1"/>
    <x v="22"/>
    <n v="0"/>
  </r>
  <r>
    <n v="100257"/>
    <x v="0"/>
    <m/>
    <m/>
    <m/>
    <x v="0"/>
    <n v="12"/>
    <d v="2021-04-01T00:00:00"/>
    <d v="2021-07-01T00:00:00"/>
    <n v="3"/>
    <n v="0"/>
    <x v="21"/>
    <n v="0"/>
  </r>
  <r>
    <n v="100257"/>
    <x v="1"/>
    <m/>
    <m/>
    <m/>
    <x v="45"/>
    <n v="12"/>
    <d v="2021-04-01T00:00:00"/>
    <d v="2021-07-01T00:00:00"/>
    <n v="3"/>
    <n v="0"/>
    <x v="22"/>
    <n v="70"/>
  </r>
  <r>
    <n v="100257"/>
    <x v="1"/>
    <m/>
    <m/>
    <m/>
    <x v="24"/>
    <n v="12"/>
    <d v="2021-04-01T00:00:00"/>
    <d v="2021-07-01T00:00:00"/>
    <n v="3"/>
    <n v="0"/>
    <x v="23"/>
    <n v="100"/>
  </r>
  <r>
    <n v="100258"/>
    <x v="0"/>
    <m/>
    <m/>
    <m/>
    <x v="0"/>
    <n v="11"/>
    <d v="2021-04-01T00:00:00"/>
    <d v="2021-07-01T00:00:00"/>
    <n v="3"/>
    <n v="0"/>
    <x v="21"/>
    <n v="0"/>
  </r>
  <r>
    <n v="100258"/>
    <x v="2"/>
    <m/>
    <m/>
    <m/>
    <x v="6"/>
    <n v="14"/>
    <d v="2021-04-01T00:00:00"/>
    <d v="2021-07-01T00:00:00"/>
    <n v="3"/>
    <n v="0"/>
    <x v="22"/>
    <n v="75"/>
  </r>
  <r>
    <n v="100258"/>
    <x v="2"/>
    <m/>
    <m/>
    <m/>
    <x v="45"/>
    <n v="9"/>
    <d v="2021-04-01T00:00:00"/>
    <d v="2021-07-01T00:00:00"/>
    <n v="3"/>
    <n v="0"/>
    <x v="23"/>
    <n v="175"/>
  </r>
  <r>
    <n v="100259"/>
    <x v="0"/>
    <m/>
    <m/>
    <m/>
    <x v="0"/>
    <n v="11"/>
    <d v="2021-04-01T00:00:00"/>
    <d v="2021-07-01T00:00:00"/>
    <n v="3"/>
    <n v="0"/>
    <x v="21"/>
    <n v="0"/>
  </r>
  <r>
    <n v="100259"/>
    <x v="2"/>
    <m/>
    <m/>
    <m/>
    <x v="2"/>
    <n v="11"/>
    <d v="2021-04-01T00:00:00"/>
    <d v="2021-07-01T00:00:00"/>
    <n v="3"/>
    <n v="0"/>
    <x v="22"/>
    <n v="100"/>
  </r>
  <r>
    <n v="100259"/>
    <x v="2"/>
    <m/>
    <m/>
    <m/>
    <x v="26"/>
    <n v="12"/>
    <d v="2021-04-01T00:00:00"/>
    <d v="2021-07-01T00:00:00"/>
    <n v="3"/>
    <n v="0"/>
    <x v="23"/>
    <n v="150"/>
  </r>
  <r>
    <n v="100260"/>
    <x v="0"/>
    <m/>
    <m/>
    <m/>
    <x v="0"/>
    <n v="9"/>
    <d v="2021-04-01T00:00:00"/>
    <d v="2021-07-01T00:00:00"/>
    <n v="3"/>
    <n v="0"/>
    <x v="21"/>
    <n v="0"/>
  </r>
  <r>
    <n v="100260"/>
    <x v="0"/>
    <m/>
    <m/>
    <m/>
    <x v="0"/>
    <n v="6"/>
    <d v="2021-04-01T00:00:00"/>
    <d v="2021-07-01T00:00:00"/>
    <n v="3"/>
    <n v="0"/>
    <x v="22"/>
    <n v="0"/>
  </r>
  <r>
    <n v="100260"/>
    <x v="0"/>
    <m/>
    <m/>
    <m/>
    <x v="0"/>
    <n v="7"/>
    <d v="2021-04-01T00:00:00"/>
    <d v="2021-07-01T00:00:00"/>
    <n v="3"/>
    <n v="0"/>
    <x v="23"/>
    <n v="0"/>
  </r>
  <r>
    <n v="100261"/>
    <x v="0"/>
    <m/>
    <m/>
    <m/>
    <x v="0"/>
    <n v="6"/>
    <d v="2021-04-01T00:00:00"/>
    <d v="2021-07-01T00:00:00"/>
    <n v="3"/>
    <n v="0"/>
    <x v="21"/>
    <n v="0"/>
  </r>
  <r>
    <n v="100261"/>
    <x v="1"/>
    <m/>
    <m/>
    <m/>
    <x v="1"/>
    <n v="4"/>
    <d v="2021-04-01T00:00:00"/>
    <d v="2021-07-01T00:00:00"/>
    <n v="3"/>
    <n v="0"/>
    <x v="22"/>
    <n v="20"/>
  </r>
  <r>
    <n v="100261"/>
    <x v="1"/>
    <m/>
    <m/>
    <m/>
    <x v="6"/>
    <n v="5"/>
    <d v="2021-04-01T00:00:00"/>
    <d v="2021-07-01T00:00:00"/>
    <n v="3"/>
    <n v="0"/>
    <x v="23"/>
    <n v="30"/>
  </r>
  <r>
    <n v="100262"/>
    <x v="0"/>
    <m/>
    <m/>
    <m/>
    <x v="0"/>
    <n v="3"/>
    <d v="2021-04-01T00:00:00"/>
    <d v="2021-07-01T00:00:00"/>
    <n v="3"/>
    <n v="0"/>
    <x v="21"/>
    <n v="0"/>
  </r>
  <r>
    <n v="100262"/>
    <x v="1"/>
    <m/>
    <m/>
    <m/>
    <x v="9"/>
    <n v="3"/>
    <d v="2021-04-01T00:00:00"/>
    <d v="2021-07-01T00:00:00"/>
    <n v="3"/>
    <n v="0"/>
    <x v="22"/>
    <n v="10"/>
  </r>
  <r>
    <n v="100262"/>
    <x v="1"/>
    <m/>
    <m/>
    <m/>
    <x v="1"/>
    <n v="3"/>
    <d v="2021-04-01T00:00:00"/>
    <d v="2021-07-01T00:00:00"/>
    <n v="3"/>
    <n v="0"/>
    <x v="23"/>
    <n v="20"/>
  </r>
  <r>
    <n v="100263"/>
    <x v="0"/>
    <m/>
    <m/>
    <m/>
    <x v="0"/>
    <n v="3"/>
    <d v="2021-04-01T00:00:00"/>
    <d v="2021-07-01T00:00:00"/>
    <n v="3"/>
    <n v="0"/>
    <x v="21"/>
    <n v="0"/>
  </r>
  <r>
    <n v="100263"/>
    <x v="0"/>
    <m/>
    <m/>
    <m/>
    <x v="0"/>
    <n v="4"/>
    <d v="2021-04-01T00:00:00"/>
    <d v="2021-07-01T00:00:00"/>
    <n v="3"/>
    <n v="0"/>
    <x v="22"/>
    <n v="0"/>
  </r>
  <r>
    <n v="100263"/>
    <x v="0"/>
    <m/>
    <m/>
    <m/>
    <x v="0"/>
    <n v="3"/>
    <d v="2021-04-01T00:00:00"/>
    <d v="2021-07-01T00:00:00"/>
    <n v="3"/>
    <n v="0"/>
    <x v="23"/>
    <n v="0"/>
  </r>
  <r>
    <n v="100264"/>
    <x v="0"/>
    <m/>
    <m/>
    <m/>
    <x v="0"/>
    <n v="2"/>
    <d v="2021-04-01T00:00:00"/>
    <d v="2021-06-01T00:00:00"/>
    <n v="2"/>
    <n v="0"/>
    <x v="21"/>
    <n v="0"/>
  </r>
  <r>
    <n v="100264"/>
    <x v="1"/>
    <m/>
    <m/>
    <m/>
    <x v="9"/>
    <n v="2"/>
    <d v="2021-04-01T00:00:00"/>
    <d v="2021-06-01T00:00:00"/>
    <n v="2"/>
    <n v="0"/>
    <x v="22"/>
    <n v="10"/>
  </r>
  <r>
    <n v="100264"/>
    <x v="1"/>
    <m/>
    <m/>
    <m/>
    <x v="9"/>
    <n v="2"/>
    <d v="2021-04-01T00:00:00"/>
    <d v="2021-06-01T00:00:00"/>
    <n v="2"/>
    <n v="0"/>
    <x v="23"/>
    <n v="10"/>
  </r>
  <r>
    <n v="100265"/>
    <x v="0"/>
    <m/>
    <m/>
    <m/>
    <x v="0"/>
    <n v="2"/>
    <d v="2021-04-01T00:00:00"/>
    <d v="2021-07-01T00:00:00"/>
    <n v="3"/>
    <n v="0"/>
    <x v="21"/>
    <n v="0"/>
  </r>
  <r>
    <n v="100265"/>
    <x v="0"/>
    <m/>
    <m/>
    <m/>
    <x v="0"/>
    <n v="2"/>
    <d v="2021-04-01T00:00:00"/>
    <d v="2021-07-01T00:00:00"/>
    <n v="3"/>
    <n v="0"/>
    <x v="22"/>
    <n v="0"/>
  </r>
  <r>
    <n v="100265"/>
    <x v="0"/>
    <m/>
    <m/>
    <m/>
    <x v="0"/>
    <n v="2"/>
    <d v="2021-04-01T00:00:00"/>
    <d v="2021-07-01T00:00:00"/>
    <n v="3"/>
    <n v="0"/>
    <x v="23"/>
    <n v="0"/>
  </r>
  <r>
    <n v="100266"/>
    <x v="0"/>
    <m/>
    <m/>
    <m/>
    <x v="0"/>
    <n v="1"/>
    <d v="2021-04-01T00:00:00"/>
    <d v="2021-07-01T00:00:00"/>
    <n v="3"/>
    <n v="0"/>
    <x v="21"/>
    <n v="0"/>
  </r>
  <r>
    <n v="100266"/>
    <x v="1"/>
    <m/>
    <m/>
    <m/>
    <x v="9"/>
    <n v="1"/>
    <d v="2021-04-01T00:00:00"/>
    <d v="2021-07-01T00:00:00"/>
    <n v="3"/>
    <n v="0"/>
    <x v="22"/>
    <n v="10"/>
  </r>
  <r>
    <n v="100266"/>
    <x v="1"/>
    <m/>
    <m/>
    <m/>
    <x v="9"/>
    <n v="2"/>
    <d v="2021-04-01T00:00:00"/>
    <d v="2021-07-01T00:00:00"/>
    <n v="3"/>
    <n v="0"/>
    <x v="23"/>
    <n v="10"/>
  </r>
  <r>
    <n v="100267"/>
    <x v="0"/>
    <m/>
    <m/>
    <m/>
    <x v="0"/>
    <n v="2"/>
    <d v="2021-04-01T00:00:00"/>
    <d v="2021-07-01T00:00:00"/>
    <n v="3"/>
    <n v="0"/>
    <x v="21"/>
    <n v="0"/>
  </r>
  <r>
    <n v="100267"/>
    <x v="1"/>
    <m/>
    <m/>
    <m/>
    <x v="9"/>
    <n v="2"/>
    <d v="2021-04-01T00:00:00"/>
    <d v="2021-07-01T00:00:00"/>
    <n v="3"/>
    <n v="0"/>
    <x v="22"/>
    <n v="10"/>
  </r>
  <r>
    <n v="100267"/>
    <x v="1"/>
    <m/>
    <m/>
    <m/>
    <x v="9"/>
    <n v="2"/>
    <d v="2021-04-01T00:00:00"/>
    <d v="2021-07-01T00:00:00"/>
    <n v="3"/>
    <n v="0"/>
    <x v="23"/>
    <n v="10"/>
  </r>
  <r>
    <n v="100268"/>
    <x v="0"/>
    <m/>
    <m/>
    <m/>
    <x v="0"/>
    <n v="63"/>
    <d v="2021-05-01T00:00:00"/>
    <d v="2021-07-01T00:00:00"/>
    <n v="2"/>
    <n v="0"/>
    <x v="22"/>
    <n v="0"/>
  </r>
  <r>
    <n v="100268"/>
    <x v="1"/>
    <m/>
    <m/>
    <m/>
    <x v="35"/>
    <n v="84"/>
    <d v="2021-05-01T00:00:00"/>
    <d v="2021-07-01T00:00:00"/>
    <n v="2"/>
    <n v="0"/>
    <x v="23"/>
    <n v="180"/>
  </r>
  <r>
    <n v="100269"/>
    <x v="0"/>
    <m/>
    <m/>
    <m/>
    <x v="0"/>
    <n v="54"/>
    <d v="2021-05-01T00:00:00"/>
    <d v="2021-07-01T00:00:00"/>
    <n v="2"/>
    <n v="0"/>
    <x v="22"/>
    <n v="0"/>
  </r>
  <r>
    <n v="100269"/>
    <x v="1"/>
    <m/>
    <m/>
    <m/>
    <x v="25"/>
    <n v="55"/>
    <d v="2021-05-01T00:00:00"/>
    <d v="2021-07-01T00:00:00"/>
    <n v="2"/>
    <n v="0"/>
    <x v="23"/>
    <n v="120"/>
  </r>
  <r>
    <n v="100270"/>
    <x v="0"/>
    <m/>
    <m/>
    <m/>
    <x v="0"/>
    <n v="56"/>
    <d v="2021-05-01T00:00:00"/>
    <d v="2021-07-01T00:00:00"/>
    <n v="2"/>
    <n v="0"/>
    <x v="22"/>
    <n v="0"/>
  </r>
  <r>
    <n v="100270"/>
    <x v="1"/>
    <m/>
    <m/>
    <m/>
    <x v="21"/>
    <n v="51"/>
    <d v="2021-05-01T00:00:00"/>
    <d v="2021-07-01T00:00:00"/>
    <n v="2"/>
    <n v="0"/>
    <x v="23"/>
    <n v="140"/>
  </r>
  <r>
    <n v="100271"/>
    <x v="0"/>
    <m/>
    <m/>
    <m/>
    <x v="0"/>
    <n v="44"/>
    <d v="2021-05-01T00:00:00"/>
    <d v="2021-07-01T00:00:00"/>
    <n v="2"/>
    <n v="0"/>
    <x v="22"/>
    <n v="0"/>
  </r>
  <r>
    <n v="100271"/>
    <x v="1"/>
    <m/>
    <m/>
    <m/>
    <x v="59"/>
    <n v="55"/>
    <d v="2021-05-01T00:00:00"/>
    <d v="2021-07-01T00:00:00"/>
    <n v="2"/>
    <n v="0"/>
    <x v="23"/>
    <n v="390"/>
  </r>
  <r>
    <n v="100272"/>
    <x v="0"/>
    <m/>
    <m/>
    <m/>
    <x v="0"/>
    <n v="46"/>
    <d v="2021-05-01T00:00:00"/>
    <d v="2021-07-01T00:00:00"/>
    <n v="2"/>
    <n v="0"/>
    <x v="22"/>
    <n v="0"/>
  </r>
  <r>
    <n v="100272"/>
    <x v="2"/>
    <m/>
    <m/>
    <m/>
    <x v="44"/>
    <n v="45"/>
    <d v="2021-05-01T00:00:00"/>
    <d v="2021-07-01T00:00:00"/>
    <n v="2"/>
    <n v="0"/>
    <x v="23"/>
    <n v="600"/>
  </r>
  <r>
    <n v="100273"/>
    <x v="0"/>
    <m/>
    <m/>
    <m/>
    <x v="0"/>
    <n v="47"/>
    <d v="2021-05-01T00:00:00"/>
    <d v="2021-07-01T00:00:00"/>
    <n v="2"/>
    <n v="0"/>
    <x v="22"/>
    <n v="0"/>
  </r>
  <r>
    <n v="100273"/>
    <x v="1"/>
    <m/>
    <m/>
    <m/>
    <x v="10"/>
    <n v="35"/>
    <d v="2021-05-01T00:00:00"/>
    <d v="2021-07-01T00:00:00"/>
    <n v="2"/>
    <n v="0"/>
    <x v="23"/>
    <n v="150"/>
  </r>
  <r>
    <n v="100274"/>
    <x v="0"/>
    <m/>
    <m/>
    <m/>
    <x v="0"/>
    <n v="40"/>
    <d v="2021-05-01T00:00:00"/>
    <d v="2021-07-01T00:00:00"/>
    <n v="2"/>
    <n v="0"/>
    <x v="22"/>
    <n v="0"/>
  </r>
  <r>
    <n v="100274"/>
    <x v="1"/>
    <m/>
    <m/>
    <m/>
    <x v="24"/>
    <n v="38"/>
    <d v="2021-05-01T00:00:00"/>
    <d v="2021-07-01T00:00:00"/>
    <n v="2"/>
    <n v="0"/>
    <x v="23"/>
    <n v="100"/>
  </r>
  <r>
    <n v="100275"/>
    <x v="0"/>
    <m/>
    <m/>
    <m/>
    <x v="0"/>
    <n v="34"/>
    <d v="2021-05-01T00:00:00"/>
    <d v="2021-07-01T00:00:00"/>
    <n v="2"/>
    <n v="0"/>
    <x v="22"/>
    <n v="0"/>
  </r>
  <r>
    <n v="100275"/>
    <x v="1"/>
    <m/>
    <m/>
    <m/>
    <x v="39"/>
    <n v="23"/>
    <d v="2021-05-01T00:00:00"/>
    <d v="2021-07-01T00:00:00"/>
    <n v="2"/>
    <n v="0"/>
    <x v="23"/>
    <n v="130"/>
  </r>
  <r>
    <n v="100276"/>
    <x v="0"/>
    <m/>
    <m/>
    <m/>
    <x v="0"/>
    <n v="38"/>
    <d v="2021-05-01T00:00:00"/>
    <d v="2021-07-01T00:00:00"/>
    <n v="2"/>
    <n v="0"/>
    <x v="22"/>
    <n v="0"/>
  </r>
  <r>
    <n v="100276"/>
    <x v="1"/>
    <m/>
    <m/>
    <m/>
    <x v="30"/>
    <n v="28"/>
    <d v="2021-05-01T00:00:00"/>
    <d v="2021-07-01T00:00:00"/>
    <n v="2"/>
    <n v="0"/>
    <x v="23"/>
    <n v="80"/>
  </r>
  <r>
    <n v="100277"/>
    <x v="0"/>
    <m/>
    <m/>
    <m/>
    <x v="0"/>
    <n v="29"/>
    <d v="2021-05-01T00:00:00"/>
    <d v="2021-07-01T00:00:00"/>
    <n v="2"/>
    <n v="0"/>
    <x v="22"/>
    <n v="0"/>
  </r>
  <r>
    <n v="100277"/>
    <x v="1"/>
    <m/>
    <m/>
    <m/>
    <x v="25"/>
    <n v="27"/>
    <d v="2021-05-01T00:00:00"/>
    <d v="2021-07-01T00:00:00"/>
    <n v="2"/>
    <n v="0"/>
    <x v="23"/>
    <n v="120"/>
  </r>
  <r>
    <n v="100278"/>
    <x v="0"/>
    <m/>
    <m/>
    <m/>
    <x v="0"/>
    <n v="25"/>
    <d v="2021-05-01T00:00:00"/>
    <d v="2021-07-01T00:00:00"/>
    <n v="2"/>
    <n v="0"/>
    <x v="22"/>
    <n v="0"/>
  </r>
  <r>
    <n v="100278"/>
    <x v="1"/>
    <m/>
    <m/>
    <m/>
    <x v="26"/>
    <n v="19"/>
    <d v="2021-05-01T00:00:00"/>
    <d v="2021-07-01T00:00:00"/>
    <n v="2"/>
    <n v="0"/>
    <x v="23"/>
    <n v="60"/>
  </r>
  <r>
    <n v="100279"/>
    <x v="0"/>
    <m/>
    <m/>
    <m/>
    <x v="0"/>
    <n v="23"/>
    <d v="2021-05-01T00:00:00"/>
    <d v="2021-07-01T00:00:00"/>
    <n v="2"/>
    <n v="0"/>
    <x v="22"/>
    <n v="0"/>
  </r>
  <r>
    <n v="100279"/>
    <x v="1"/>
    <m/>
    <m/>
    <m/>
    <x v="30"/>
    <n v="22"/>
    <d v="2021-05-01T00:00:00"/>
    <d v="2021-07-01T00:00:00"/>
    <n v="2"/>
    <n v="0"/>
    <x v="23"/>
    <n v="80"/>
  </r>
  <r>
    <n v="100280"/>
    <x v="0"/>
    <m/>
    <m/>
    <m/>
    <x v="0"/>
    <n v="23"/>
    <d v="2021-05-01T00:00:00"/>
    <d v="2021-06-01T00:00:00"/>
    <n v="1"/>
    <n v="0"/>
    <x v="22"/>
    <n v="0"/>
  </r>
  <r>
    <n v="100280"/>
    <x v="0"/>
    <m/>
    <m/>
    <m/>
    <x v="0"/>
    <n v="21"/>
    <d v="2021-05-01T00:00:00"/>
    <d v="2021-06-01T00:00:00"/>
    <n v="1"/>
    <n v="0"/>
    <x v="23"/>
    <n v="0"/>
  </r>
  <r>
    <n v="100281"/>
    <x v="0"/>
    <m/>
    <m/>
    <m/>
    <x v="0"/>
    <n v="20"/>
    <d v="2021-05-01T00:00:00"/>
    <d v="2021-07-01T00:00:00"/>
    <n v="2"/>
    <n v="0"/>
    <x v="22"/>
    <n v="0"/>
  </r>
  <r>
    <n v="100281"/>
    <x v="1"/>
    <m/>
    <m/>
    <m/>
    <x v="24"/>
    <n v="17"/>
    <d v="2021-05-01T00:00:00"/>
    <d v="2021-07-01T00:00:00"/>
    <n v="2"/>
    <n v="0"/>
    <x v="23"/>
    <n v="100"/>
  </r>
  <r>
    <n v="100282"/>
    <x v="0"/>
    <m/>
    <m/>
    <m/>
    <x v="0"/>
    <n v="14"/>
    <d v="2021-05-01T00:00:00"/>
    <d v="2021-06-01T00:00:00"/>
    <n v="1"/>
    <n v="0"/>
    <x v="22"/>
    <n v="0"/>
  </r>
  <r>
    <n v="100282"/>
    <x v="0"/>
    <m/>
    <m/>
    <m/>
    <x v="0"/>
    <n v="16"/>
    <d v="2021-05-01T00:00:00"/>
    <d v="2021-06-01T00:00:00"/>
    <n v="1"/>
    <n v="0"/>
    <x v="23"/>
    <n v="0"/>
  </r>
  <r>
    <n v="100283"/>
    <x v="0"/>
    <m/>
    <m/>
    <m/>
    <x v="0"/>
    <n v="14"/>
    <d v="2021-05-01T00:00:00"/>
    <d v="2021-06-01T00:00:00"/>
    <n v="1"/>
    <n v="0"/>
    <x v="22"/>
    <n v="0"/>
  </r>
  <r>
    <n v="100283"/>
    <x v="0"/>
    <m/>
    <m/>
    <m/>
    <x v="0"/>
    <n v="15"/>
    <d v="2021-05-01T00:00:00"/>
    <d v="2021-06-01T00:00:00"/>
    <n v="1"/>
    <n v="0"/>
    <x v="23"/>
    <n v="0"/>
  </r>
  <r>
    <n v="100284"/>
    <x v="0"/>
    <m/>
    <m/>
    <m/>
    <x v="0"/>
    <n v="15"/>
    <d v="2021-05-01T00:00:00"/>
    <d v="2021-07-01T00:00:00"/>
    <n v="2"/>
    <n v="0"/>
    <x v="22"/>
    <n v="0"/>
  </r>
  <r>
    <n v="100284"/>
    <x v="1"/>
    <m/>
    <m/>
    <m/>
    <x v="25"/>
    <n v="18"/>
    <d v="2021-05-01T00:00:00"/>
    <d v="2021-07-01T00:00:00"/>
    <n v="2"/>
    <n v="0"/>
    <x v="23"/>
    <n v="120"/>
  </r>
  <r>
    <n v="100285"/>
    <x v="0"/>
    <m/>
    <m/>
    <m/>
    <x v="0"/>
    <n v="14"/>
    <d v="2021-05-01T00:00:00"/>
    <d v="2021-07-01T00:00:00"/>
    <n v="2"/>
    <n v="0"/>
    <x v="22"/>
    <n v="0"/>
  </r>
  <r>
    <n v="100285"/>
    <x v="0"/>
    <m/>
    <m/>
    <m/>
    <x v="0"/>
    <n v="14"/>
    <d v="2021-05-01T00:00:00"/>
    <d v="2021-07-01T00:00:00"/>
    <n v="2"/>
    <n v="0"/>
    <x v="23"/>
    <n v="0"/>
  </r>
  <r>
    <n v="100286"/>
    <x v="0"/>
    <m/>
    <m/>
    <m/>
    <x v="0"/>
    <n v="12"/>
    <d v="2021-05-01T00:00:00"/>
    <d v="2021-06-01T00:00:00"/>
    <n v="1"/>
    <n v="0"/>
    <x v="22"/>
    <n v="0"/>
  </r>
  <r>
    <n v="100286"/>
    <x v="0"/>
    <m/>
    <m/>
    <m/>
    <x v="0"/>
    <n v="13"/>
    <d v="2021-05-01T00:00:00"/>
    <d v="2021-06-01T00:00:00"/>
    <n v="1"/>
    <n v="0"/>
    <x v="23"/>
    <n v="0"/>
  </r>
  <r>
    <n v="100287"/>
    <x v="0"/>
    <m/>
    <m/>
    <m/>
    <x v="0"/>
    <n v="12"/>
    <d v="2021-05-01T00:00:00"/>
    <d v="2021-07-01T00:00:00"/>
    <n v="2"/>
    <n v="0"/>
    <x v="22"/>
    <n v="0"/>
  </r>
  <r>
    <n v="100287"/>
    <x v="2"/>
    <m/>
    <m/>
    <m/>
    <x v="7"/>
    <n v="9"/>
    <d v="2021-05-01T00:00:00"/>
    <d v="2021-07-01T00:00:00"/>
    <n v="2"/>
    <n v="0"/>
    <x v="23"/>
    <n v="125"/>
  </r>
  <r>
    <n v="100288"/>
    <x v="0"/>
    <m/>
    <m/>
    <m/>
    <x v="0"/>
    <n v="11"/>
    <d v="2021-05-01T00:00:00"/>
    <d v="2021-07-01T00:00:00"/>
    <n v="2"/>
    <n v="0"/>
    <x v="22"/>
    <n v="0"/>
  </r>
  <r>
    <n v="100288"/>
    <x v="1"/>
    <m/>
    <m/>
    <m/>
    <x v="2"/>
    <n v="11"/>
    <d v="2021-05-01T00:00:00"/>
    <d v="2021-07-01T00:00:00"/>
    <n v="2"/>
    <n v="0"/>
    <x v="23"/>
    <n v="40"/>
  </r>
  <r>
    <n v="100289"/>
    <x v="0"/>
    <m/>
    <m/>
    <m/>
    <x v="0"/>
    <n v="12"/>
    <d v="2021-05-01T00:00:00"/>
    <d v="2021-07-01T00:00:00"/>
    <n v="2"/>
    <n v="0"/>
    <x v="22"/>
    <n v="0"/>
  </r>
  <r>
    <n v="100289"/>
    <x v="0"/>
    <m/>
    <m/>
    <m/>
    <x v="0"/>
    <n v="9"/>
    <d v="2021-05-01T00:00:00"/>
    <d v="2021-07-01T00:00:00"/>
    <n v="2"/>
    <n v="0"/>
    <x v="23"/>
    <n v="0"/>
  </r>
  <r>
    <n v="100290"/>
    <x v="0"/>
    <m/>
    <m/>
    <m/>
    <x v="0"/>
    <n v="8"/>
    <d v="2021-05-01T00:00:00"/>
    <d v="2021-06-01T00:00:00"/>
    <n v="1"/>
    <n v="0"/>
    <x v="22"/>
    <n v="0"/>
  </r>
  <r>
    <n v="100290"/>
    <x v="1"/>
    <m/>
    <m/>
    <m/>
    <x v="2"/>
    <n v="9"/>
    <d v="2021-05-01T00:00:00"/>
    <d v="2021-06-01T00:00:00"/>
    <n v="1"/>
    <n v="0"/>
    <x v="23"/>
    <n v="40"/>
  </r>
  <r>
    <n v="100291"/>
    <x v="0"/>
    <m/>
    <m/>
    <m/>
    <x v="0"/>
    <n v="10"/>
    <d v="2021-05-01T00:00:00"/>
    <d v="2021-07-01T00:00:00"/>
    <n v="2"/>
    <n v="0"/>
    <x v="22"/>
    <n v="0"/>
  </r>
  <r>
    <n v="100291"/>
    <x v="1"/>
    <m/>
    <m/>
    <m/>
    <x v="1"/>
    <n v="7"/>
    <d v="2021-05-01T00:00:00"/>
    <d v="2021-07-01T00:00:00"/>
    <n v="2"/>
    <n v="0"/>
    <x v="23"/>
    <n v="20"/>
  </r>
  <r>
    <n v="100292"/>
    <x v="0"/>
    <m/>
    <m/>
    <m/>
    <x v="0"/>
    <n v="11"/>
    <d v="2021-05-01T00:00:00"/>
    <d v="2021-06-01T00:00:00"/>
    <n v="1"/>
    <n v="0"/>
    <x v="22"/>
    <n v="0"/>
  </r>
  <r>
    <n v="100292"/>
    <x v="1"/>
    <m/>
    <m/>
    <m/>
    <x v="1"/>
    <n v="7"/>
    <d v="2021-05-01T00:00:00"/>
    <d v="2021-06-01T00:00:00"/>
    <n v="1"/>
    <n v="0"/>
    <x v="23"/>
    <n v="20"/>
  </r>
  <r>
    <n v="100293"/>
    <x v="0"/>
    <m/>
    <m/>
    <m/>
    <x v="0"/>
    <n v="7"/>
    <d v="2021-05-01T00:00:00"/>
    <d v="2021-07-01T00:00:00"/>
    <n v="2"/>
    <n v="0"/>
    <x v="22"/>
    <n v="0"/>
  </r>
  <r>
    <n v="100293"/>
    <x v="0"/>
    <m/>
    <m/>
    <m/>
    <x v="0"/>
    <n v="7"/>
    <d v="2021-05-01T00:00:00"/>
    <d v="2021-07-01T00:00:00"/>
    <n v="2"/>
    <n v="0"/>
    <x v="23"/>
    <n v="0"/>
  </r>
  <r>
    <n v="100294"/>
    <x v="0"/>
    <m/>
    <m/>
    <m/>
    <x v="0"/>
    <n v="5"/>
    <d v="2021-05-01T00:00:00"/>
    <d v="2021-06-01T00:00:00"/>
    <n v="1"/>
    <n v="0"/>
    <x v="22"/>
    <n v="0"/>
  </r>
  <r>
    <n v="100294"/>
    <x v="0"/>
    <m/>
    <m/>
    <m/>
    <x v="0"/>
    <n v="8"/>
    <d v="2021-05-01T00:00:00"/>
    <d v="2021-06-01T00:00:00"/>
    <n v="1"/>
    <n v="0"/>
    <x v="23"/>
    <n v="0"/>
  </r>
  <r>
    <n v="100295"/>
    <x v="0"/>
    <m/>
    <m/>
    <m/>
    <x v="0"/>
    <n v="5"/>
    <d v="2021-05-01T00:00:00"/>
    <d v="2021-07-01T00:00:00"/>
    <n v="2"/>
    <n v="0"/>
    <x v="22"/>
    <n v="0"/>
  </r>
  <r>
    <n v="100295"/>
    <x v="1"/>
    <m/>
    <m/>
    <m/>
    <x v="1"/>
    <n v="7"/>
    <d v="2021-05-01T00:00:00"/>
    <d v="2021-07-01T00:00:00"/>
    <n v="2"/>
    <n v="0"/>
    <x v="23"/>
    <n v="20"/>
  </r>
  <r>
    <n v="100296"/>
    <x v="0"/>
    <m/>
    <m/>
    <m/>
    <x v="0"/>
    <n v="6"/>
    <d v="2021-05-01T00:00:00"/>
    <d v="2021-06-01T00:00:00"/>
    <n v="1"/>
    <n v="0"/>
    <x v="22"/>
    <n v="0"/>
  </r>
  <r>
    <n v="100296"/>
    <x v="1"/>
    <m/>
    <m/>
    <m/>
    <x v="1"/>
    <n v="5"/>
    <d v="2021-05-01T00:00:00"/>
    <d v="2021-06-01T00:00:00"/>
    <n v="1"/>
    <n v="0"/>
    <x v="23"/>
    <n v="20"/>
  </r>
  <r>
    <n v="100297"/>
    <x v="0"/>
    <m/>
    <m/>
    <m/>
    <x v="0"/>
    <n v="6"/>
    <d v="2021-05-01T00:00:00"/>
    <d v="2021-07-01T00:00:00"/>
    <n v="2"/>
    <n v="0"/>
    <x v="22"/>
    <n v="0"/>
  </r>
  <r>
    <n v="100297"/>
    <x v="0"/>
    <m/>
    <m/>
    <m/>
    <x v="0"/>
    <n v="5"/>
    <d v="2021-05-01T00:00:00"/>
    <d v="2021-07-01T00:00:00"/>
    <n v="2"/>
    <n v="0"/>
    <x v="23"/>
    <n v="0"/>
  </r>
  <r>
    <n v="100298"/>
    <x v="0"/>
    <m/>
    <m/>
    <m/>
    <x v="0"/>
    <n v="5"/>
    <d v="2021-05-01T00:00:00"/>
    <d v="2021-07-01T00:00:00"/>
    <n v="2"/>
    <n v="0"/>
    <x v="22"/>
    <n v="0"/>
  </r>
  <r>
    <n v="100298"/>
    <x v="0"/>
    <m/>
    <m/>
    <m/>
    <x v="0"/>
    <n v="5"/>
    <d v="2021-05-01T00:00:00"/>
    <d v="2021-07-01T00:00:00"/>
    <n v="2"/>
    <n v="0"/>
    <x v="23"/>
    <n v="0"/>
  </r>
  <r>
    <n v="100299"/>
    <x v="0"/>
    <m/>
    <m/>
    <m/>
    <x v="0"/>
    <n v="6"/>
    <d v="2021-05-01T00:00:00"/>
    <d v="2021-06-01T00:00:00"/>
    <n v="1"/>
    <n v="0"/>
    <x v="22"/>
    <n v="0"/>
  </r>
  <r>
    <n v="100299"/>
    <x v="0"/>
    <m/>
    <m/>
    <m/>
    <x v="0"/>
    <n v="4"/>
    <d v="2021-05-01T00:00:00"/>
    <d v="2021-06-01T00:00:00"/>
    <n v="1"/>
    <n v="0"/>
    <x v="23"/>
    <n v="0"/>
  </r>
  <r>
    <n v="100300"/>
    <x v="0"/>
    <m/>
    <m/>
    <m/>
    <x v="0"/>
    <n v="43"/>
    <d v="2021-05-01T00:00:00"/>
    <d v="2021-07-01T00:00:00"/>
    <n v="2"/>
    <n v="0"/>
    <x v="22"/>
    <n v="0"/>
  </r>
  <r>
    <n v="100300"/>
    <x v="3"/>
    <n v="12"/>
    <d v="2021-12-01T00:00:00"/>
    <d v="2022-11-30T00:00:00"/>
    <x v="36"/>
    <n v="47"/>
    <d v="2021-05-01T00:00:00"/>
    <d v="2021-07-01T00:00:00"/>
    <n v="2"/>
    <n v="0"/>
    <x v="23"/>
    <n v="1140"/>
  </r>
  <r>
    <n v="100301"/>
    <x v="0"/>
    <m/>
    <m/>
    <m/>
    <x v="0"/>
    <n v="513"/>
    <d v="2021-05-01T00:00:00"/>
    <d v="2021-07-01T00:00:00"/>
    <n v="2"/>
    <n v="0"/>
    <x v="22"/>
    <n v="0"/>
  </r>
  <r>
    <n v="100301"/>
    <x v="3"/>
    <n v="12"/>
    <d v="2022-01-01T00:00:00"/>
    <d v="2022-12-31T00:00:00"/>
    <x v="60"/>
    <n v="479"/>
    <d v="2021-05-01T00:00:00"/>
    <d v="2021-07-01T00:00:00"/>
    <n v="2"/>
    <n v="0"/>
    <x v="23"/>
    <n v="6600"/>
  </r>
  <r>
    <n v="100302"/>
    <x v="0"/>
    <m/>
    <m/>
    <m/>
    <x v="0"/>
    <n v="4"/>
    <d v="2021-05-01T00:00:00"/>
    <d v="2021-06-01T00:00:00"/>
    <n v="1"/>
    <n v="0"/>
    <x v="22"/>
    <n v="0"/>
  </r>
  <r>
    <n v="100302"/>
    <x v="0"/>
    <m/>
    <m/>
    <m/>
    <x v="0"/>
    <n v="4"/>
    <d v="2021-05-01T00:00:00"/>
    <d v="2021-06-01T00:00:00"/>
    <n v="1"/>
    <n v="0"/>
    <x v="23"/>
    <n v="0"/>
  </r>
  <r>
    <n v="100303"/>
    <x v="0"/>
    <m/>
    <m/>
    <m/>
    <x v="0"/>
    <n v="4"/>
    <d v="2021-05-01T00:00:00"/>
    <d v="2021-07-01T00:00:00"/>
    <n v="2"/>
    <n v="0"/>
    <x v="22"/>
    <n v="0"/>
  </r>
  <r>
    <n v="100303"/>
    <x v="0"/>
    <m/>
    <m/>
    <m/>
    <x v="0"/>
    <n v="4"/>
    <d v="2021-05-01T00:00:00"/>
    <d v="2021-07-01T00:00:00"/>
    <n v="2"/>
    <n v="0"/>
    <x v="23"/>
    <n v="0"/>
  </r>
  <r>
    <n v="100304"/>
    <x v="0"/>
    <m/>
    <m/>
    <m/>
    <x v="0"/>
    <n v="3"/>
    <d v="2021-05-01T00:00:00"/>
    <d v="2021-07-01T00:00:00"/>
    <n v="2"/>
    <n v="0"/>
    <x v="22"/>
    <n v="0"/>
  </r>
  <r>
    <n v="100304"/>
    <x v="1"/>
    <m/>
    <m/>
    <m/>
    <x v="1"/>
    <n v="3"/>
    <d v="2021-05-01T00:00:00"/>
    <d v="2021-07-01T00:00:00"/>
    <n v="2"/>
    <n v="0"/>
    <x v="23"/>
    <n v="20"/>
  </r>
  <r>
    <n v="100305"/>
    <x v="0"/>
    <m/>
    <m/>
    <m/>
    <x v="0"/>
    <n v="2"/>
    <d v="2021-05-01T00:00:00"/>
    <d v="2021-06-01T00:00:00"/>
    <n v="1"/>
    <n v="0"/>
    <x v="22"/>
    <n v="0"/>
  </r>
  <r>
    <n v="100305"/>
    <x v="0"/>
    <m/>
    <m/>
    <m/>
    <x v="0"/>
    <n v="2"/>
    <d v="2021-05-01T00:00:00"/>
    <d v="2021-06-01T00:00:00"/>
    <n v="1"/>
    <n v="0"/>
    <x v="23"/>
    <n v="0"/>
  </r>
  <r>
    <n v="100306"/>
    <x v="0"/>
    <m/>
    <m/>
    <m/>
    <x v="0"/>
    <n v="2"/>
    <d v="2021-05-01T00:00:00"/>
    <d v="2021-06-01T00:00:00"/>
    <n v="1"/>
    <n v="0"/>
    <x v="22"/>
    <n v="0"/>
  </r>
  <r>
    <n v="100306"/>
    <x v="0"/>
    <m/>
    <m/>
    <m/>
    <x v="0"/>
    <n v="2"/>
    <d v="2021-05-01T00:00:00"/>
    <d v="2021-06-01T00:00:00"/>
    <n v="1"/>
    <n v="0"/>
    <x v="23"/>
    <n v="0"/>
  </r>
  <r>
    <n v="100307"/>
    <x v="0"/>
    <m/>
    <m/>
    <m/>
    <x v="0"/>
    <n v="2"/>
    <d v="2021-05-01T00:00:00"/>
    <d v="2021-07-01T00:00:00"/>
    <n v="2"/>
    <n v="0"/>
    <x v="22"/>
    <n v="0"/>
  </r>
  <r>
    <n v="100307"/>
    <x v="0"/>
    <m/>
    <m/>
    <m/>
    <x v="0"/>
    <n v="2"/>
    <d v="2021-05-01T00:00:00"/>
    <d v="2021-07-01T00:00:00"/>
    <n v="2"/>
    <n v="0"/>
    <x v="23"/>
    <n v="0"/>
  </r>
  <r>
    <n v="100308"/>
    <x v="0"/>
    <m/>
    <m/>
    <m/>
    <x v="0"/>
    <n v="2"/>
    <d v="2021-05-01T00:00:00"/>
    <d v="2021-06-01T00:00:00"/>
    <n v="1"/>
    <n v="0"/>
    <x v="22"/>
    <n v="0"/>
  </r>
  <r>
    <n v="100308"/>
    <x v="0"/>
    <m/>
    <m/>
    <m/>
    <x v="0"/>
    <n v="2"/>
    <d v="2021-05-01T00:00:00"/>
    <d v="2021-06-01T00:00:00"/>
    <n v="1"/>
    <n v="0"/>
    <x v="23"/>
    <n v="0"/>
  </r>
  <r>
    <n v="100309"/>
    <x v="0"/>
    <m/>
    <m/>
    <m/>
    <x v="0"/>
    <n v="2"/>
    <d v="2021-05-01T00:00:00"/>
    <d v="2021-06-01T00:00:00"/>
    <n v="1"/>
    <n v="0"/>
    <x v="22"/>
    <n v="0"/>
  </r>
  <r>
    <n v="100309"/>
    <x v="0"/>
    <m/>
    <m/>
    <m/>
    <x v="0"/>
    <n v="2"/>
    <d v="2021-05-01T00:00:00"/>
    <d v="2021-06-01T00:00:00"/>
    <n v="1"/>
    <n v="0"/>
    <x v="23"/>
    <n v="0"/>
  </r>
  <r>
    <n v="100310"/>
    <x v="0"/>
    <m/>
    <m/>
    <m/>
    <x v="0"/>
    <n v="2"/>
    <d v="2021-05-01T00:00:00"/>
    <d v="2021-07-01T00:00:00"/>
    <n v="2"/>
    <n v="0"/>
    <x v="22"/>
    <n v="0"/>
  </r>
  <r>
    <n v="100310"/>
    <x v="1"/>
    <m/>
    <m/>
    <m/>
    <x v="9"/>
    <n v="2"/>
    <d v="2021-05-01T00:00:00"/>
    <d v="2021-07-01T00:00:00"/>
    <n v="2"/>
    <n v="0"/>
    <x v="23"/>
    <n v="10"/>
  </r>
  <r>
    <n v="100311"/>
    <x v="0"/>
    <m/>
    <m/>
    <m/>
    <x v="0"/>
    <n v="1"/>
    <d v="2021-05-01T00:00:00"/>
    <d v="2021-07-01T00:00:00"/>
    <n v="2"/>
    <n v="0"/>
    <x v="22"/>
    <n v="0"/>
  </r>
  <r>
    <n v="100311"/>
    <x v="1"/>
    <m/>
    <m/>
    <m/>
    <x v="9"/>
    <n v="2"/>
    <d v="2021-05-01T00:00:00"/>
    <d v="2021-07-01T00:00:00"/>
    <n v="2"/>
    <n v="0"/>
    <x v="23"/>
    <n v="10"/>
  </r>
  <r>
    <n v="100312"/>
    <x v="0"/>
    <m/>
    <m/>
    <m/>
    <x v="0"/>
    <n v="2"/>
    <d v="2021-05-01T00:00:00"/>
    <d v="2021-07-01T00:00:00"/>
    <n v="2"/>
    <n v="0"/>
    <x v="22"/>
    <n v="0"/>
  </r>
  <r>
    <n v="100312"/>
    <x v="0"/>
    <m/>
    <m/>
    <m/>
    <x v="0"/>
    <n v="2"/>
    <d v="2021-05-01T00:00:00"/>
    <d v="2021-07-01T00:00:00"/>
    <n v="2"/>
    <n v="0"/>
    <x v="23"/>
    <n v="0"/>
  </r>
  <r>
    <n v="100313"/>
    <x v="0"/>
    <m/>
    <m/>
    <m/>
    <x v="0"/>
    <n v="2"/>
    <d v="2021-05-01T00:00:00"/>
    <d v="2021-07-01T00:00:00"/>
    <n v="2"/>
    <n v="0"/>
    <x v="22"/>
    <n v="0"/>
  </r>
  <r>
    <n v="100313"/>
    <x v="0"/>
    <m/>
    <m/>
    <m/>
    <x v="0"/>
    <n v="2"/>
    <d v="2021-05-01T00:00:00"/>
    <d v="2021-07-01T00:00:00"/>
    <n v="2"/>
    <n v="0"/>
    <x v="23"/>
    <n v="0"/>
  </r>
  <r>
    <n v="100314"/>
    <x v="0"/>
    <m/>
    <m/>
    <m/>
    <x v="0"/>
    <n v="2"/>
    <d v="2021-05-01T00:00:00"/>
    <d v="2021-07-01T00:00:00"/>
    <n v="2"/>
    <n v="0"/>
    <x v="22"/>
    <n v="0"/>
  </r>
  <r>
    <n v="100314"/>
    <x v="0"/>
    <m/>
    <m/>
    <m/>
    <x v="0"/>
    <n v="2"/>
    <d v="2021-05-01T00:00:00"/>
    <d v="2021-07-01T00:00:00"/>
    <n v="2"/>
    <n v="0"/>
    <x v="23"/>
    <n v="0"/>
  </r>
  <r>
    <n v="100315"/>
    <x v="0"/>
    <m/>
    <m/>
    <m/>
    <x v="0"/>
    <n v="2"/>
    <d v="2021-05-01T00:00:00"/>
    <d v="2021-06-01T00:00:00"/>
    <n v="1"/>
    <n v="0"/>
    <x v="22"/>
    <n v="0"/>
  </r>
  <r>
    <n v="100315"/>
    <x v="0"/>
    <m/>
    <m/>
    <m/>
    <x v="0"/>
    <n v="2"/>
    <d v="2021-05-01T00:00:00"/>
    <d v="2021-06-01T00:00:00"/>
    <n v="1"/>
    <n v="0"/>
    <x v="23"/>
    <n v="0"/>
  </r>
  <r>
    <n v="100316"/>
    <x v="0"/>
    <m/>
    <m/>
    <m/>
    <x v="0"/>
    <n v="2"/>
    <d v="2021-05-01T00:00:00"/>
    <d v="2021-07-01T00:00:00"/>
    <n v="2"/>
    <n v="0"/>
    <x v="22"/>
    <n v="0"/>
  </r>
  <r>
    <n v="100316"/>
    <x v="0"/>
    <m/>
    <m/>
    <m/>
    <x v="0"/>
    <n v="2"/>
    <d v="2021-05-01T00:00:00"/>
    <d v="2021-07-01T00:00:00"/>
    <n v="2"/>
    <n v="0"/>
    <x v="23"/>
    <n v="0"/>
  </r>
  <r>
    <n v="100317"/>
    <x v="0"/>
    <m/>
    <m/>
    <m/>
    <x v="0"/>
    <n v="2"/>
    <d v="2021-05-01T00:00:00"/>
    <d v="2021-06-01T00:00:00"/>
    <n v="1"/>
    <n v="0"/>
    <x v="22"/>
    <n v="0"/>
  </r>
  <r>
    <n v="100317"/>
    <x v="1"/>
    <m/>
    <m/>
    <m/>
    <x v="9"/>
    <n v="2"/>
    <d v="2021-05-01T00:00:00"/>
    <d v="2021-06-01T00:00:00"/>
    <n v="1"/>
    <n v="0"/>
    <x v="23"/>
    <n v="10"/>
  </r>
  <r>
    <n v="100318"/>
    <x v="0"/>
    <m/>
    <m/>
    <m/>
    <x v="0"/>
    <n v="2"/>
    <d v="2021-05-01T00:00:00"/>
    <d v="2021-07-01T00:00:00"/>
    <n v="2"/>
    <n v="0"/>
    <x v="22"/>
    <n v="0"/>
  </r>
  <r>
    <n v="100318"/>
    <x v="1"/>
    <m/>
    <m/>
    <m/>
    <x v="9"/>
    <n v="2"/>
    <d v="2021-05-01T00:00:00"/>
    <d v="2021-07-01T00:00:00"/>
    <n v="2"/>
    <n v="0"/>
    <x v="23"/>
    <n v="10"/>
  </r>
  <r>
    <n v="100319"/>
    <x v="0"/>
    <m/>
    <m/>
    <m/>
    <x v="0"/>
    <n v="72"/>
    <d v="2021-06-01T00:00:00"/>
    <d v="2021-07-01T00:00:00"/>
    <n v="1"/>
    <n v="0"/>
    <x v="23"/>
    <n v="0"/>
  </r>
  <r>
    <n v="100320"/>
    <x v="0"/>
    <m/>
    <m/>
    <m/>
    <x v="0"/>
    <n v="84"/>
    <d v="2021-06-01T00:00:00"/>
    <d v="2021-07-01T00:00:00"/>
    <n v="1"/>
    <n v="0"/>
    <x v="23"/>
    <n v="0"/>
  </r>
  <r>
    <n v="100321"/>
    <x v="0"/>
    <m/>
    <m/>
    <m/>
    <x v="0"/>
    <n v="50"/>
    <d v="2021-06-01T00:00:00"/>
    <d v="2021-07-01T00:00:00"/>
    <n v="1"/>
    <n v="0"/>
    <x v="23"/>
    <n v="0"/>
  </r>
  <r>
    <n v="100322"/>
    <x v="0"/>
    <m/>
    <m/>
    <m/>
    <x v="0"/>
    <n v="68"/>
    <d v="2021-06-01T00:00:00"/>
    <d v="2021-07-01T00:00:00"/>
    <n v="1"/>
    <n v="0"/>
    <x v="23"/>
    <n v="0"/>
  </r>
  <r>
    <n v="100323"/>
    <x v="0"/>
    <m/>
    <m/>
    <m/>
    <x v="0"/>
    <n v="51"/>
    <d v="2021-06-01T00:00:00"/>
    <d v="2021-07-01T00:00:00"/>
    <n v="1"/>
    <n v="0"/>
    <x v="23"/>
    <n v="0"/>
  </r>
  <r>
    <n v="100324"/>
    <x v="0"/>
    <m/>
    <m/>
    <m/>
    <x v="0"/>
    <n v="68"/>
    <d v="2021-06-01T00:00:00"/>
    <d v="2021-07-01T00:00:00"/>
    <n v="1"/>
    <n v="0"/>
    <x v="23"/>
    <n v="0"/>
  </r>
  <r>
    <n v="100325"/>
    <x v="0"/>
    <m/>
    <m/>
    <m/>
    <x v="0"/>
    <n v="59"/>
    <d v="2021-06-01T00:00:00"/>
    <d v="2021-07-01T00:00:00"/>
    <n v="1"/>
    <n v="0"/>
    <x v="23"/>
    <n v="0"/>
  </r>
  <r>
    <n v="100326"/>
    <x v="0"/>
    <m/>
    <m/>
    <m/>
    <x v="0"/>
    <n v="50"/>
    <d v="2021-06-01T00:00:00"/>
    <d v="2021-07-01T00:00:00"/>
    <n v="1"/>
    <n v="0"/>
    <x v="23"/>
    <n v="0"/>
  </r>
  <r>
    <n v="100327"/>
    <x v="0"/>
    <m/>
    <m/>
    <m/>
    <x v="0"/>
    <n v="54"/>
    <d v="2021-06-01T00:00:00"/>
    <d v="2021-07-01T00:00:00"/>
    <n v="1"/>
    <n v="0"/>
    <x v="23"/>
    <n v="0"/>
  </r>
  <r>
    <n v="100328"/>
    <x v="0"/>
    <m/>
    <m/>
    <m/>
    <x v="0"/>
    <n v="55"/>
    <d v="2021-06-01T00:00:00"/>
    <d v="2021-07-01T00:00:00"/>
    <n v="1"/>
    <n v="0"/>
    <x v="23"/>
    <n v="0"/>
  </r>
  <r>
    <n v="100329"/>
    <x v="0"/>
    <m/>
    <m/>
    <m/>
    <x v="0"/>
    <n v="50"/>
    <d v="2021-06-01T00:00:00"/>
    <d v="2021-07-01T00:00:00"/>
    <n v="1"/>
    <n v="0"/>
    <x v="23"/>
    <n v="0"/>
  </r>
  <r>
    <n v="100330"/>
    <x v="0"/>
    <m/>
    <m/>
    <m/>
    <x v="0"/>
    <n v="41"/>
    <d v="2021-06-01T00:00:00"/>
    <d v="2021-07-01T00:00:00"/>
    <n v="1"/>
    <n v="0"/>
    <x v="23"/>
    <n v="0"/>
  </r>
  <r>
    <n v="100331"/>
    <x v="0"/>
    <m/>
    <m/>
    <m/>
    <x v="0"/>
    <n v="45"/>
    <d v="2021-06-01T00:00:00"/>
    <d v="2021-07-01T00:00:00"/>
    <n v="1"/>
    <n v="0"/>
    <x v="23"/>
    <n v="0"/>
  </r>
  <r>
    <n v="100332"/>
    <x v="0"/>
    <m/>
    <m/>
    <m/>
    <x v="0"/>
    <n v="37"/>
    <d v="2021-06-01T00:00:00"/>
    <d v="2021-07-01T00:00:00"/>
    <n v="1"/>
    <n v="0"/>
    <x v="23"/>
    <n v="0"/>
  </r>
  <r>
    <n v="100333"/>
    <x v="0"/>
    <m/>
    <m/>
    <m/>
    <x v="0"/>
    <n v="39"/>
    <d v="2021-06-01T00:00:00"/>
    <d v="2021-07-01T00:00:00"/>
    <n v="1"/>
    <n v="0"/>
    <x v="23"/>
    <n v="0"/>
  </r>
  <r>
    <n v="100334"/>
    <x v="0"/>
    <m/>
    <m/>
    <m/>
    <x v="0"/>
    <n v="37"/>
    <d v="2021-06-01T00:00:00"/>
    <d v="2021-07-01T00:00:00"/>
    <n v="1"/>
    <n v="0"/>
    <x v="23"/>
    <n v="0"/>
  </r>
  <r>
    <n v="100335"/>
    <x v="0"/>
    <m/>
    <m/>
    <m/>
    <x v="0"/>
    <n v="28"/>
    <d v="2021-06-01T00:00:00"/>
    <d v="2021-07-01T00:00:00"/>
    <n v="1"/>
    <n v="0"/>
    <x v="23"/>
    <n v="0"/>
  </r>
  <r>
    <n v="100336"/>
    <x v="0"/>
    <m/>
    <m/>
    <m/>
    <x v="0"/>
    <n v="20"/>
    <d v="2021-06-01T00:00:00"/>
    <d v="2021-07-01T00:00:00"/>
    <n v="1"/>
    <n v="0"/>
    <x v="23"/>
    <n v="0"/>
  </r>
  <r>
    <n v="100337"/>
    <x v="0"/>
    <m/>
    <m/>
    <m/>
    <x v="0"/>
    <n v="26"/>
    <d v="2021-06-01T00:00:00"/>
    <d v="2021-07-01T00:00:00"/>
    <n v="1"/>
    <n v="0"/>
    <x v="23"/>
    <n v="0"/>
  </r>
  <r>
    <n v="100338"/>
    <x v="0"/>
    <m/>
    <m/>
    <m/>
    <x v="0"/>
    <n v="32"/>
    <d v="2021-06-01T00:00:00"/>
    <d v="2021-07-01T00:00:00"/>
    <n v="1"/>
    <n v="0"/>
    <x v="23"/>
    <n v="0"/>
  </r>
  <r>
    <n v="100339"/>
    <x v="0"/>
    <m/>
    <m/>
    <m/>
    <x v="0"/>
    <n v="20"/>
    <d v="2021-06-01T00:00:00"/>
    <d v="2021-07-01T00:00:00"/>
    <n v="1"/>
    <n v="0"/>
    <x v="23"/>
    <n v="0"/>
  </r>
  <r>
    <n v="100340"/>
    <x v="0"/>
    <m/>
    <m/>
    <m/>
    <x v="0"/>
    <n v="21"/>
    <d v="2021-06-01T00:00:00"/>
    <d v="2021-07-01T00:00:00"/>
    <n v="1"/>
    <n v="0"/>
    <x v="23"/>
    <n v="0"/>
  </r>
  <r>
    <n v="100341"/>
    <x v="0"/>
    <m/>
    <m/>
    <m/>
    <x v="0"/>
    <n v="20"/>
    <d v="2021-06-01T00:00:00"/>
    <d v="2021-07-01T00:00:00"/>
    <n v="1"/>
    <n v="0"/>
    <x v="23"/>
    <n v="0"/>
  </r>
  <r>
    <n v="100342"/>
    <x v="0"/>
    <m/>
    <m/>
    <m/>
    <x v="0"/>
    <n v="21"/>
    <d v="2021-06-01T00:00:00"/>
    <d v="2021-07-01T00:00:00"/>
    <n v="1"/>
    <n v="0"/>
    <x v="23"/>
    <n v="0"/>
  </r>
  <r>
    <n v="100343"/>
    <x v="0"/>
    <m/>
    <m/>
    <m/>
    <x v="0"/>
    <n v="23"/>
    <d v="2021-06-01T00:00:00"/>
    <d v="2021-07-01T00:00:00"/>
    <n v="1"/>
    <n v="0"/>
    <x v="23"/>
    <n v="0"/>
  </r>
  <r>
    <n v="100344"/>
    <x v="0"/>
    <m/>
    <m/>
    <m/>
    <x v="0"/>
    <n v="12"/>
    <d v="2021-06-01T00:00:00"/>
    <d v="2021-07-01T00:00:00"/>
    <n v="1"/>
    <n v="0"/>
    <x v="23"/>
    <n v="0"/>
  </r>
  <r>
    <n v="100345"/>
    <x v="0"/>
    <m/>
    <m/>
    <m/>
    <x v="0"/>
    <n v="14"/>
    <d v="2021-06-01T00:00:00"/>
    <d v="2021-07-01T00:00:00"/>
    <n v="1"/>
    <n v="0"/>
    <x v="23"/>
    <n v="0"/>
  </r>
  <r>
    <n v="100346"/>
    <x v="0"/>
    <m/>
    <m/>
    <m/>
    <x v="0"/>
    <n v="11"/>
    <d v="2021-06-01T00:00:00"/>
    <d v="2021-07-01T00:00:00"/>
    <n v="1"/>
    <n v="0"/>
    <x v="23"/>
    <n v="0"/>
  </r>
  <r>
    <n v="100347"/>
    <x v="0"/>
    <m/>
    <m/>
    <m/>
    <x v="0"/>
    <n v="11"/>
    <d v="2021-06-01T00:00:00"/>
    <d v="2021-07-01T00:00:00"/>
    <n v="1"/>
    <n v="0"/>
    <x v="23"/>
    <n v="0"/>
  </r>
  <r>
    <n v="100348"/>
    <x v="0"/>
    <m/>
    <m/>
    <m/>
    <x v="0"/>
    <n v="13"/>
    <d v="2021-06-01T00:00:00"/>
    <d v="2021-07-01T00:00:00"/>
    <n v="1"/>
    <n v="0"/>
    <x v="23"/>
    <n v="0"/>
  </r>
  <r>
    <n v="100349"/>
    <x v="0"/>
    <m/>
    <m/>
    <m/>
    <x v="0"/>
    <n v="11"/>
    <d v="2021-06-01T00:00:00"/>
    <d v="2021-07-01T00:00:00"/>
    <n v="1"/>
    <n v="0"/>
    <x v="23"/>
    <n v="0"/>
  </r>
  <r>
    <n v="100350"/>
    <x v="0"/>
    <m/>
    <m/>
    <m/>
    <x v="0"/>
    <n v="8"/>
    <d v="2021-06-01T00:00:00"/>
    <d v="2021-07-01T00:00:00"/>
    <n v="1"/>
    <n v="0"/>
    <x v="23"/>
    <n v="0"/>
  </r>
  <r>
    <n v="100351"/>
    <x v="0"/>
    <m/>
    <m/>
    <m/>
    <x v="0"/>
    <n v="8"/>
    <d v="2021-06-01T00:00:00"/>
    <d v="2021-07-01T00:00:00"/>
    <n v="1"/>
    <n v="0"/>
    <x v="23"/>
    <n v="0"/>
  </r>
  <r>
    <n v="100352"/>
    <x v="0"/>
    <m/>
    <m/>
    <m/>
    <x v="0"/>
    <n v="9"/>
    <d v="2021-06-01T00:00:00"/>
    <d v="2021-07-01T00:00:00"/>
    <n v="1"/>
    <n v="0"/>
    <x v="23"/>
    <n v="0"/>
  </r>
  <r>
    <n v="100353"/>
    <x v="0"/>
    <m/>
    <m/>
    <m/>
    <x v="0"/>
    <n v="8"/>
    <d v="2021-06-01T00:00:00"/>
    <d v="2021-07-01T00:00:00"/>
    <n v="1"/>
    <n v="0"/>
    <x v="23"/>
    <n v="0"/>
  </r>
  <r>
    <n v="100354"/>
    <x v="0"/>
    <m/>
    <m/>
    <m/>
    <x v="0"/>
    <n v="10"/>
    <d v="2021-06-01T00:00:00"/>
    <d v="2021-07-01T00:00:00"/>
    <n v="1"/>
    <n v="0"/>
    <x v="23"/>
    <n v="0"/>
  </r>
  <r>
    <n v="100355"/>
    <x v="0"/>
    <m/>
    <m/>
    <m/>
    <x v="0"/>
    <n v="10"/>
    <d v="2021-06-01T00:00:00"/>
    <d v="2021-07-01T00:00:00"/>
    <n v="1"/>
    <n v="0"/>
    <x v="23"/>
    <n v="0"/>
  </r>
  <r>
    <n v="100356"/>
    <x v="0"/>
    <m/>
    <m/>
    <m/>
    <x v="0"/>
    <n v="6"/>
    <d v="2021-06-01T00:00:00"/>
    <d v="2021-07-01T00:00:00"/>
    <n v="1"/>
    <n v="0"/>
    <x v="23"/>
    <n v="0"/>
  </r>
  <r>
    <n v="100357"/>
    <x v="0"/>
    <m/>
    <m/>
    <m/>
    <x v="0"/>
    <n v="6"/>
    <d v="2021-06-01T00:00:00"/>
    <d v="2021-07-01T00:00:00"/>
    <n v="1"/>
    <n v="0"/>
    <x v="23"/>
    <n v="0"/>
  </r>
  <r>
    <n v="100358"/>
    <x v="0"/>
    <m/>
    <m/>
    <m/>
    <x v="0"/>
    <n v="6"/>
    <d v="2021-06-01T00:00:00"/>
    <d v="2021-07-01T00:00:00"/>
    <n v="1"/>
    <n v="0"/>
    <x v="23"/>
    <n v="0"/>
  </r>
  <r>
    <n v="100359"/>
    <x v="0"/>
    <m/>
    <m/>
    <m/>
    <x v="0"/>
    <n v="6"/>
    <d v="2021-06-01T00:00:00"/>
    <d v="2021-07-01T00:00:00"/>
    <n v="1"/>
    <n v="0"/>
    <x v="23"/>
    <n v="0"/>
  </r>
  <r>
    <n v="100360"/>
    <x v="0"/>
    <m/>
    <m/>
    <m/>
    <x v="0"/>
    <n v="7"/>
    <d v="2021-06-01T00:00:00"/>
    <d v="2021-07-01T00:00:00"/>
    <n v="1"/>
    <n v="0"/>
    <x v="23"/>
    <n v="0"/>
  </r>
  <r>
    <n v="100361"/>
    <x v="0"/>
    <m/>
    <m/>
    <m/>
    <x v="0"/>
    <n v="6"/>
    <d v="2021-06-01T00:00:00"/>
    <d v="2021-07-01T00:00:00"/>
    <n v="1"/>
    <n v="0"/>
    <x v="23"/>
    <n v="0"/>
  </r>
  <r>
    <n v="100362"/>
    <x v="0"/>
    <m/>
    <m/>
    <m/>
    <x v="0"/>
    <n v="5"/>
    <d v="2021-06-01T00:00:00"/>
    <d v="2021-07-01T00:00:00"/>
    <n v="1"/>
    <n v="0"/>
    <x v="23"/>
    <n v="0"/>
  </r>
  <r>
    <n v="100363"/>
    <x v="0"/>
    <m/>
    <m/>
    <m/>
    <x v="0"/>
    <n v="5"/>
    <d v="2021-06-01T00:00:00"/>
    <d v="2021-07-01T00:00:00"/>
    <n v="1"/>
    <n v="0"/>
    <x v="23"/>
    <n v="0"/>
  </r>
  <r>
    <n v="100364"/>
    <x v="0"/>
    <m/>
    <m/>
    <m/>
    <x v="0"/>
    <n v="6"/>
    <d v="2021-06-01T00:00:00"/>
    <d v="2021-07-01T00:00:00"/>
    <n v="1"/>
    <n v="0"/>
    <x v="23"/>
    <n v="0"/>
  </r>
  <r>
    <n v="100365"/>
    <x v="0"/>
    <m/>
    <m/>
    <m/>
    <x v="0"/>
    <n v="5"/>
    <d v="2021-06-01T00:00:00"/>
    <d v="2021-07-01T00:00:00"/>
    <n v="1"/>
    <n v="0"/>
    <x v="23"/>
    <n v="0"/>
  </r>
  <r>
    <n v="100366"/>
    <x v="0"/>
    <m/>
    <m/>
    <m/>
    <x v="0"/>
    <n v="5"/>
    <d v="2021-06-01T00:00:00"/>
    <d v="2021-07-01T00:00:00"/>
    <n v="1"/>
    <n v="0"/>
    <x v="23"/>
    <n v="0"/>
  </r>
  <r>
    <n v="100367"/>
    <x v="0"/>
    <m/>
    <m/>
    <m/>
    <x v="0"/>
    <n v="5"/>
    <d v="2021-06-01T00:00:00"/>
    <d v="2021-07-01T00:00:00"/>
    <n v="1"/>
    <n v="0"/>
    <x v="23"/>
    <n v="0"/>
  </r>
  <r>
    <n v="100368"/>
    <x v="0"/>
    <m/>
    <m/>
    <m/>
    <x v="0"/>
    <n v="5"/>
    <d v="2021-06-01T00:00:00"/>
    <d v="2021-07-01T00:00:00"/>
    <n v="1"/>
    <n v="0"/>
    <x v="23"/>
    <n v="0"/>
  </r>
  <r>
    <n v="100369"/>
    <x v="0"/>
    <m/>
    <m/>
    <m/>
    <x v="0"/>
    <n v="5"/>
    <d v="2021-06-01T00:00:00"/>
    <d v="2021-07-01T00:00:00"/>
    <n v="1"/>
    <n v="0"/>
    <x v="23"/>
    <n v="0"/>
  </r>
  <r>
    <n v="100370"/>
    <x v="0"/>
    <m/>
    <m/>
    <m/>
    <x v="0"/>
    <n v="85"/>
    <d v="2021-06-01T00:00:00"/>
    <d v="2021-07-01T00:00:00"/>
    <n v="1"/>
    <n v="0"/>
    <x v="23"/>
    <n v="0"/>
  </r>
  <r>
    <n v="100371"/>
    <x v="0"/>
    <m/>
    <m/>
    <m/>
    <x v="0"/>
    <n v="5"/>
    <d v="2021-06-01T00:00:00"/>
    <d v="2021-07-01T00:00:00"/>
    <n v="1"/>
    <n v="0"/>
    <x v="23"/>
    <n v="0"/>
  </r>
  <r>
    <n v="100372"/>
    <x v="0"/>
    <m/>
    <m/>
    <m/>
    <x v="0"/>
    <n v="4"/>
    <d v="2021-06-01T00:00:00"/>
    <d v="2021-07-01T00:00:00"/>
    <n v="1"/>
    <n v="0"/>
    <x v="23"/>
    <n v="0"/>
  </r>
  <r>
    <n v="100373"/>
    <x v="0"/>
    <m/>
    <m/>
    <m/>
    <x v="0"/>
    <n v="5"/>
    <d v="2021-06-01T00:00:00"/>
    <d v="2021-07-01T00:00:00"/>
    <n v="1"/>
    <n v="0"/>
    <x v="23"/>
    <n v="0"/>
  </r>
  <r>
    <n v="100374"/>
    <x v="0"/>
    <m/>
    <m/>
    <m/>
    <x v="0"/>
    <n v="2"/>
    <d v="2021-06-01T00:00:00"/>
    <d v="2021-07-01T00:00:00"/>
    <n v="1"/>
    <n v="0"/>
    <x v="23"/>
    <n v="0"/>
  </r>
  <r>
    <n v="100375"/>
    <x v="0"/>
    <m/>
    <m/>
    <m/>
    <x v="0"/>
    <n v="2"/>
    <d v="2021-06-01T00:00:00"/>
    <d v="2021-07-01T00:00:00"/>
    <n v="1"/>
    <n v="0"/>
    <x v="23"/>
    <n v="0"/>
  </r>
  <r>
    <n v="100376"/>
    <x v="0"/>
    <m/>
    <m/>
    <m/>
    <x v="0"/>
    <n v="2"/>
    <d v="2021-06-01T00:00:00"/>
    <d v="2021-07-01T00:00:00"/>
    <n v="1"/>
    <n v="0"/>
    <x v="23"/>
    <n v="0"/>
  </r>
  <r>
    <n v="100377"/>
    <x v="0"/>
    <m/>
    <m/>
    <m/>
    <x v="0"/>
    <n v="2"/>
    <d v="2021-06-01T00:00:00"/>
    <d v="2021-07-01T00:00:00"/>
    <n v="1"/>
    <n v="0"/>
    <x v="23"/>
    <n v="0"/>
  </r>
  <r>
    <n v="100378"/>
    <x v="0"/>
    <m/>
    <m/>
    <m/>
    <x v="0"/>
    <n v="2"/>
    <d v="2021-06-01T00:00:00"/>
    <d v="2021-07-01T00:00:00"/>
    <n v="1"/>
    <n v="0"/>
    <x v="23"/>
    <n v="0"/>
  </r>
  <r>
    <n v="100379"/>
    <x v="0"/>
    <m/>
    <m/>
    <m/>
    <x v="0"/>
    <n v="2"/>
    <d v="2021-06-01T00:00:00"/>
    <d v="2021-07-01T00:00:00"/>
    <n v="1"/>
    <n v="0"/>
    <x v="23"/>
    <n v="0"/>
  </r>
  <r>
    <n v="100380"/>
    <x v="0"/>
    <m/>
    <m/>
    <m/>
    <x v="0"/>
    <n v="2"/>
    <d v="2021-06-01T00:00:00"/>
    <d v="2021-07-01T00:00:00"/>
    <n v="1"/>
    <n v="0"/>
    <x v="23"/>
    <n v="0"/>
  </r>
  <r>
    <n v="100381"/>
    <x v="0"/>
    <m/>
    <m/>
    <m/>
    <x v="0"/>
    <n v="2"/>
    <d v="2021-06-01T00:00:00"/>
    <d v="2021-07-01T00:00:00"/>
    <n v="1"/>
    <n v="0"/>
    <x v="23"/>
    <n v="0"/>
  </r>
  <r>
    <n v="100382"/>
    <x v="0"/>
    <m/>
    <m/>
    <m/>
    <x v="0"/>
    <n v="2"/>
    <d v="2021-06-01T00:00:00"/>
    <d v="2021-07-01T00:00:00"/>
    <n v="1"/>
    <n v="0"/>
    <x v="23"/>
    <n v="0"/>
  </r>
  <r>
    <n v="100383"/>
    <x v="0"/>
    <m/>
    <m/>
    <m/>
    <x v="0"/>
    <n v="2"/>
    <d v="2021-06-01T00:00:00"/>
    <d v="2021-07-01T00:00:00"/>
    <n v="1"/>
    <n v="0"/>
    <x v="23"/>
    <n v="0"/>
  </r>
  <r>
    <n v="100384"/>
    <x v="0"/>
    <m/>
    <m/>
    <m/>
    <x v="0"/>
    <n v="2"/>
    <d v="2021-06-01T00:00:00"/>
    <d v="2021-07-01T00:00:00"/>
    <n v="1"/>
    <n v="0"/>
    <x v="23"/>
    <n v="0"/>
  </r>
  <r>
    <n v="100385"/>
    <x v="0"/>
    <m/>
    <m/>
    <m/>
    <x v="0"/>
    <n v="2"/>
    <d v="2021-06-01T00:00:00"/>
    <d v="2021-07-01T00:00:00"/>
    <n v="1"/>
    <n v="0"/>
    <x v="23"/>
    <n v="0"/>
  </r>
  <r>
    <n v="100386"/>
    <x v="0"/>
    <m/>
    <m/>
    <m/>
    <x v="0"/>
    <n v="1"/>
    <d v="2021-06-01T00:00:00"/>
    <d v="2021-07-01T00:00:00"/>
    <n v="1"/>
    <n v="0"/>
    <x v="23"/>
    <n v="0"/>
  </r>
  <r>
    <n v="100387"/>
    <x v="0"/>
    <m/>
    <m/>
    <m/>
    <x v="0"/>
    <n v="2"/>
    <d v="2021-06-01T00:00:00"/>
    <d v="2021-07-01T00:00:00"/>
    <n v="1"/>
    <n v="0"/>
    <x v="23"/>
    <n v="0"/>
  </r>
  <r>
    <n v="100388"/>
    <x v="0"/>
    <m/>
    <m/>
    <m/>
    <x v="0"/>
    <n v="2"/>
    <d v="2021-06-01T00:00:00"/>
    <d v="2021-07-01T00:00:00"/>
    <n v="1"/>
    <n v="0"/>
    <x v="23"/>
    <n v="0"/>
  </r>
  <r>
    <n v="100389"/>
    <x v="0"/>
    <m/>
    <m/>
    <m/>
    <x v="0"/>
    <n v="2"/>
    <d v="2021-06-01T00:00:00"/>
    <d v="2021-07-01T00:00:00"/>
    <n v="1"/>
    <n v="0"/>
    <x v="23"/>
    <n v="0"/>
  </r>
  <r>
    <n v="100390"/>
    <x v="0"/>
    <m/>
    <m/>
    <m/>
    <x v="0"/>
    <n v="2"/>
    <d v="2021-06-01T00:00:00"/>
    <d v="2021-07-01T00:00:00"/>
    <n v="1"/>
    <n v="0"/>
    <x v="23"/>
    <n v="0"/>
  </r>
  <r>
    <n v="100391"/>
    <x v="0"/>
    <m/>
    <m/>
    <m/>
    <x v="0"/>
    <n v="1"/>
    <d v="2021-06-01T00:00:00"/>
    <d v="2021-07-01T00:00:00"/>
    <n v="1"/>
    <n v="0"/>
    <x v="2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B43211-BD91-43EA-951F-68B0A9E3D9F6}" name="PivotTable1" cacheId="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I16" firstHeaderRow="1" firstDataRow="3" firstDataCol="1"/>
  <pivotFields count="18">
    <pivotField showAll="0"/>
    <pivotField axis="axisRow" showAll="0">
      <items count="5">
        <item h="1" x="0"/>
        <item x="2"/>
        <item h="1" x="3"/>
        <item x="1"/>
        <item t="default"/>
      </items>
    </pivotField>
    <pivotField showAll="0"/>
    <pivotField showAll="0"/>
    <pivotField showAll="0"/>
    <pivotField axis="axisRow" dataField="1"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dragToRow="0" dragToCol="0" dragToPage="0" showAll="0" defaultSubtotal="0"/>
    <pivotField name="Paid Category" axis="axisRow" showAll="0">
      <items count="3">
        <item n="Unpaid" x="0"/>
        <item n="Paid"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3">
    <field x="14"/>
    <field x="5"/>
    <field x="1"/>
  </rowFields>
  <rowItems count="11">
    <i>
      <x v="1"/>
    </i>
    <i r="1">
      <x v="1"/>
    </i>
    <i r="2">
      <x v="1"/>
    </i>
    <i r="2">
      <x v="3"/>
    </i>
    <i r="1">
      <x v="2"/>
    </i>
    <i r="2">
      <x v="1"/>
    </i>
    <i r="2">
      <x v="3"/>
    </i>
    <i r="1">
      <x v="3"/>
    </i>
    <i r="2">
      <x v="1"/>
    </i>
    <i r="2">
      <x v="3"/>
    </i>
    <i t="grand">
      <x/>
    </i>
  </rowItems>
  <colFields count="2">
    <field x="-2"/>
    <field x="11"/>
  </colFields>
  <colItems count="8">
    <i>
      <x/>
      <x v="21"/>
    </i>
    <i r="1">
      <x v="22"/>
    </i>
    <i r="1">
      <x v="23"/>
    </i>
    <i i="1">
      <x v="1"/>
      <x v="21"/>
    </i>
    <i r="1" i="1">
      <x v="22"/>
    </i>
    <i r="1" i="1">
      <x v="23"/>
    </i>
    <i t="grand">
      <x/>
    </i>
    <i t="grand" i="1">
      <x/>
    </i>
  </colItems>
  <dataFields count="2">
    <dataField name="Sum of Licenses Bought" fld="5" baseField="0" baseItem="0" numFmtId="3"/>
    <dataField name="Sum of Sales Amount" fld="12" baseField="0" baseItem="0" numFmtId="164"/>
  </dataFields>
  <formats count="2">
    <format dxfId="35">
      <pivotArea outline="0" collapsedLevelsAreSubtotals="1" fieldPosition="0">
        <references count="1">
          <reference field="4294967294" count="1" selected="0">
            <x v="1"/>
          </reference>
        </references>
      </pivotArea>
    </format>
    <format dxfId="34">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filters count="1">
    <filter fld="11" type="dateBetween" evalOrder="-1" id="4"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DCB13DA1-6831-441B-B308-BEB51E800E63}" sourceName="Subscription Type">
  <pivotTables>
    <pivotTable tabId="12" name="PivotTable1"/>
  </pivotTables>
  <data>
    <tabular pivotCacheId="1013050244">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0429827E-76CF-4E93-9DA2-EFA5F93F7439}" cache="Slicer_Subscription_Type" caption="Subscription Type"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5D5F3F-06F6-4E56-BFFC-9251B190D9A0}" name="Sales" displayName="Sales" ref="A1:R2221" totalsRowShown="0">
  <autoFilter ref="A1:R2221" xr:uid="{FEF9520D-5854-AA43-BD44-DFDCBDCAE089}"/>
  <tableColumns count="18">
    <tableColumn id="1" xr3:uid="{C5757452-F1D3-47BB-A3EE-8E85B924BE41}" name="Customer ID"/>
    <tableColumn id="2" xr3:uid="{5D8900CD-D17D-486A-A9FB-D155496DD490}" name="Subscription Type"/>
    <tableColumn id="14" xr3:uid="{2004EE60-1C8E-452D-9BDF-3B888BC522AF}" name="Upsell $ Per Non-Paying User" dataDxfId="43">
      <calculatedColumnFormula>_xlfn.SWITCH(Sales[[#This Row],[Subscription Type]],"Basic",10,"Premium",10,"Business",25,"Enterprise",27)</calculatedColumnFormula>
    </tableColumn>
    <tableColumn id="3" xr3:uid="{600D84AC-529D-488D-A84C-C40274DA53EA}" name="Contract Length (Months)"/>
    <tableColumn id="4" xr3:uid="{8059B042-1D7C-404A-84DC-9CFA173651E6}" name="Current Contract Start"/>
    <tableColumn id="5" xr3:uid="{C989F9EA-F3FE-470F-BB23-8075DA0A3EAE}" name="Current Contract End"/>
    <tableColumn id="6" xr3:uid="{3249AD53-8522-4F8F-B052-7FEB5B3D9D1B}" name="Licenses Bought"/>
    <tableColumn id="7" xr3:uid="{4EFCCC01-57D6-4947-9A80-9A89E7ADDA7A}" name="Number of Users"/>
    <tableColumn id="17" xr3:uid="{9E987F90-0100-4387-93AA-D0C9AE22CDA7}" name="Non-Paying Users" dataDxfId="42">
      <calculatedColumnFormula>IF(Sales[[#This Row],[Number of Users]]-Sales[[#This Row],[Licenses Bought]]&lt;0,0,Sales[[#This Row],[Number of Users]]-Sales[[#This Row],[Licenses Bought]])</calculatedColumnFormula>
    </tableColumn>
    <tableColumn id="18" xr3:uid="{F388B08D-AF54-4D46-8E10-67B674FB2891}" name="Current Upsell $" dataDxfId="41">
      <calculatedColumnFormula>IF(Sales[[#This Row],[Sales Month]]=MAX(Sales[Sales Month]),Sales[[#This Row],[Upsell $ Per Non-Paying User]]*Sales[[#This Row],[Non-Paying Users]],0)</calculatedColumnFormula>
    </tableColumn>
    <tableColumn id="19" xr3:uid="{A97400F0-537A-437D-92A1-94DE8E05385F}" name="Upsell Priority" dataDxfId="40">
      <calculatedColumnFormula>_xlfn.IFS(Sales[[#This Row],[Current Upsell $]]=0,"",Sales[[#This Row],[Current Upsell $]]&gt;=400,"High",Sales[[#This Row],[Current Upsell $]]&gt;=100,"Medium",Sales[[#This Row],[Current Upsell $]]&lt;100,"Low")</calculatedColumnFormula>
    </tableColumn>
    <tableColumn id="20" xr3:uid="{9EF7A06E-C465-4C0B-8E68-59F73B68F41D}" name="Upsell Account Detail" dataDxfId="39">
      <calculatedColumnFormula>IF(Sales[[#This Row],[Current Upsell $]]&gt;0,_xlfn.CONCAT(Sales[[#This Row],[Subscription Type]]," ",Sales[[#This Row],[Upsell Priority]]," ",TEXT(Sales[[#This Row],[Current Upsell $]],"$#,#")),"")</calculatedColumnFormula>
    </tableColumn>
    <tableColumn id="8" xr3:uid="{EB9299A2-923D-4D7D-8109-3F74AB9DA758}" name="Account Creation Month" dataDxfId="38"/>
    <tableColumn id="9" xr3:uid="{52CAEB85-7E87-443E-AE32-83174955E1ED}" name="Last Active" dataDxfId="37"/>
    <tableColumn id="10" xr3:uid="{4C629BB4-5927-474F-818D-EED9FF27A3DA}" name="Months Active"/>
    <tableColumn id="11" xr3:uid="{96E79EE0-8884-489D-9117-D444FD4DEE82}" name="Months Since Last Active"/>
    <tableColumn id="12" xr3:uid="{B1384C77-6936-4EAB-9AC1-955F3D024211}" name="Sales Month" dataDxfId="36"/>
    <tableColumn id="13" xr3:uid="{40540EB4-687F-463E-B71E-BACF61CAB4ED}" name="Sales Amount"/>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E2BA772-19EA-4AD0-A704-24526A542E01}" name="Sales_Trends" displayName="Sales_Trends" ref="A1:K13" totalsRowShown="0">
  <autoFilter ref="A1:K13" xr:uid="{4E2BA772-19EA-4AD0-A704-24526A542E01}"/>
  <tableColumns count="11">
    <tableColumn id="1" xr3:uid="{59983A5B-7AE2-4189-B7F4-AD69D359F1E5}" name="Sales Month" dataDxfId="33"/>
    <tableColumn id="2" xr3:uid="{0AD015E3-C0A4-4F46-824A-4CC82FE2D331}" name="Number of Customers" dataDxfId="32">
      <calculatedColumnFormula>COUNTIF(Sales[Sales Month],Sales_Trends[[#This Row],[Sales Month]])</calculatedColumnFormula>
    </tableColumn>
    <tableColumn id="3" xr3:uid="{B3513359-C32D-499B-B9BA-401AA80C9580}" name="Total Sales" dataDxfId="31">
      <calculatedColumnFormula>SUMIF(Sales[Sales Month],Sales_Trends[[#This Row],[Sales Month]],Sales[Sales Amount])</calculatedColumnFormula>
    </tableColumn>
    <tableColumn id="4" xr3:uid="{FB0FFF24-02ED-47F1-8A5A-026ADF682CEF}" name="Avg Sales Per Customer" dataDxfId="30">
      <calculatedColumnFormula>Sales_Trends[[#This Row],[Total Sales]]/Sales_Trends[[#This Row],[Number of Customers]]</calculatedColumnFormula>
    </tableColumn>
    <tableColumn id="5" xr3:uid="{A4A704DB-1120-4260-BB0B-EBD82489D8CC}" name="Non-Paying Customers" dataDxfId="29">
      <calculatedColumnFormula>COUNTIFS(Sales[Sales Month],Sales_Trends[[#This Row],[Sales Month]],Sales[Subscription Type],"Basic")</calculatedColumnFormula>
    </tableColumn>
    <tableColumn id="6" xr3:uid="{E5070706-49A2-4094-9A14-9E7E2FCE76C2}" name="Paying Customers" dataDxfId="28">
      <calculatedColumnFormula>COUNTIFS(Sales[Sales Month],Sales_Trends[[#This Row],[Sales Month]],Sales[Subscription Type],"&lt;&gt;Basic")</calculatedColumnFormula>
    </tableColumn>
    <tableColumn id="7" xr3:uid="{B5F792EC-96B5-4F28-A131-18981CD44B68}" name="Basic to Paying Ratio" dataDxfId="27">
      <calculatedColumnFormula>Sales_Trends[[#This Row],[Non-Paying Customers]]/Sales_Trends[[#This Row],[Paying Customers]]</calculatedColumnFormula>
    </tableColumn>
    <tableColumn id="8" xr3:uid="{A46D2EEE-2CFB-4078-B089-8A827A8383A2}" name="Premium Sales" dataDxfId="26">
      <calculatedColumnFormula>SUMIFS(Sales[Sales Amount],Sales[Sales Month],Sales_Trends[[#This Row],[Sales Month]],Sales[Subscription Type],"Premium")</calculatedColumnFormula>
    </tableColumn>
    <tableColumn id="9" xr3:uid="{77CB87CC-9696-4A05-A0DE-9E01197DBA93}" name="Business Sales" dataDxfId="25">
      <calculatedColumnFormula>SUMIFS(Sales[Sales Amount],Sales[Sales Month],Sales_Trends[[#This Row],[Sales Month]],Sales[Subscription Type],"Premium")</calculatedColumnFormula>
    </tableColumn>
    <tableColumn id="10" xr3:uid="{3B526974-3FB5-443C-8AB1-1CE8DFEA9402}" name="Enterprise Sales" dataDxfId="24">
      <calculatedColumnFormula>SUMIFS(Sales[Sales Amount],Sales[Sales Month],Sales_Trends[[#This Row],[Sales Month]],Sales[Subscription Type],"Enterprise")</calculatedColumnFormula>
    </tableColumn>
    <tableColumn id="11" xr3:uid="{117D926B-2B01-4971-958B-C14E184B93AA}" name="Enterprise Sales Share" dataDxfId="23">
      <calculatedColumnFormula>Sales_Trends[[#This Row],[Enterprise Sales]]/Sales_Trends[[#This Row],[Total Sales]]</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BA96F01-6F37-4E8A-B81D-1717FADC2F17}" name="Scenario1" displayName="Scenario1" ref="A1:D6" totalsRowCount="1">
  <autoFilter ref="A1:D5" xr:uid="{2BA96F01-6F37-4E8A-B81D-1717FADC2F17}"/>
  <tableColumns count="4">
    <tableColumn id="5" xr3:uid="{EA75F93F-27F5-4E43-8A95-5747809B7148}" name="Subscription Type" totalsRowLabel="Total" dataDxfId="22"/>
    <tableColumn id="1" xr3:uid="{1DACE839-3D5E-4800-9873-9F16B7606BAB}" name="Upsell Opportunity" dataDxfId="21">
      <calculatedColumnFormula>SUMIF(Sales[Subscription Type],Scenario1[[#This Row],[Subscription Type]],Sales[Current Upsell $])</calculatedColumnFormula>
    </tableColumn>
    <tableColumn id="2" xr3:uid="{E0F7585D-754F-41B5-94EB-C5F230661316}" name="Conversion Rates" dataDxfId="20"/>
    <tableColumn id="3" xr3:uid="{4136766F-A907-41F5-BA9C-ECF2CD9BC7BD}" name="Projected Upsell Amount" totalsRowFunction="sum" dataDxfId="19" totalsRowDxfId="18">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2780C79-237F-4CB1-A887-D8E10A0B7825}" name="Scenario2" displayName="Scenario2" ref="A9:C10" totalsRowShown="0" dataDxfId="17">
  <autoFilter ref="A9:C10" xr:uid="{E2780C79-237F-4CB1-A887-D8E10A0B7825}"/>
  <tableColumns count="3">
    <tableColumn id="1" xr3:uid="{F49A675C-01E9-4BF4-91CE-FAD60415819D}" name="Sales Last Month" dataDxfId="16">
      <calculatedColumnFormula>SUMIF(Sales[Sales Month],MAX(Sales[Sales Month]),Sales[Sales Amount])</calculatedColumnFormula>
    </tableColumn>
    <tableColumn id="2" xr3:uid="{4EB24C84-8324-4AF3-A486-0EE3A5E7A3CA}" name="Growth Rate" dataDxfId="15"/>
    <tableColumn id="3" xr3:uid="{0149EBC2-2882-4A0D-86D2-B5A4367D50A5}" name="Sales Target" dataDxfId="14">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302BFED-DD4B-4CB8-B0B4-88A3BF47D36C}" name="Scenario3" displayName="Scenario3" ref="A13:E17" totalsRowCount="1">
  <autoFilter ref="A13:E16" xr:uid="{9302BFED-DD4B-4CB8-B0B4-88A3BF47D36C}"/>
  <tableColumns count="5">
    <tableColumn id="1" xr3:uid="{AACFC364-5A98-4452-9C50-5AF72395ADDB}" name="Subscription Type" totalsRowLabel="Total"/>
    <tableColumn id="2" xr3:uid="{1F49BAD3-1E4D-4EDD-8AEF-329105465DC4}" name="License Price" dataDxfId="13"/>
    <tableColumn id="3" xr3:uid="{2237A0E6-7E3B-4E81-8D6C-8A4FE1552F2F}" name="Licenses Bought" dataDxfId="12">
      <calculatedColumnFormula>SUMIFS(Sales[Licenses Bought],Sales[Sales Month],MAX(Sales[Sales Month]),Sales[Subscription Type],Scenario3[Subscription Type])</calculatedColumnFormula>
    </tableColumn>
    <tableColumn id="5" xr3:uid="{29A9646E-B2B3-4121-8038-D452820AF162}" name="Elasticity" dataDxfId="11"/>
    <tableColumn id="4" xr3:uid="{0CA2A7C0-386C-4556-B607-21BE23AFEF12}" name="Projected Sales" totalsRowFunction="sum" dataDxfId="10" totalsRowDxfId="9">
      <calculatedColumnFormula>Scenario3[[#This Row],[License Price]]*Scenario3[[#This Row],[Licenses Bought]]*(1+Scenario3[[#This Row],[Elasticity]])</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9BC1C86-D974-4AC5-A087-580C975D02FB}" name="Forecast" displayName="Forecast" ref="A1:D26" totalsRowShown="0">
  <autoFilter ref="A1:D26" xr:uid="{B9BC1C86-D974-4AC5-A087-580C975D02FB}"/>
  <tableColumns count="4">
    <tableColumn id="1" xr3:uid="{740DAF71-6270-4E05-9B57-77F0324475C6}" name="Sales Month"/>
    <tableColumn id="2" xr3:uid="{ABD4C28C-8729-48E1-AFD1-47AA13503730}" name="Total Sales" dataDxfId="8">
      <calculatedColumnFormula>SUMIF(Sales[Sales Month],Forecast[[#This Row],[Sales Month]],Sales[Sales Amount])</calculatedColumnFormula>
    </tableColumn>
    <tableColumn id="3" xr3:uid="{E7B2E89A-A64F-4725-8337-B5C7AF8F3C20}" name="SMA Forecast"/>
    <tableColumn id="4" xr3:uid="{76E87966-7F07-4C96-B0DA-C44E86F54C5E}" name="WMA Forecas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B0A5236-BFFA-401D-AA71-B0D50DEBEBDF}" name="Table7" displayName="Table7" ref="A1:H37" totalsRowShown="0">
  <autoFilter ref="A1:H37" xr:uid="{DB0A5236-BFFA-401D-AA71-B0D50DEBEBDF}"/>
  <tableColumns count="8">
    <tableColumn id="1" xr3:uid="{81C0AF18-30D3-440A-A5EE-D5823E15CB57}" name="Timeline" dataDxfId="7"/>
    <tableColumn id="2" xr3:uid="{BC3B77BF-A111-4640-A6C3-F21395CC9CCB}" name="Values"/>
    <tableColumn id="3" xr3:uid="{26CAFBB9-C90C-42AC-99F5-B2973A34DFAC}" name="Forecast 1" dataDxfId="6">
      <calculatedColumnFormula>_xlfn.FORECAST.ETS(A2,$B$2:$B$25,$A$2:$A$25,1,1)</calculatedColumnFormula>
    </tableColumn>
    <tableColumn id="4" xr3:uid="{611483F8-D24A-4347-8E72-E98485948264}" name="Lower Bound 1" dataDxfId="5">
      <calculatedColumnFormula>C2-_xlfn.FORECAST.ETS.CONFINT(A2,$B$2:$B$25,$A$2:$A$25,0.9,1,1)</calculatedColumnFormula>
    </tableColumn>
    <tableColumn id="5" xr3:uid="{197539AE-620E-4AE8-AD08-821E9D208873}" name="Upper Bound 1" dataDxfId="4">
      <calculatedColumnFormula>C2+_xlfn.FORECAST.ETS.CONFINT(A2,$B$2:$B$25,$A$2:$A$25,0.9,1,1)</calculatedColumnFormula>
    </tableColumn>
    <tableColumn id="6" xr3:uid="{A9E40914-9775-4977-9969-DA5A6074DBE5}" name="Forecast 2" dataDxfId="3"/>
    <tableColumn id="7" xr3:uid="{99B87B11-C3CB-4CA0-B7E5-404FD803FEBB}" name="Lower Bound 2" dataDxfId="2"/>
    <tableColumn id="8" xr3:uid="{E9F6BCF6-6F4D-4C82-BCD3-7FC31E061077}" name="Upper Bound 2"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EC82081E-6FF3-47DE-AF0D-1B0CF819E07B}" sourceName="Sales Month">
  <pivotTables>
    <pivotTable tabId="12" name="PivotTable1"/>
  </pivotTables>
  <state minimalRefreshVersion="6" lastRefreshVersion="6" pivotCacheId="101305024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88B8F7FA-E2ED-4197-9DD6-3C18091AC7F4}" cache="NativeTimeline_Sales_Month" caption="Sales Month" level="1" selectionLevel="1" scrollPosition="2019-08-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T9385"/>
  <sheetViews>
    <sheetView tabSelected="1" workbookViewId="0">
      <pane ySplit="1" topLeftCell="A2" activePane="bottomLeft" state="frozen"/>
      <selection activeCell="B1" sqref="B1"/>
      <selection pane="bottomLeft" activeCell="H7" sqref="H7"/>
    </sheetView>
  </sheetViews>
  <sheetFormatPr defaultColWidth="10.6640625" defaultRowHeight="15.5" x14ac:dyDescent="0.35"/>
  <cols>
    <col min="1" max="1" width="12.6640625" customWidth="1"/>
    <col min="2" max="2" width="18" bestFit="1" customWidth="1"/>
    <col min="3" max="3" width="27.4140625" bestFit="1" customWidth="1"/>
    <col min="4" max="4" width="23.6640625" customWidth="1"/>
    <col min="5" max="5" width="20.6640625" customWidth="1"/>
    <col min="6" max="6" width="19.9140625" customWidth="1"/>
    <col min="7" max="7" width="15.6640625" customWidth="1"/>
    <col min="8" max="8" width="17.6640625" bestFit="1" customWidth="1"/>
    <col min="9" max="12" width="17.6640625" customWidth="1"/>
    <col min="13" max="13" width="22.9140625" customWidth="1"/>
    <col min="14" max="14" width="14" bestFit="1" customWidth="1"/>
    <col min="15" max="15" width="21.5" bestFit="1" customWidth="1"/>
    <col min="16" max="16" width="22.9140625" customWidth="1"/>
    <col min="17" max="17" width="12.83203125" customWidth="1"/>
    <col min="18" max="18" width="13.83203125" customWidth="1"/>
    <col min="19" max="19" width="21.83203125" bestFit="1" customWidth="1"/>
    <col min="20" max="20" width="11.33203125" bestFit="1" customWidth="1"/>
    <col min="21" max="21" width="12.5" bestFit="1" customWidth="1"/>
  </cols>
  <sheetData>
    <row r="1" spans="1:19" x14ac:dyDescent="0.35">
      <c r="A1" t="s">
        <v>16</v>
      </c>
      <c r="B1" t="s">
        <v>14</v>
      </c>
      <c r="C1" t="s">
        <v>28</v>
      </c>
      <c r="D1" t="s">
        <v>7</v>
      </c>
      <c r="E1" t="s">
        <v>5</v>
      </c>
      <c r="F1" t="s">
        <v>6</v>
      </c>
      <c r="G1" t="s">
        <v>4</v>
      </c>
      <c r="H1" t="s">
        <v>15</v>
      </c>
      <c r="I1" t="s">
        <v>29</v>
      </c>
      <c r="J1" t="s">
        <v>30</v>
      </c>
      <c r="K1" t="s">
        <v>31</v>
      </c>
      <c r="L1" t="s">
        <v>32</v>
      </c>
      <c r="M1" t="s">
        <v>8</v>
      </c>
      <c r="N1" t="s">
        <v>10</v>
      </c>
      <c r="O1" t="s">
        <v>9</v>
      </c>
      <c r="P1" t="s">
        <v>11</v>
      </c>
      <c r="Q1" t="s">
        <v>12</v>
      </c>
      <c r="R1" t="s">
        <v>13</v>
      </c>
    </row>
    <row r="2" spans="1:19" x14ac:dyDescent="0.35">
      <c r="A2">
        <v>100001</v>
      </c>
      <c r="B2" t="s">
        <v>3</v>
      </c>
      <c r="C2" s="2">
        <f>_xlfn.SWITCH(Sales[[#This Row],[Subscription Type]],"Basic",10,"Premium",10,"Business",25,"Enterprise",27)</f>
        <v>10</v>
      </c>
      <c r="G2">
        <v>0</v>
      </c>
      <c r="H2">
        <v>12</v>
      </c>
      <c r="I2">
        <f>IF(Sales[[#This Row],[Number of Users]]-Sales[[#This Row],[Licenses Bought]]&lt;0,0,Sales[[#This Row],[Number of Users]]-Sales[[#This Row],[Licenses Bought]])</f>
        <v>12</v>
      </c>
      <c r="J2" s="2">
        <f>IF(Sales[[#This Row],[Sales Month]]=MAX(Sales[Sales Month]),Sales[[#This Row],[Upsell $ Per Non-Paying User]]*Sales[[#This Row],[Non-Paying Users]],0)</f>
        <v>0</v>
      </c>
      <c r="K2" s="2" t="str">
        <f>_xlfn.IFS(Sales[[#This Row],[Current Upsell $]]=0,"",Sales[[#This Row],[Current Upsell $]]&gt;=400,"High",Sales[[#This Row],[Current Upsell $]]&gt;=100,"Medium",Sales[[#This Row],[Current Upsell $]]&lt;100,"Low")</f>
        <v/>
      </c>
      <c r="L2" s="2" t="str">
        <f>IF(Sales[[#This Row],[Current Upsell $]]&gt;0,_xlfn.CONCAT(Sales[[#This Row],[Subscription Type]]," ",Sales[[#This Row],[Upsell Priority]]," ",TEXT(Sales[[#This Row],[Current Upsell $]],"$#,#")),"")</f>
        <v/>
      </c>
      <c r="M2" s="1">
        <v>43647</v>
      </c>
      <c r="N2" s="1">
        <v>43891</v>
      </c>
      <c r="O2">
        <v>8</v>
      </c>
      <c r="P2">
        <v>15</v>
      </c>
      <c r="Q2" s="1">
        <v>43647</v>
      </c>
      <c r="R2">
        <v>0</v>
      </c>
      <c r="S2" s="1"/>
    </row>
    <row r="3" spans="1:19" x14ac:dyDescent="0.35">
      <c r="A3">
        <v>100001</v>
      </c>
      <c r="B3" t="s">
        <v>3</v>
      </c>
      <c r="C3" s="2">
        <f>_xlfn.SWITCH(Sales[[#This Row],[Subscription Type]],"Basic",10,"Premium",10,"Business",25,"Enterprise",27)</f>
        <v>10</v>
      </c>
      <c r="G3">
        <v>0</v>
      </c>
      <c r="H3">
        <v>11</v>
      </c>
      <c r="I3">
        <f>IF(Sales[[#This Row],[Number of Users]]-Sales[[#This Row],[Licenses Bought]]&lt;0,0,Sales[[#This Row],[Number of Users]]-Sales[[#This Row],[Licenses Bought]])</f>
        <v>11</v>
      </c>
      <c r="J3" s="2">
        <f>IF(Sales[[#This Row],[Sales Month]]=MAX(Sales[Sales Month]),Sales[[#This Row],[Upsell $ Per Non-Paying User]]*Sales[[#This Row],[Non-Paying Users]],0)</f>
        <v>0</v>
      </c>
      <c r="K3" s="2" t="str">
        <f>_xlfn.IFS(Sales[[#This Row],[Current Upsell $]]=0,"",Sales[[#This Row],[Current Upsell $]]&gt;=400,"High",Sales[[#This Row],[Current Upsell $]]&gt;=100,"Medium",Sales[[#This Row],[Current Upsell $]]&lt;100,"Low")</f>
        <v/>
      </c>
      <c r="L3" s="2" t="str">
        <f>IF(Sales[[#This Row],[Current Upsell $]]&gt;0,_xlfn.CONCAT(Sales[[#This Row],[Subscription Type]]," ",Sales[[#This Row],[Upsell Priority]]," ",TEXT(Sales[[#This Row],[Current Upsell $]],"$#,#")),"")</f>
        <v/>
      </c>
      <c r="M3" s="1">
        <v>43647</v>
      </c>
      <c r="N3" s="1">
        <v>43891</v>
      </c>
      <c r="O3">
        <v>8</v>
      </c>
      <c r="P3">
        <v>15</v>
      </c>
      <c r="Q3" s="1">
        <v>43678</v>
      </c>
      <c r="R3">
        <v>0</v>
      </c>
      <c r="S3" s="1"/>
    </row>
    <row r="4" spans="1:19" x14ac:dyDescent="0.35">
      <c r="A4">
        <v>100001</v>
      </c>
      <c r="B4" t="s">
        <v>3</v>
      </c>
      <c r="C4" s="2">
        <f>_xlfn.SWITCH(Sales[[#This Row],[Subscription Type]],"Basic",10,"Premium",10,"Business",25,"Enterprise",27)</f>
        <v>10</v>
      </c>
      <c r="G4">
        <v>0</v>
      </c>
      <c r="H4">
        <v>11</v>
      </c>
      <c r="I4">
        <f>IF(Sales[[#This Row],[Number of Users]]-Sales[[#This Row],[Licenses Bought]]&lt;0,0,Sales[[#This Row],[Number of Users]]-Sales[[#This Row],[Licenses Bought]])</f>
        <v>11</v>
      </c>
      <c r="J4" s="2">
        <f>IF(Sales[[#This Row],[Sales Month]]=MAX(Sales[Sales Month]),Sales[[#This Row],[Upsell $ Per Non-Paying User]]*Sales[[#This Row],[Non-Paying Users]],0)</f>
        <v>0</v>
      </c>
      <c r="K4" s="2" t="str">
        <f>_xlfn.IFS(Sales[[#This Row],[Current Upsell $]]=0,"",Sales[[#This Row],[Current Upsell $]]&gt;=400,"High",Sales[[#This Row],[Current Upsell $]]&gt;=100,"Medium",Sales[[#This Row],[Current Upsell $]]&lt;100,"Low")</f>
        <v/>
      </c>
      <c r="L4" s="2" t="str">
        <f>IF(Sales[[#This Row],[Current Upsell $]]&gt;0,_xlfn.CONCAT(Sales[[#This Row],[Subscription Type]]," ",Sales[[#This Row],[Upsell Priority]]," ",TEXT(Sales[[#This Row],[Current Upsell $]],"$#,#")),"")</f>
        <v/>
      </c>
      <c r="M4" s="1">
        <v>43647</v>
      </c>
      <c r="N4" s="1">
        <v>43891</v>
      </c>
      <c r="O4">
        <v>8</v>
      </c>
      <c r="P4">
        <v>15</v>
      </c>
      <c r="Q4" s="1">
        <v>43709</v>
      </c>
      <c r="R4">
        <v>0</v>
      </c>
      <c r="S4" s="1"/>
    </row>
    <row r="5" spans="1:19" x14ac:dyDescent="0.35">
      <c r="A5">
        <v>100001</v>
      </c>
      <c r="B5" t="s">
        <v>3</v>
      </c>
      <c r="C5" s="2">
        <f>_xlfn.SWITCH(Sales[[#This Row],[Subscription Type]],"Basic",10,"Premium",10,"Business",25,"Enterprise",27)</f>
        <v>10</v>
      </c>
      <c r="G5">
        <v>0</v>
      </c>
      <c r="H5">
        <v>9</v>
      </c>
      <c r="I5">
        <f>IF(Sales[[#This Row],[Number of Users]]-Sales[[#This Row],[Licenses Bought]]&lt;0,0,Sales[[#This Row],[Number of Users]]-Sales[[#This Row],[Licenses Bought]])</f>
        <v>9</v>
      </c>
      <c r="J5" s="2">
        <f>IF(Sales[[#This Row],[Sales Month]]=MAX(Sales[Sales Month]),Sales[[#This Row],[Upsell $ Per Non-Paying User]]*Sales[[#This Row],[Non-Paying Users]],0)</f>
        <v>0</v>
      </c>
      <c r="K5" s="2" t="str">
        <f>_xlfn.IFS(Sales[[#This Row],[Current Upsell $]]=0,"",Sales[[#This Row],[Current Upsell $]]&gt;=400,"High",Sales[[#This Row],[Current Upsell $]]&gt;=100,"Medium",Sales[[#This Row],[Current Upsell $]]&lt;100,"Low")</f>
        <v/>
      </c>
      <c r="L5" s="2" t="str">
        <f>IF(Sales[[#This Row],[Current Upsell $]]&gt;0,_xlfn.CONCAT(Sales[[#This Row],[Subscription Type]]," ",Sales[[#This Row],[Upsell Priority]]," ",TEXT(Sales[[#This Row],[Current Upsell $]],"$#,#")),"")</f>
        <v/>
      </c>
      <c r="M5" s="1">
        <v>43647</v>
      </c>
      <c r="N5" s="1">
        <v>43891</v>
      </c>
      <c r="O5">
        <v>8</v>
      </c>
      <c r="P5">
        <v>15</v>
      </c>
      <c r="Q5" s="1">
        <v>43739</v>
      </c>
      <c r="R5">
        <v>0</v>
      </c>
      <c r="S5" s="1"/>
    </row>
    <row r="6" spans="1:19" x14ac:dyDescent="0.35">
      <c r="A6">
        <v>100001</v>
      </c>
      <c r="B6" t="s">
        <v>3</v>
      </c>
      <c r="C6" s="2">
        <f>_xlfn.SWITCH(Sales[[#This Row],[Subscription Type]],"Basic",10,"Premium",10,"Business",25,"Enterprise",27)</f>
        <v>10</v>
      </c>
      <c r="G6">
        <v>0</v>
      </c>
      <c r="H6">
        <v>11</v>
      </c>
      <c r="I6">
        <f>IF(Sales[[#This Row],[Number of Users]]-Sales[[#This Row],[Licenses Bought]]&lt;0,0,Sales[[#This Row],[Number of Users]]-Sales[[#This Row],[Licenses Bought]])</f>
        <v>11</v>
      </c>
      <c r="J6" s="2">
        <f>IF(Sales[[#This Row],[Sales Month]]=MAX(Sales[Sales Month]),Sales[[#This Row],[Upsell $ Per Non-Paying User]]*Sales[[#This Row],[Non-Paying Users]],0)</f>
        <v>0</v>
      </c>
      <c r="K6" s="2" t="str">
        <f>_xlfn.IFS(Sales[[#This Row],[Current Upsell $]]=0,"",Sales[[#This Row],[Current Upsell $]]&gt;=400,"High",Sales[[#This Row],[Current Upsell $]]&gt;=100,"Medium",Sales[[#This Row],[Current Upsell $]]&lt;100,"Low")</f>
        <v/>
      </c>
      <c r="L6" s="2" t="str">
        <f>IF(Sales[[#This Row],[Current Upsell $]]&gt;0,_xlfn.CONCAT(Sales[[#This Row],[Subscription Type]]," ",Sales[[#This Row],[Upsell Priority]]," ",TEXT(Sales[[#This Row],[Current Upsell $]],"$#,#")),"")</f>
        <v/>
      </c>
      <c r="M6" s="1">
        <v>43647</v>
      </c>
      <c r="N6" s="1">
        <v>43891</v>
      </c>
      <c r="O6">
        <v>8</v>
      </c>
      <c r="P6">
        <v>15</v>
      </c>
      <c r="Q6" s="1">
        <v>43770</v>
      </c>
      <c r="R6">
        <v>0</v>
      </c>
      <c r="S6" s="1"/>
    </row>
    <row r="7" spans="1:19" x14ac:dyDescent="0.35">
      <c r="A7">
        <v>100001</v>
      </c>
      <c r="B7" t="s">
        <v>3</v>
      </c>
      <c r="C7" s="2">
        <f>_xlfn.SWITCH(Sales[[#This Row],[Subscription Type]],"Basic",10,"Premium",10,"Business",25,"Enterprise",27)</f>
        <v>10</v>
      </c>
      <c r="G7">
        <v>0</v>
      </c>
      <c r="H7">
        <v>12</v>
      </c>
      <c r="I7">
        <f>IF(Sales[[#This Row],[Number of Users]]-Sales[[#This Row],[Licenses Bought]]&lt;0,0,Sales[[#This Row],[Number of Users]]-Sales[[#This Row],[Licenses Bought]])</f>
        <v>12</v>
      </c>
      <c r="J7" s="2">
        <f>IF(Sales[[#This Row],[Sales Month]]=MAX(Sales[Sales Month]),Sales[[#This Row],[Upsell $ Per Non-Paying User]]*Sales[[#This Row],[Non-Paying Users]],0)</f>
        <v>0</v>
      </c>
      <c r="K7" s="2" t="str">
        <f>_xlfn.IFS(Sales[[#This Row],[Current Upsell $]]=0,"",Sales[[#This Row],[Current Upsell $]]&gt;=400,"High",Sales[[#This Row],[Current Upsell $]]&gt;=100,"Medium",Sales[[#This Row],[Current Upsell $]]&lt;100,"Low")</f>
        <v/>
      </c>
      <c r="L7" s="2" t="str">
        <f>IF(Sales[[#This Row],[Current Upsell $]]&gt;0,_xlfn.CONCAT(Sales[[#This Row],[Subscription Type]]," ",Sales[[#This Row],[Upsell Priority]]," ",TEXT(Sales[[#This Row],[Current Upsell $]],"$#,#")),"")</f>
        <v/>
      </c>
      <c r="M7" s="1">
        <v>43647</v>
      </c>
      <c r="N7" s="1">
        <v>43891</v>
      </c>
      <c r="O7">
        <v>8</v>
      </c>
      <c r="P7">
        <v>15</v>
      </c>
      <c r="Q7" s="1">
        <v>43800</v>
      </c>
      <c r="R7">
        <v>0</v>
      </c>
      <c r="S7" s="1"/>
    </row>
    <row r="8" spans="1:19" x14ac:dyDescent="0.35">
      <c r="A8">
        <v>100001</v>
      </c>
      <c r="B8" t="s">
        <v>3</v>
      </c>
      <c r="C8" s="2">
        <f>_xlfn.SWITCH(Sales[[#This Row],[Subscription Type]],"Basic",10,"Premium",10,"Business",25,"Enterprise",27)</f>
        <v>10</v>
      </c>
      <c r="G8">
        <v>0</v>
      </c>
      <c r="H8">
        <v>9</v>
      </c>
      <c r="I8">
        <f>IF(Sales[[#This Row],[Number of Users]]-Sales[[#This Row],[Licenses Bought]]&lt;0,0,Sales[[#This Row],[Number of Users]]-Sales[[#This Row],[Licenses Bought]])</f>
        <v>9</v>
      </c>
      <c r="J8" s="2">
        <f>IF(Sales[[#This Row],[Sales Month]]=MAX(Sales[Sales Month]),Sales[[#This Row],[Upsell $ Per Non-Paying User]]*Sales[[#This Row],[Non-Paying Users]],0)</f>
        <v>0</v>
      </c>
      <c r="K8" s="2" t="str">
        <f>_xlfn.IFS(Sales[[#This Row],[Current Upsell $]]=0,"",Sales[[#This Row],[Current Upsell $]]&gt;=400,"High",Sales[[#This Row],[Current Upsell $]]&gt;=100,"Medium",Sales[[#This Row],[Current Upsell $]]&lt;100,"Low")</f>
        <v/>
      </c>
      <c r="L8" s="2" t="str">
        <f>IF(Sales[[#This Row],[Current Upsell $]]&gt;0,_xlfn.CONCAT(Sales[[#This Row],[Subscription Type]]," ",Sales[[#This Row],[Upsell Priority]]," ",TEXT(Sales[[#This Row],[Current Upsell $]],"$#,#")),"")</f>
        <v/>
      </c>
      <c r="M8" s="1">
        <v>43647</v>
      </c>
      <c r="N8" s="1">
        <v>43891</v>
      </c>
      <c r="O8">
        <v>8</v>
      </c>
      <c r="P8">
        <v>15</v>
      </c>
      <c r="Q8" s="1">
        <v>43831</v>
      </c>
      <c r="R8">
        <v>0</v>
      </c>
      <c r="S8" s="1"/>
    </row>
    <row r="9" spans="1:19" x14ac:dyDescent="0.35">
      <c r="A9">
        <v>100001</v>
      </c>
      <c r="B9" t="s">
        <v>3</v>
      </c>
      <c r="C9" s="2">
        <f>_xlfn.SWITCH(Sales[[#This Row],[Subscription Type]],"Basic",10,"Premium",10,"Business",25,"Enterprise",27)</f>
        <v>10</v>
      </c>
      <c r="G9">
        <v>0</v>
      </c>
      <c r="H9">
        <v>11</v>
      </c>
      <c r="I9">
        <f>IF(Sales[[#This Row],[Number of Users]]-Sales[[#This Row],[Licenses Bought]]&lt;0,0,Sales[[#This Row],[Number of Users]]-Sales[[#This Row],[Licenses Bought]])</f>
        <v>11</v>
      </c>
      <c r="J9" s="2">
        <f>IF(Sales[[#This Row],[Sales Month]]=MAX(Sales[Sales Month]),Sales[[#This Row],[Upsell $ Per Non-Paying User]]*Sales[[#This Row],[Non-Paying Users]],0)</f>
        <v>0</v>
      </c>
      <c r="K9" s="2" t="str">
        <f>_xlfn.IFS(Sales[[#This Row],[Current Upsell $]]=0,"",Sales[[#This Row],[Current Upsell $]]&gt;=400,"High",Sales[[#This Row],[Current Upsell $]]&gt;=100,"Medium",Sales[[#This Row],[Current Upsell $]]&lt;100,"Low")</f>
        <v/>
      </c>
      <c r="L9" s="2" t="str">
        <f>IF(Sales[[#This Row],[Current Upsell $]]&gt;0,_xlfn.CONCAT(Sales[[#This Row],[Subscription Type]]," ",Sales[[#This Row],[Upsell Priority]]," ",TEXT(Sales[[#This Row],[Current Upsell $]],"$#,#")),"")</f>
        <v/>
      </c>
      <c r="M9" s="1">
        <v>43647</v>
      </c>
      <c r="N9" s="1">
        <v>43891</v>
      </c>
      <c r="O9">
        <v>8</v>
      </c>
      <c r="P9">
        <v>15</v>
      </c>
      <c r="Q9" s="1">
        <v>43862</v>
      </c>
      <c r="R9">
        <v>0</v>
      </c>
      <c r="S9" s="1"/>
    </row>
    <row r="10" spans="1:19" x14ac:dyDescent="0.35">
      <c r="A10">
        <v>100001</v>
      </c>
      <c r="B10" t="s">
        <v>3</v>
      </c>
      <c r="C10" s="2">
        <f>_xlfn.SWITCH(Sales[[#This Row],[Subscription Type]],"Basic",10,"Premium",10,"Business",25,"Enterprise",27)</f>
        <v>10</v>
      </c>
      <c r="G10">
        <v>0</v>
      </c>
      <c r="H10">
        <v>12</v>
      </c>
      <c r="I10">
        <f>IF(Sales[[#This Row],[Number of Users]]-Sales[[#This Row],[Licenses Bought]]&lt;0,0,Sales[[#This Row],[Number of Users]]-Sales[[#This Row],[Licenses Bought]])</f>
        <v>12</v>
      </c>
      <c r="J10" s="2">
        <f>IF(Sales[[#This Row],[Sales Month]]=MAX(Sales[Sales Month]),Sales[[#This Row],[Upsell $ Per Non-Paying User]]*Sales[[#This Row],[Non-Paying Users]],0)</f>
        <v>0</v>
      </c>
      <c r="K10" s="2" t="str">
        <f>_xlfn.IFS(Sales[[#This Row],[Current Upsell $]]=0,"",Sales[[#This Row],[Current Upsell $]]&gt;=400,"High",Sales[[#This Row],[Current Upsell $]]&gt;=100,"Medium",Sales[[#This Row],[Current Upsell $]]&lt;100,"Low")</f>
        <v/>
      </c>
      <c r="L10" s="2" t="str">
        <f>IF(Sales[[#This Row],[Current Upsell $]]&gt;0,_xlfn.CONCAT(Sales[[#This Row],[Subscription Type]]," ",Sales[[#This Row],[Upsell Priority]]," ",TEXT(Sales[[#This Row],[Current Upsell $]],"$#,#")),"")</f>
        <v/>
      </c>
      <c r="M10" s="1">
        <v>43647</v>
      </c>
      <c r="N10" s="1">
        <v>43891</v>
      </c>
      <c r="O10">
        <v>8</v>
      </c>
      <c r="P10">
        <v>15</v>
      </c>
      <c r="Q10" s="1">
        <v>43891</v>
      </c>
      <c r="R10">
        <v>0</v>
      </c>
      <c r="S10" s="1"/>
    </row>
    <row r="11" spans="1:19" x14ac:dyDescent="0.35">
      <c r="A11">
        <v>100002</v>
      </c>
      <c r="B11" t="s">
        <v>3</v>
      </c>
      <c r="C11" s="2">
        <f>_xlfn.SWITCH(Sales[[#This Row],[Subscription Type]],"Basic",10,"Premium",10,"Business",25,"Enterprise",27)</f>
        <v>10</v>
      </c>
      <c r="G11">
        <v>0</v>
      </c>
      <c r="H11">
        <v>2</v>
      </c>
      <c r="I11">
        <f>IF(Sales[[#This Row],[Number of Users]]-Sales[[#This Row],[Licenses Bought]]&lt;0,0,Sales[[#This Row],[Number of Users]]-Sales[[#This Row],[Licenses Bought]])</f>
        <v>2</v>
      </c>
      <c r="J11" s="2">
        <f>IF(Sales[[#This Row],[Sales Month]]=MAX(Sales[Sales Month]),Sales[[#This Row],[Upsell $ Per Non-Paying User]]*Sales[[#This Row],[Non-Paying Users]],0)</f>
        <v>0</v>
      </c>
      <c r="K11" s="2" t="str">
        <f>_xlfn.IFS(Sales[[#This Row],[Current Upsell $]]=0,"",Sales[[#This Row],[Current Upsell $]]&gt;=400,"High",Sales[[#This Row],[Current Upsell $]]&gt;=100,"Medium",Sales[[#This Row],[Current Upsell $]]&lt;100,"Low")</f>
        <v/>
      </c>
      <c r="L11" s="2" t="str">
        <f>IF(Sales[[#This Row],[Current Upsell $]]&gt;0,_xlfn.CONCAT(Sales[[#This Row],[Subscription Type]]," ",Sales[[#This Row],[Upsell Priority]]," ",TEXT(Sales[[#This Row],[Current Upsell $]],"$#,#")),"")</f>
        <v/>
      </c>
      <c r="M11" s="1">
        <v>43647</v>
      </c>
      <c r="N11" s="1">
        <v>44287</v>
      </c>
      <c r="O11">
        <v>21</v>
      </c>
      <c r="P11">
        <v>2</v>
      </c>
      <c r="Q11" s="1">
        <v>43647</v>
      </c>
      <c r="R11">
        <v>0</v>
      </c>
      <c r="S11" s="1"/>
    </row>
    <row r="12" spans="1:19" x14ac:dyDescent="0.35">
      <c r="A12">
        <v>100002</v>
      </c>
      <c r="B12" t="s">
        <v>3</v>
      </c>
      <c r="C12" s="2">
        <f>_xlfn.SWITCH(Sales[[#This Row],[Subscription Type]],"Basic",10,"Premium",10,"Business",25,"Enterprise",27)</f>
        <v>10</v>
      </c>
      <c r="G12">
        <v>0</v>
      </c>
      <c r="H12">
        <v>2</v>
      </c>
      <c r="I12">
        <f>IF(Sales[[#This Row],[Number of Users]]-Sales[[#This Row],[Licenses Bought]]&lt;0,0,Sales[[#This Row],[Number of Users]]-Sales[[#This Row],[Licenses Bought]])</f>
        <v>2</v>
      </c>
      <c r="J12" s="2">
        <f>IF(Sales[[#This Row],[Sales Month]]=MAX(Sales[Sales Month]),Sales[[#This Row],[Upsell $ Per Non-Paying User]]*Sales[[#This Row],[Non-Paying Users]],0)</f>
        <v>0</v>
      </c>
      <c r="K12" s="2" t="str">
        <f>_xlfn.IFS(Sales[[#This Row],[Current Upsell $]]=0,"",Sales[[#This Row],[Current Upsell $]]&gt;=400,"High",Sales[[#This Row],[Current Upsell $]]&gt;=100,"Medium",Sales[[#This Row],[Current Upsell $]]&lt;100,"Low")</f>
        <v/>
      </c>
      <c r="L12" s="2" t="str">
        <f>IF(Sales[[#This Row],[Current Upsell $]]&gt;0,_xlfn.CONCAT(Sales[[#This Row],[Subscription Type]]," ",Sales[[#This Row],[Upsell Priority]]," ",TEXT(Sales[[#This Row],[Current Upsell $]],"$#,#")),"")</f>
        <v/>
      </c>
      <c r="M12" s="1">
        <v>43647</v>
      </c>
      <c r="N12" s="1">
        <v>44287</v>
      </c>
      <c r="O12">
        <v>21</v>
      </c>
      <c r="P12">
        <v>2</v>
      </c>
      <c r="Q12" s="1">
        <v>43678</v>
      </c>
      <c r="R12">
        <v>0</v>
      </c>
      <c r="S12" s="1"/>
    </row>
    <row r="13" spans="1:19" x14ac:dyDescent="0.35">
      <c r="A13">
        <v>100002</v>
      </c>
      <c r="B13" t="s">
        <v>3</v>
      </c>
      <c r="C13" s="2">
        <f>_xlfn.SWITCH(Sales[[#This Row],[Subscription Type]],"Basic",10,"Premium",10,"Business",25,"Enterprise",27)</f>
        <v>10</v>
      </c>
      <c r="G13">
        <v>0</v>
      </c>
      <c r="H13">
        <v>2</v>
      </c>
      <c r="I13">
        <f>IF(Sales[[#This Row],[Number of Users]]-Sales[[#This Row],[Licenses Bought]]&lt;0,0,Sales[[#This Row],[Number of Users]]-Sales[[#This Row],[Licenses Bought]])</f>
        <v>2</v>
      </c>
      <c r="J13" s="2">
        <f>IF(Sales[[#This Row],[Sales Month]]=MAX(Sales[Sales Month]),Sales[[#This Row],[Upsell $ Per Non-Paying User]]*Sales[[#This Row],[Non-Paying Users]],0)</f>
        <v>0</v>
      </c>
      <c r="K13" s="2" t="str">
        <f>_xlfn.IFS(Sales[[#This Row],[Current Upsell $]]=0,"",Sales[[#This Row],[Current Upsell $]]&gt;=400,"High",Sales[[#This Row],[Current Upsell $]]&gt;=100,"Medium",Sales[[#This Row],[Current Upsell $]]&lt;100,"Low")</f>
        <v/>
      </c>
      <c r="L13" s="2" t="str">
        <f>IF(Sales[[#This Row],[Current Upsell $]]&gt;0,_xlfn.CONCAT(Sales[[#This Row],[Subscription Type]]," ",Sales[[#This Row],[Upsell Priority]]," ",TEXT(Sales[[#This Row],[Current Upsell $]],"$#,#")),"")</f>
        <v/>
      </c>
      <c r="M13" s="1">
        <v>43647</v>
      </c>
      <c r="N13" s="1">
        <v>44287</v>
      </c>
      <c r="O13">
        <v>21</v>
      </c>
      <c r="P13">
        <v>2</v>
      </c>
      <c r="Q13" s="1">
        <v>43709</v>
      </c>
      <c r="R13">
        <v>0</v>
      </c>
      <c r="S13" s="1"/>
    </row>
    <row r="14" spans="1:19" x14ac:dyDescent="0.35">
      <c r="A14">
        <v>100002</v>
      </c>
      <c r="B14" t="s">
        <v>3</v>
      </c>
      <c r="C14" s="2">
        <f>_xlfn.SWITCH(Sales[[#This Row],[Subscription Type]],"Basic",10,"Premium",10,"Business",25,"Enterprise",27)</f>
        <v>10</v>
      </c>
      <c r="G14">
        <v>0</v>
      </c>
      <c r="H14">
        <v>1</v>
      </c>
      <c r="I14">
        <f>IF(Sales[[#This Row],[Number of Users]]-Sales[[#This Row],[Licenses Bought]]&lt;0,0,Sales[[#This Row],[Number of Users]]-Sales[[#This Row],[Licenses Bought]])</f>
        <v>1</v>
      </c>
      <c r="J14" s="2">
        <f>IF(Sales[[#This Row],[Sales Month]]=MAX(Sales[Sales Month]),Sales[[#This Row],[Upsell $ Per Non-Paying User]]*Sales[[#This Row],[Non-Paying Users]],0)</f>
        <v>0</v>
      </c>
      <c r="K14" s="2" t="str">
        <f>_xlfn.IFS(Sales[[#This Row],[Current Upsell $]]=0,"",Sales[[#This Row],[Current Upsell $]]&gt;=400,"High",Sales[[#This Row],[Current Upsell $]]&gt;=100,"Medium",Sales[[#This Row],[Current Upsell $]]&lt;100,"Low")</f>
        <v/>
      </c>
      <c r="L14" s="2" t="str">
        <f>IF(Sales[[#This Row],[Current Upsell $]]&gt;0,_xlfn.CONCAT(Sales[[#This Row],[Subscription Type]]," ",Sales[[#This Row],[Upsell Priority]]," ",TEXT(Sales[[#This Row],[Current Upsell $]],"$#,#")),"")</f>
        <v/>
      </c>
      <c r="M14" s="1">
        <v>43647</v>
      </c>
      <c r="N14" s="1">
        <v>44287</v>
      </c>
      <c r="O14">
        <v>21</v>
      </c>
      <c r="P14">
        <v>2</v>
      </c>
      <c r="Q14" s="1">
        <v>43739</v>
      </c>
      <c r="R14">
        <v>0</v>
      </c>
      <c r="S14" s="1"/>
    </row>
    <row r="15" spans="1:19" x14ac:dyDescent="0.35">
      <c r="A15">
        <v>100002</v>
      </c>
      <c r="B15" t="s">
        <v>3</v>
      </c>
      <c r="C15" s="2">
        <f>_xlfn.SWITCH(Sales[[#This Row],[Subscription Type]],"Basic",10,"Premium",10,"Business",25,"Enterprise",27)</f>
        <v>10</v>
      </c>
      <c r="G15">
        <v>0</v>
      </c>
      <c r="H15">
        <v>2</v>
      </c>
      <c r="I15">
        <f>IF(Sales[[#This Row],[Number of Users]]-Sales[[#This Row],[Licenses Bought]]&lt;0,0,Sales[[#This Row],[Number of Users]]-Sales[[#This Row],[Licenses Bought]])</f>
        <v>2</v>
      </c>
      <c r="J15" s="2">
        <f>IF(Sales[[#This Row],[Sales Month]]=MAX(Sales[Sales Month]),Sales[[#This Row],[Upsell $ Per Non-Paying User]]*Sales[[#This Row],[Non-Paying Users]],0)</f>
        <v>0</v>
      </c>
      <c r="K15" s="2" t="str">
        <f>_xlfn.IFS(Sales[[#This Row],[Current Upsell $]]=0,"",Sales[[#This Row],[Current Upsell $]]&gt;=400,"High",Sales[[#This Row],[Current Upsell $]]&gt;=100,"Medium",Sales[[#This Row],[Current Upsell $]]&lt;100,"Low")</f>
        <v/>
      </c>
      <c r="L15" s="2" t="str">
        <f>IF(Sales[[#This Row],[Current Upsell $]]&gt;0,_xlfn.CONCAT(Sales[[#This Row],[Subscription Type]]," ",Sales[[#This Row],[Upsell Priority]]," ",TEXT(Sales[[#This Row],[Current Upsell $]],"$#,#")),"")</f>
        <v/>
      </c>
      <c r="M15" s="1">
        <v>43647</v>
      </c>
      <c r="N15" s="1">
        <v>44287</v>
      </c>
      <c r="O15">
        <v>21</v>
      </c>
      <c r="P15">
        <v>2</v>
      </c>
      <c r="Q15" s="1">
        <v>43770</v>
      </c>
      <c r="R15">
        <v>0</v>
      </c>
      <c r="S15" s="1"/>
    </row>
    <row r="16" spans="1:19" x14ac:dyDescent="0.35">
      <c r="A16">
        <v>100002</v>
      </c>
      <c r="B16" t="s">
        <v>3</v>
      </c>
      <c r="C16" s="2">
        <f>_xlfn.SWITCH(Sales[[#This Row],[Subscription Type]],"Basic",10,"Premium",10,"Business",25,"Enterprise",27)</f>
        <v>10</v>
      </c>
      <c r="G16">
        <v>0</v>
      </c>
      <c r="H16">
        <v>2</v>
      </c>
      <c r="I16">
        <f>IF(Sales[[#This Row],[Number of Users]]-Sales[[#This Row],[Licenses Bought]]&lt;0,0,Sales[[#This Row],[Number of Users]]-Sales[[#This Row],[Licenses Bought]])</f>
        <v>2</v>
      </c>
      <c r="J16" s="2">
        <f>IF(Sales[[#This Row],[Sales Month]]=MAX(Sales[Sales Month]),Sales[[#This Row],[Upsell $ Per Non-Paying User]]*Sales[[#This Row],[Non-Paying Users]],0)</f>
        <v>0</v>
      </c>
      <c r="K16" s="2" t="str">
        <f>_xlfn.IFS(Sales[[#This Row],[Current Upsell $]]=0,"",Sales[[#This Row],[Current Upsell $]]&gt;=400,"High",Sales[[#This Row],[Current Upsell $]]&gt;=100,"Medium",Sales[[#This Row],[Current Upsell $]]&lt;100,"Low")</f>
        <v/>
      </c>
      <c r="L16" s="2" t="str">
        <f>IF(Sales[[#This Row],[Current Upsell $]]&gt;0,_xlfn.CONCAT(Sales[[#This Row],[Subscription Type]]," ",Sales[[#This Row],[Upsell Priority]]," ",TEXT(Sales[[#This Row],[Current Upsell $]],"$#,#")),"")</f>
        <v/>
      </c>
      <c r="M16" s="1">
        <v>43647</v>
      </c>
      <c r="N16" s="1">
        <v>44287</v>
      </c>
      <c r="O16">
        <v>21</v>
      </c>
      <c r="P16">
        <v>2</v>
      </c>
      <c r="Q16" s="1">
        <v>43800</v>
      </c>
      <c r="R16">
        <v>0</v>
      </c>
      <c r="S16" s="1"/>
    </row>
    <row r="17" spans="1:19" x14ac:dyDescent="0.35">
      <c r="A17">
        <v>100002</v>
      </c>
      <c r="B17" t="s">
        <v>3</v>
      </c>
      <c r="C17" s="2">
        <f>_xlfn.SWITCH(Sales[[#This Row],[Subscription Type]],"Basic",10,"Premium",10,"Business",25,"Enterprise",27)</f>
        <v>10</v>
      </c>
      <c r="G17">
        <v>0</v>
      </c>
      <c r="H17">
        <v>2</v>
      </c>
      <c r="I17">
        <f>IF(Sales[[#This Row],[Number of Users]]-Sales[[#This Row],[Licenses Bought]]&lt;0,0,Sales[[#This Row],[Number of Users]]-Sales[[#This Row],[Licenses Bought]])</f>
        <v>2</v>
      </c>
      <c r="J17" s="2">
        <f>IF(Sales[[#This Row],[Sales Month]]=MAX(Sales[Sales Month]),Sales[[#This Row],[Upsell $ Per Non-Paying User]]*Sales[[#This Row],[Non-Paying Users]],0)</f>
        <v>0</v>
      </c>
      <c r="K17" s="2" t="str">
        <f>_xlfn.IFS(Sales[[#This Row],[Current Upsell $]]=0,"",Sales[[#This Row],[Current Upsell $]]&gt;=400,"High",Sales[[#This Row],[Current Upsell $]]&gt;=100,"Medium",Sales[[#This Row],[Current Upsell $]]&lt;100,"Low")</f>
        <v/>
      </c>
      <c r="L17" s="2" t="str">
        <f>IF(Sales[[#This Row],[Current Upsell $]]&gt;0,_xlfn.CONCAT(Sales[[#This Row],[Subscription Type]]," ",Sales[[#This Row],[Upsell Priority]]," ",TEXT(Sales[[#This Row],[Current Upsell $]],"$#,#")),"")</f>
        <v/>
      </c>
      <c r="M17" s="1">
        <v>43647</v>
      </c>
      <c r="N17" s="1">
        <v>44287</v>
      </c>
      <c r="O17">
        <v>21</v>
      </c>
      <c r="P17">
        <v>2</v>
      </c>
      <c r="Q17" s="1">
        <v>43831</v>
      </c>
      <c r="R17">
        <v>0</v>
      </c>
      <c r="S17" s="1"/>
    </row>
    <row r="18" spans="1:19" x14ac:dyDescent="0.35">
      <c r="A18">
        <v>100002</v>
      </c>
      <c r="B18" t="s">
        <v>3</v>
      </c>
      <c r="C18" s="2">
        <f>_xlfn.SWITCH(Sales[[#This Row],[Subscription Type]],"Basic",10,"Premium",10,"Business",25,"Enterprise",27)</f>
        <v>10</v>
      </c>
      <c r="G18">
        <v>0</v>
      </c>
      <c r="H18">
        <v>2</v>
      </c>
      <c r="I18">
        <f>IF(Sales[[#This Row],[Number of Users]]-Sales[[#This Row],[Licenses Bought]]&lt;0,0,Sales[[#This Row],[Number of Users]]-Sales[[#This Row],[Licenses Bought]])</f>
        <v>2</v>
      </c>
      <c r="J18" s="2">
        <f>IF(Sales[[#This Row],[Sales Month]]=MAX(Sales[Sales Month]),Sales[[#This Row],[Upsell $ Per Non-Paying User]]*Sales[[#This Row],[Non-Paying Users]],0)</f>
        <v>0</v>
      </c>
      <c r="K18" s="2" t="str">
        <f>_xlfn.IFS(Sales[[#This Row],[Current Upsell $]]=0,"",Sales[[#This Row],[Current Upsell $]]&gt;=400,"High",Sales[[#This Row],[Current Upsell $]]&gt;=100,"Medium",Sales[[#This Row],[Current Upsell $]]&lt;100,"Low")</f>
        <v/>
      </c>
      <c r="L18" s="2" t="str">
        <f>IF(Sales[[#This Row],[Current Upsell $]]&gt;0,_xlfn.CONCAT(Sales[[#This Row],[Subscription Type]]," ",Sales[[#This Row],[Upsell Priority]]," ",TEXT(Sales[[#This Row],[Current Upsell $]],"$#,#")),"")</f>
        <v/>
      </c>
      <c r="M18" s="1">
        <v>43647</v>
      </c>
      <c r="N18" s="1">
        <v>44287</v>
      </c>
      <c r="O18">
        <v>21</v>
      </c>
      <c r="P18">
        <v>2</v>
      </c>
      <c r="Q18" s="1">
        <v>43862</v>
      </c>
      <c r="R18">
        <v>0</v>
      </c>
      <c r="S18" s="1"/>
    </row>
    <row r="19" spans="1:19" x14ac:dyDescent="0.35">
      <c r="A19">
        <v>100002</v>
      </c>
      <c r="B19" t="s">
        <v>3</v>
      </c>
      <c r="C19" s="2">
        <f>_xlfn.SWITCH(Sales[[#This Row],[Subscription Type]],"Basic",10,"Premium",10,"Business",25,"Enterprise",27)</f>
        <v>10</v>
      </c>
      <c r="G19">
        <v>0</v>
      </c>
      <c r="H19">
        <v>2</v>
      </c>
      <c r="I19">
        <f>IF(Sales[[#This Row],[Number of Users]]-Sales[[#This Row],[Licenses Bought]]&lt;0,0,Sales[[#This Row],[Number of Users]]-Sales[[#This Row],[Licenses Bought]])</f>
        <v>2</v>
      </c>
      <c r="J19" s="2">
        <f>IF(Sales[[#This Row],[Sales Month]]=MAX(Sales[Sales Month]),Sales[[#This Row],[Upsell $ Per Non-Paying User]]*Sales[[#This Row],[Non-Paying Users]],0)</f>
        <v>0</v>
      </c>
      <c r="K19" s="2" t="str">
        <f>_xlfn.IFS(Sales[[#This Row],[Current Upsell $]]=0,"",Sales[[#This Row],[Current Upsell $]]&gt;=400,"High",Sales[[#This Row],[Current Upsell $]]&gt;=100,"Medium",Sales[[#This Row],[Current Upsell $]]&lt;100,"Low")</f>
        <v/>
      </c>
      <c r="L19" s="2" t="str">
        <f>IF(Sales[[#This Row],[Current Upsell $]]&gt;0,_xlfn.CONCAT(Sales[[#This Row],[Subscription Type]]," ",Sales[[#This Row],[Upsell Priority]]," ",TEXT(Sales[[#This Row],[Current Upsell $]],"$#,#")),"")</f>
        <v/>
      </c>
      <c r="M19" s="1">
        <v>43647</v>
      </c>
      <c r="N19" s="1">
        <v>44287</v>
      </c>
      <c r="O19">
        <v>21</v>
      </c>
      <c r="P19">
        <v>2</v>
      </c>
      <c r="Q19" s="1">
        <v>43891</v>
      </c>
      <c r="R19">
        <v>0</v>
      </c>
      <c r="S19" s="1"/>
    </row>
    <row r="20" spans="1:19" x14ac:dyDescent="0.35">
      <c r="A20">
        <v>100002</v>
      </c>
      <c r="B20" t="s">
        <v>3</v>
      </c>
      <c r="C20" s="2">
        <f>_xlfn.SWITCH(Sales[[#This Row],[Subscription Type]],"Basic",10,"Premium",10,"Business",25,"Enterprise",27)</f>
        <v>10</v>
      </c>
      <c r="G20">
        <v>0</v>
      </c>
      <c r="H20">
        <v>2</v>
      </c>
      <c r="I20">
        <f>IF(Sales[[#This Row],[Number of Users]]-Sales[[#This Row],[Licenses Bought]]&lt;0,0,Sales[[#This Row],[Number of Users]]-Sales[[#This Row],[Licenses Bought]])</f>
        <v>2</v>
      </c>
      <c r="J20" s="2">
        <f>IF(Sales[[#This Row],[Sales Month]]=MAX(Sales[Sales Month]),Sales[[#This Row],[Upsell $ Per Non-Paying User]]*Sales[[#This Row],[Non-Paying Users]],0)</f>
        <v>0</v>
      </c>
      <c r="K20" s="2" t="str">
        <f>_xlfn.IFS(Sales[[#This Row],[Current Upsell $]]=0,"",Sales[[#This Row],[Current Upsell $]]&gt;=400,"High",Sales[[#This Row],[Current Upsell $]]&gt;=100,"Medium",Sales[[#This Row],[Current Upsell $]]&lt;100,"Low")</f>
        <v/>
      </c>
      <c r="L20" s="2" t="str">
        <f>IF(Sales[[#This Row],[Current Upsell $]]&gt;0,_xlfn.CONCAT(Sales[[#This Row],[Subscription Type]]," ",Sales[[#This Row],[Upsell Priority]]," ",TEXT(Sales[[#This Row],[Current Upsell $]],"$#,#")),"")</f>
        <v/>
      </c>
      <c r="M20" s="1">
        <v>43647</v>
      </c>
      <c r="N20" s="1">
        <v>44287</v>
      </c>
      <c r="O20">
        <v>21</v>
      </c>
      <c r="P20">
        <v>2</v>
      </c>
      <c r="Q20" s="1">
        <v>43922</v>
      </c>
      <c r="R20">
        <v>0</v>
      </c>
      <c r="S20" s="1"/>
    </row>
    <row r="21" spans="1:19" x14ac:dyDescent="0.35">
      <c r="A21">
        <v>100002</v>
      </c>
      <c r="B21" t="s">
        <v>3</v>
      </c>
      <c r="C21" s="2">
        <f>_xlfn.SWITCH(Sales[[#This Row],[Subscription Type]],"Basic",10,"Premium",10,"Business",25,"Enterprise",27)</f>
        <v>10</v>
      </c>
      <c r="G21">
        <v>0</v>
      </c>
      <c r="H21">
        <v>2</v>
      </c>
      <c r="I21">
        <f>IF(Sales[[#This Row],[Number of Users]]-Sales[[#This Row],[Licenses Bought]]&lt;0,0,Sales[[#This Row],[Number of Users]]-Sales[[#This Row],[Licenses Bought]])</f>
        <v>2</v>
      </c>
      <c r="J21" s="2">
        <f>IF(Sales[[#This Row],[Sales Month]]=MAX(Sales[Sales Month]),Sales[[#This Row],[Upsell $ Per Non-Paying User]]*Sales[[#This Row],[Non-Paying Users]],0)</f>
        <v>0</v>
      </c>
      <c r="K21" s="2" t="str">
        <f>_xlfn.IFS(Sales[[#This Row],[Current Upsell $]]=0,"",Sales[[#This Row],[Current Upsell $]]&gt;=400,"High",Sales[[#This Row],[Current Upsell $]]&gt;=100,"Medium",Sales[[#This Row],[Current Upsell $]]&lt;100,"Low")</f>
        <v/>
      </c>
      <c r="L21" s="2" t="str">
        <f>IF(Sales[[#This Row],[Current Upsell $]]&gt;0,_xlfn.CONCAT(Sales[[#This Row],[Subscription Type]]," ",Sales[[#This Row],[Upsell Priority]]," ",TEXT(Sales[[#This Row],[Current Upsell $]],"$#,#")),"")</f>
        <v/>
      </c>
      <c r="M21" s="1">
        <v>43647</v>
      </c>
      <c r="N21" s="1">
        <v>44287</v>
      </c>
      <c r="O21">
        <v>21</v>
      </c>
      <c r="P21">
        <v>2</v>
      </c>
      <c r="Q21" s="1">
        <v>43952</v>
      </c>
      <c r="R21">
        <v>0</v>
      </c>
      <c r="S21" s="1"/>
    </row>
    <row r="22" spans="1:19" x14ac:dyDescent="0.35">
      <c r="A22">
        <v>100002</v>
      </c>
      <c r="B22" t="s">
        <v>3</v>
      </c>
      <c r="C22" s="2">
        <f>_xlfn.SWITCH(Sales[[#This Row],[Subscription Type]],"Basic",10,"Premium",10,"Business",25,"Enterprise",27)</f>
        <v>10</v>
      </c>
      <c r="G22">
        <v>0</v>
      </c>
      <c r="H22">
        <v>2</v>
      </c>
      <c r="I22">
        <f>IF(Sales[[#This Row],[Number of Users]]-Sales[[#This Row],[Licenses Bought]]&lt;0,0,Sales[[#This Row],[Number of Users]]-Sales[[#This Row],[Licenses Bought]])</f>
        <v>2</v>
      </c>
      <c r="J22" s="2">
        <f>IF(Sales[[#This Row],[Sales Month]]=MAX(Sales[Sales Month]),Sales[[#This Row],[Upsell $ Per Non-Paying User]]*Sales[[#This Row],[Non-Paying Users]],0)</f>
        <v>0</v>
      </c>
      <c r="K22" s="2" t="str">
        <f>_xlfn.IFS(Sales[[#This Row],[Current Upsell $]]=0,"",Sales[[#This Row],[Current Upsell $]]&gt;=400,"High",Sales[[#This Row],[Current Upsell $]]&gt;=100,"Medium",Sales[[#This Row],[Current Upsell $]]&lt;100,"Low")</f>
        <v/>
      </c>
      <c r="L22" s="2" t="str">
        <f>IF(Sales[[#This Row],[Current Upsell $]]&gt;0,_xlfn.CONCAT(Sales[[#This Row],[Subscription Type]]," ",Sales[[#This Row],[Upsell Priority]]," ",TEXT(Sales[[#This Row],[Current Upsell $]],"$#,#")),"")</f>
        <v/>
      </c>
      <c r="M22" s="1">
        <v>43647</v>
      </c>
      <c r="N22" s="1">
        <v>44287</v>
      </c>
      <c r="O22">
        <v>21</v>
      </c>
      <c r="P22">
        <v>2</v>
      </c>
      <c r="Q22" s="1">
        <v>43983</v>
      </c>
      <c r="R22">
        <v>0</v>
      </c>
      <c r="S22" s="1"/>
    </row>
    <row r="23" spans="1:19" x14ac:dyDescent="0.35">
      <c r="A23">
        <v>100002</v>
      </c>
      <c r="B23" t="s">
        <v>3</v>
      </c>
      <c r="C23" s="2">
        <f>_xlfn.SWITCH(Sales[[#This Row],[Subscription Type]],"Basic",10,"Premium",10,"Business",25,"Enterprise",27)</f>
        <v>10</v>
      </c>
      <c r="G23">
        <v>0</v>
      </c>
      <c r="H23">
        <v>1</v>
      </c>
      <c r="I23">
        <f>IF(Sales[[#This Row],[Number of Users]]-Sales[[#This Row],[Licenses Bought]]&lt;0,0,Sales[[#This Row],[Number of Users]]-Sales[[#This Row],[Licenses Bought]])</f>
        <v>1</v>
      </c>
      <c r="J23" s="2">
        <f>IF(Sales[[#This Row],[Sales Month]]=MAX(Sales[Sales Month]),Sales[[#This Row],[Upsell $ Per Non-Paying User]]*Sales[[#This Row],[Non-Paying Users]],0)</f>
        <v>0</v>
      </c>
      <c r="K23" s="2" t="str">
        <f>_xlfn.IFS(Sales[[#This Row],[Current Upsell $]]=0,"",Sales[[#This Row],[Current Upsell $]]&gt;=400,"High",Sales[[#This Row],[Current Upsell $]]&gt;=100,"Medium",Sales[[#This Row],[Current Upsell $]]&lt;100,"Low")</f>
        <v/>
      </c>
      <c r="L23" s="2" t="str">
        <f>IF(Sales[[#This Row],[Current Upsell $]]&gt;0,_xlfn.CONCAT(Sales[[#This Row],[Subscription Type]]," ",Sales[[#This Row],[Upsell Priority]]," ",TEXT(Sales[[#This Row],[Current Upsell $]],"$#,#")),"")</f>
        <v/>
      </c>
      <c r="M23" s="1">
        <v>43647</v>
      </c>
      <c r="N23" s="1">
        <v>44287</v>
      </c>
      <c r="O23">
        <v>21</v>
      </c>
      <c r="P23">
        <v>2</v>
      </c>
      <c r="Q23" s="1">
        <v>44013</v>
      </c>
      <c r="R23">
        <v>0</v>
      </c>
      <c r="S23" s="1"/>
    </row>
    <row r="24" spans="1:19" x14ac:dyDescent="0.35">
      <c r="A24">
        <v>100002</v>
      </c>
      <c r="B24" t="s">
        <v>3</v>
      </c>
      <c r="C24" s="2">
        <f>_xlfn.SWITCH(Sales[[#This Row],[Subscription Type]],"Basic",10,"Premium",10,"Business",25,"Enterprise",27)</f>
        <v>10</v>
      </c>
      <c r="G24">
        <v>0</v>
      </c>
      <c r="H24">
        <v>2</v>
      </c>
      <c r="I24">
        <f>IF(Sales[[#This Row],[Number of Users]]-Sales[[#This Row],[Licenses Bought]]&lt;0,0,Sales[[#This Row],[Number of Users]]-Sales[[#This Row],[Licenses Bought]])</f>
        <v>2</v>
      </c>
      <c r="J24" s="2">
        <f>IF(Sales[[#This Row],[Sales Month]]=MAX(Sales[Sales Month]),Sales[[#This Row],[Upsell $ Per Non-Paying User]]*Sales[[#This Row],[Non-Paying Users]],0)</f>
        <v>0</v>
      </c>
      <c r="K24" s="2" t="str">
        <f>_xlfn.IFS(Sales[[#This Row],[Current Upsell $]]=0,"",Sales[[#This Row],[Current Upsell $]]&gt;=400,"High",Sales[[#This Row],[Current Upsell $]]&gt;=100,"Medium",Sales[[#This Row],[Current Upsell $]]&lt;100,"Low")</f>
        <v/>
      </c>
      <c r="L24" s="2" t="str">
        <f>IF(Sales[[#This Row],[Current Upsell $]]&gt;0,_xlfn.CONCAT(Sales[[#This Row],[Subscription Type]]," ",Sales[[#This Row],[Upsell Priority]]," ",TEXT(Sales[[#This Row],[Current Upsell $]],"$#,#")),"")</f>
        <v/>
      </c>
      <c r="M24" s="1">
        <v>43647</v>
      </c>
      <c r="N24" s="1">
        <v>44287</v>
      </c>
      <c r="O24">
        <v>21</v>
      </c>
      <c r="P24">
        <v>2</v>
      </c>
      <c r="Q24" s="1">
        <v>44044</v>
      </c>
      <c r="R24">
        <v>0</v>
      </c>
      <c r="S24" s="1"/>
    </row>
    <row r="25" spans="1:19" x14ac:dyDescent="0.35">
      <c r="A25">
        <v>100002</v>
      </c>
      <c r="B25" t="s">
        <v>3</v>
      </c>
      <c r="C25" s="2">
        <f>_xlfn.SWITCH(Sales[[#This Row],[Subscription Type]],"Basic",10,"Premium",10,"Business",25,"Enterprise",27)</f>
        <v>10</v>
      </c>
      <c r="G25">
        <v>0</v>
      </c>
      <c r="H25">
        <v>2</v>
      </c>
      <c r="I25">
        <f>IF(Sales[[#This Row],[Number of Users]]-Sales[[#This Row],[Licenses Bought]]&lt;0,0,Sales[[#This Row],[Number of Users]]-Sales[[#This Row],[Licenses Bought]])</f>
        <v>2</v>
      </c>
      <c r="J25" s="2">
        <f>IF(Sales[[#This Row],[Sales Month]]=MAX(Sales[Sales Month]),Sales[[#This Row],[Upsell $ Per Non-Paying User]]*Sales[[#This Row],[Non-Paying Users]],0)</f>
        <v>0</v>
      </c>
      <c r="K25" s="2" t="str">
        <f>_xlfn.IFS(Sales[[#This Row],[Current Upsell $]]=0,"",Sales[[#This Row],[Current Upsell $]]&gt;=400,"High",Sales[[#This Row],[Current Upsell $]]&gt;=100,"Medium",Sales[[#This Row],[Current Upsell $]]&lt;100,"Low")</f>
        <v/>
      </c>
      <c r="L25" s="2" t="str">
        <f>IF(Sales[[#This Row],[Current Upsell $]]&gt;0,_xlfn.CONCAT(Sales[[#This Row],[Subscription Type]]," ",Sales[[#This Row],[Upsell Priority]]," ",TEXT(Sales[[#This Row],[Current Upsell $]],"$#,#")),"")</f>
        <v/>
      </c>
      <c r="M25" s="1">
        <v>43647</v>
      </c>
      <c r="N25" s="1">
        <v>44287</v>
      </c>
      <c r="O25">
        <v>21</v>
      </c>
      <c r="P25">
        <v>2</v>
      </c>
      <c r="Q25" s="1">
        <v>44075</v>
      </c>
      <c r="R25">
        <v>0</v>
      </c>
      <c r="S25" s="1"/>
    </row>
    <row r="26" spans="1:19" x14ac:dyDescent="0.35">
      <c r="A26">
        <v>100002</v>
      </c>
      <c r="B26" t="s">
        <v>3</v>
      </c>
      <c r="C26" s="2">
        <f>_xlfn.SWITCH(Sales[[#This Row],[Subscription Type]],"Basic",10,"Premium",10,"Business",25,"Enterprise",27)</f>
        <v>10</v>
      </c>
      <c r="G26">
        <v>0</v>
      </c>
      <c r="H26">
        <v>2</v>
      </c>
      <c r="I26">
        <f>IF(Sales[[#This Row],[Number of Users]]-Sales[[#This Row],[Licenses Bought]]&lt;0,0,Sales[[#This Row],[Number of Users]]-Sales[[#This Row],[Licenses Bought]])</f>
        <v>2</v>
      </c>
      <c r="J26" s="2">
        <f>IF(Sales[[#This Row],[Sales Month]]=MAX(Sales[Sales Month]),Sales[[#This Row],[Upsell $ Per Non-Paying User]]*Sales[[#This Row],[Non-Paying Users]],0)</f>
        <v>0</v>
      </c>
      <c r="K26" s="2" t="str">
        <f>_xlfn.IFS(Sales[[#This Row],[Current Upsell $]]=0,"",Sales[[#This Row],[Current Upsell $]]&gt;=400,"High",Sales[[#This Row],[Current Upsell $]]&gt;=100,"Medium",Sales[[#This Row],[Current Upsell $]]&lt;100,"Low")</f>
        <v/>
      </c>
      <c r="L26" s="2" t="str">
        <f>IF(Sales[[#This Row],[Current Upsell $]]&gt;0,_xlfn.CONCAT(Sales[[#This Row],[Subscription Type]]," ",Sales[[#This Row],[Upsell Priority]]," ",TEXT(Sales[[#This Row],[Current Upsell $]],"$#,#")),"")</f>
        <v/>
      </c>
      <c r="M26" s="1">
        <v>43647</v>
      </c>
      <c r="N26" s="1">
        <v>44287</v>
      </c>
      <c r="O26">
        <v>21</v>
      </c>
      <c r="P26">
        <v>2</v>
      </c>
      <c r="Q26" s="1">
        <v>44105</v>
      </c>
      <c r="R26">
        <v>0</v>
      </c>
      <c r="S26" s="1"/>
    </row>
    <row r="27" spans="1:19" x14ac:dyDescent="0.35">
      <c r="A27">
        <v>100002</v>
      </c>
      <c r="B27" t="s">
        <v>3</v>
      </c>
      <c r="C27" s="2">
        <f>_xlfn.SWITCH(Sales[[#This Row],[Subscription Type]],"Basic",10,"Premium",10,"Business",25,"Enterprise",27)</f>
        <v>10</v>
      </c>
      <c r="G27">
        <v>0</v>
      </c>
      <c r="H27">
        <v>2</v>
      </c>
      <c r="I27">
        <f>IF(Sales[[#This Row],[Number of Users]]-Sales[[#This Row],[Licenses Bought]]&lt;0,0,Sales[[#This Row],[Number of Users]]-Sales[[#This Row],[Licenses Bought]])</f>
        <v>2</v>
      </c>
      <c r="J27" s="2">
        <f>IF(Sales[[#This Row],[Sales Month]]=MAX(Sales[Sales Month]),Sales[[#This Row],[Upsell $ Per Non-Paying User]]*Sales[[#This Row],[Non-Paying Users]],0)</f>
        <v>0</v>
      </c>
      <c r="K27" s="2" t="str">
        <f>_xlfn.IFS(Sales[[#This Row],[Current Upsell $]]=0,"",Sales[[#This Row],[Current Upsell $]]&gt;=400,"High",Sales[[#This Row],[Current Upsell $]]&gt;=100,"Medium",Sales[[#This Row],[Current Upsell $]]&lt;100,"Low")</f>
        <v/>
      </c>
      <c r="L27" s="2" t="str">
        <f>IF(Sales[[#This Row],[Current Upsell $]]&gt;0,_xlfn.CONCAT(Sales[[#This Row],[Subscription Type]]," ",Sales[[#This Row],[Upsell Priority]]," ",TEXT(Sales[[#This Row],[Current Upsell $]],"$#,#")),"")</f>
        <v/>
      </c>
      <c r="M27" s="1">
        <v>43647</v>
      </c>
      <c r="N27" s="1">
        <v>44287</v>
      </c>
      <c r="O27">
        <v>21</v>
      </c>
      <c r="P27">
        <v>2</v>
      </c>
      <c r="Q27" s="1">
        <v>44136</v>
      </c>
      <c r="R27">
        <v>0</v>
      </c>
      <c r="S27" s="1"/>
    </row>
    <row r="28" spans="1:19" x14ac:dyDescent="0.35">
      <c r="A28">
        <v>100002</v>
      </c>
      <c r="B28" t="s">
        <v>3</v>
      </c>
      <c r="C28" s="2">
        <f>_xlfn.SWITCH(Sales[[#This Row],[Subscription Type]],"Basic",10,"Premium",10,"Business",25,"Enterprise",27)</f>
        <v>10</v>
      </c>
      <c r="G28">
        <v>0</v>
      </c>
      <c r="H28">
        <v>2</v>
      </c>
      <c r="I28">
        <f>IF(Sales[[#This Row],[Number of Users]]-Sales[[#This Row],[Licenses Bought]]&lt;0,0,Sales[[#This Row],[Number of Users]]-Sales[[#This Row],[Licenses Bought]])</f>
        <v>2</v>
      </c>
      <c r="J28" s="2">
        <f>IF(Sales[[#This Row],[Sales Month]]=MAX(Sales[Sales Month]),Sales[[#This Row],[Upsell $ Per Non-Paying User]]*Sales[[#This Row],[Non-Paying Users]],0)</f>
        <v>0</v>
      </c>
      <c r="K28" s="2" t="str">
        <f>_xlfn.IFS(Sales[[#This Row],[Current Upsell $]]=0,"",Sales[[#This Row],[Current Upsell $]]&gt;=400,"High",Sales[[#This Row],[Current Upsell $]]&gt;=100,"Medium",Sales[[#This Row],[Current Upsell $]]&lt;100,"Low")</f>
        <v/>
      </c>
      <c r="L28" s="2" t="str">
        <f>IF(Sales[[#This Row],[Current Upsell $]]&gt;0,_xlfn.CONCAT(Sales[[#This Row],[Subscription Type]]," ",Sales[[#This Row],[Upsell Priority]]," ",TEXT(Sales[[#This Row],[Current Upsell $]],"$#,#")),"")</f>
        <v/>
      </c>
      <c r="M28" s="1">
        <v>43647</v>
      </c>
      <c r="N28" s="1">
        <v>44287</v>
      </c>
      <c r="O28">
        <v>21</v>
      </c>
      <c r="P28">
        <v>2</v>
      </c>
      <c r="Q28" s="1">
        <v>44166</v>
      </c>
      <c r="R28">
        <v>0</v>
      </c>
      <c r="S28" s="1"/>
    </row>
    <row r="29" spans="1:19" x14ac:dyDescent="0.35">
      <c r="A29">
        <v>100002</v>
      </c>
      <c r="B29" t="s">
        <v>3</v>
      </c>
      <c r="C29" s="2">
        <f>_xlfn.SWITCH(Sales[[#This Row],[Subscription Type]],"Basic",10,"Premium",10,"Business",25,"Enterprise",27)</f>
        <v>10</v>
      </c>
      <c r="G29">
        <v>0</v>
      </c>
      <c r="H29">
        <v>2</v>
      </c>
      <c r="I29">
        <f>IF(Sales[[#This Row],[Number of Users]]-Sales[[#This Row],[Licenses Bought]]&lt;0,0,Sales[[#This Row],[Number of Users]]-Sales[[#This Row],[Licenses Bought]])</f>
        <v>2</v>
      </c>
      <c r="J29" s="2">
        <f>IF(Sales[[#This Row],[Sales Month]]=MAX(Sales[Sales Month]),Sales[[#This Row],[Upsell $ Per Non-Paying User]]*Sales[[#This Row],[Non-Paying Users]],0)</f>
        <v>0</v>
      </c>
      <c r="K29" s="2" t="str">
        <f>_xlfn.IFS(Sales[[#This Row],[Current Upsell $]]=0,"",Sales[[#This Row],[Current Upsell $]]&gt;=400,"High",Sales[[#This Row],[Current Upsell $]]&gt;=100,"Medium",Sales[[#This Row],[Current Upsell $]]&lt;100,"Low")</f>
        <v/>
      </c>
      <c r="L29" s="2" t="str">
        <f>IF(Sales[[#This Row],[Current Upsell $]]&gt;0,_xlfn.CONCAT(Sales[[#This Row],[Subscription Type]]," ",Sales[[#This Row],[Upsell Priority]]," ",TEXT(Sales[[#This Row],[Current Upsell $]],"$#,#")),"")</f>
        <v/>
      </c>
      <c r="M29" s="1">
        <v>43647</v>
      </c>
      <c r="N29" s="1">
        <v>44287</v>
      </c>
      <c r="O29">
        <v>21</v>
      </c>
      <c r="P29">
        <v>2</v>
      </c>
      <c r="Q29" s="1">
        <v>44197</v>
      </c>
      <c r="R29">
        <v>0</v>
      </c>
      <c r="S29" s="1"/>
    </row>
    <row r="30" spans="1:19" x14ac:dyDescent="0.35">
      <c r="A30">
        <v>100002</v>
      </c>
      <c r="B30" t="s">
        <v>3</v>
      </c>
      <c r="C30" s="2">
        <f>_xlfn.SWITCH(Sales[[#This Row],[Subscription Type]],"Basic",10,"Premium",10,"Business",25,"Enterprise",27)</f>
        <v>10</v>
      </c>
      <c r="G30">
        <v>0</v>
      </c>
      <c r="H30">
        <v>2</v>
      </c>
      <c r="I30">
        <f>IF(Sales[[#This Row],[Number of Users]]-Sales[[#This Row],[Licenses Bought]]&lt;0,0,Sales[[#This Row],[Number of Users]]-Sales[[#This Row],[Licenses Bought]])</f>
        <v>2</v>
      </c>
      <c r="J30" s="2">
        <f>IF(Sales[[#This Row],[Sales Month]]=MAX(Sales[Sales Month]),Sales[[#This Row],[Upsell $ Per Non-Paying User]]*Sales[[#This Row],[Non-Paying Users]],0)</f>
        <v>0</v>
      </c>
      <c r="K30" s="2" t="str">
        <f>_xlfn.IFS(Sales[[#This Row],[Current Upsell $]]=0,"",Sales[[#This Row],[Current Upsell $]]&gt;=400,"High",Sales[[#This Row],[Current Upsell $]]&gt;=100,"Medium",Sales[[#This Row],[Current Upsell $]]&lt;100,"Low")</f>
        <v/>
      </c>
      <c r="L30" s="2" t="str">
        <f>IF(Sales[[#This Row],[Current Upsell $]]&gt;0,_xlfn.CONCAT(Sales[[#This Row],[Subscription Type]]," ",Sales[[#This Row],[Upsell Priority]]," ",TEXT(Sales[[#This Row],[Current Upsell $]],"$#,#")),"")</f>
        <v/>
      </c>
      <c r="M30" s="1">
        <v>43647</v>
      </c>
      <c r="N30" s="1">
        <v>44287</v>
      </c>
      <c r="O30">
        <v>21</v>
      </c>
      <c r="P30">
        <v>2</v>
      </c>
      <c r="Q30" s="1">
        <v>44228</v>
      </c>
      <c r="R30">
        <v>0</v>
      </c>
      <c r="S30" s="1"/>
    </row>
    <row r="31" spans="1:19" x14ac:dyDescent="0.35">
      <c r="A31">
        <v>100002</v>
      </c>
      <c r="B31" t="s">
        <v>3</v>
      </c>
      <c r="C31" s="2">
        <f>_xlfn.SWITCH(Sales[[#This Row],[Subscription Type]],"Basic",10,"Premium",10,"Business",25,"Enterprise",27)</f>
        <v>10</v>
      </c>
      <c r="G31">
        <v>0</v>
      </c>
      <c r="H31">
        <v>2</v>
      </c>
      <c r="I31">
        <f>IF(Sales[[#This Row],[Number of Users]]-Sales[[#This Row],[Licenses Bought]]&lt;0,0,Sales[[#This Row],[Number of Users]]-Sales[[#This Row],[Licenses Bought]])</f>
        <v>2</v>
      </c>
      <c r="J31" s="2">
        <f>IF(Sales[[#This Row],[Sales Month]]=MAX(Sales[Sales Month]),Sales[[#This Row],[Upsell $ Per Non-Paying User]]*Sales[[#This Row],[Non-Paying Users]],0)</f>
        <v>0</v>
      </c>
      <c r="K31" s="2" t="str">
        <f>_xlfn.IFS(Sales[[#This Row],[Current Upsell $]]=0,"",Sales[[#This Row],[Current Upsell $]]&gt;=400,"High",Sales[[#This Row],[Current Upsell $]]&gt;=100,"Medium",Sales[[#This Row],[Current Upsell $]]&lt;100,"Low")</f>
        <v/>
      </c>
      <c r="L31" s="2" t="str">
        <f>IF(Sales[[#This Row],[Current Upsell $]]&gt;0,_xlfn.CONCAT(Sales[[#This Row],[Subscription Type]]," ",Sales[[#This Row],[Upsell Priority]]," ",TEXT(Sales[[#This Row],[Current Upsell $]],"$#,#")),"")</f>
        <v/>
      </c>
      <c r="M31" s="1">
        <v>43647</v>
      </c>
      <c r="N31" s="1">
        <v>44287</v>
      </c>
      <c r="O31">
        <v>21</v>
      </c>
      <c r="P31">
        <v>2</v>
      </c>
      <c r="Q31" s="1">
        <v>44256</v>
      </c>
      <c r="R31">
        <v>0</v>
      </c>
      <c r="S31" s="1"/>
    </row>
    <row r="32" spans="1:19" x14ac:dyDescent="0.35">
      <c r="A32">
        <v>100002</v>
      </c>
      <c r="B32" t="s">
        <v>3</v>
      </c>
      <c r="C32" s="2">
        <f>_xlfn.SWITCH(Sales[[#This Row],[Subscription Type]],"Basic",10,"Premium",10,"Business",25,"Enterprise",27)</f>
        <v>10</v>
      </c>
      <c r="G32">
        <v>0</v>
      </c>
      <c r="H32">
        <v>2</v>
      </c>
      <c r="I32">
        <f>IF(Sales[[#This Row],[Number of Users]]-Sales[[#This Row],[Licenses Bought]]&lt;0,0,Sales[[#This Row],[Number of Users]]-Sales[[#This Row],[Licenses Bought]])</f>
        <v>2</v>
      </c>
      <c r="J32" s="2">
        <f>IF(Sales[[#This Row],[Sales Month]]=MAX(Sales[Sales Month]),Sales[[#This Row],[Upsell $ Per Non-Paying User]]*Sales[[#This Row],[Non-Paying Users]],0)</f>
        <v>0</v>
      </c>
      <c r="K32" s="2" t="str">
        <f>_xlfn.IFS(Sales[[#This Row],[Current Upsell $]]=0,"",Sales[[#This Row],[Current Upsell $]]&gt;=400,"High",Sales[[#This Row],[Current Upsell $]]&gt;=100,"Medium",Sales[[#This Row],[Current Upsell $]]&lt;100,"Low")</f>
        <v/>
      </c>
      <c r="L32" s="2" t="str">
        <f>IF(Sales[[#This Row],[Current Upsell $]]&gt;0,_xlfn.CONCAT(Sales[[#This Row],[Subscription Type]]," ",Sales[[#This Row],[Upsell Priority]]," ",TEXT(Sales[[#This Row],[Current Upsell $]],"$#,#")),"")</f>
        <v/>
      </c>
      <c r="M32" s="1">
        <v>43647</v>
      </c>
      <c r="N32" s="1">
        <v>44287</v>
      </c>
      <c r="O32">
        <v>21</v>
      </c>
      <c r="P32">
        <v>2</v>
      </c>
      <c r="Q32" s="1">
        <v>44287</v>
      </c>
      <c r="R32">
        <v>0</v>
      </c>
      <c r="S32" s="1"/>
    </row>
    <row r="33" spans="1:19" x14ac:dyDescent="0.35">
      <c r="A33">
        <v>100003</v>
      </c>
      <c r="B33" t="s">
        <v>3</v>
      </c>
      <c r="C33" s="2">
        <f>_xlfn.SWITCH(Sales[[#This Row],[Subscription Type]],"Basic",10,"Premium",10,"Business",25,"Enterprise",27)</f>
        <v>10</v>
      </c>
      <c r="G33">
        <v>0</v>
      </c>
      <c r="H33">
        <v>5</v>
      </c>
      <c r="I33">
        <f>IF(Sales[[#This Row],[Number of Users]]-Sales[[#This Row],[Licenses Bought]]&lt;0,0,Sales[[#This Row],[Number of Users]]-Sales[[#This Row],[Licenses Bought]])</f>
        <v>5</v>
      </c>
      <c r="J33" s="2">
        <f>IF(Sales[[#This Row],[Sales Month]]=MAX(Sales[Sales Month]),Sales[[#This Row],[Upsell $ Per Non-Paying User]]*Sales[[#This Row],[Non-Paying Users]],0)</f>
        <v>0</v>
      </c>
      <c r="K33" s="2" t="str">
        <f>_xlfn.IFS(Sales[[#This Row],[Current Upsell $]]=0,"",Sales[[#This Row],[Current Upsell $]]&gt;=400,"High",Sales[[#This Row],[Current Upsell $]]&gt;=100,"Medium",Sales[[#This Row],[Current Upsell $]]&lt;100,"Low")</f>
        <v/>
      </c>
      <c r="L33" s="2" t="str">
        <f>IF(Sales[[#This Row],[Current Upsell $]]&gt;0,_xlfn.CONCAT(Sales[[#This Row],[Subscription Type]]," ",Sales[[#This Row],[Upsell Priority]]," ",TEXT(Sales[[#This Row],[Current Upsell $]],"$#,#")),"")</f>
        <v/>
      </c>
      <c r="M33" s="1">
        <v>43709</v>
      </c>
      <c r="N33" s="1">
        <v>43922</v>
      </c>
      <c r="O33">
        <v>7</v>
      </c>
      <c r="P33">
        <v>14</v>
      </c>
      <c r="Q33" s="1">
        <v>43709</v>
      </c>
      <c r="R33">
        <v>0</v>
      </c>
      <c r="S33" s="1"/>
    </row>
    <row r="34" spans="1:19" x14ac:dyDescent="0.35">
      <c r="A34">
        <v>100003</v>
      </c>
      <c r="B34" t="s">
        <v>0</v>
      </c>
      <c r="C34" s="2">
        <f>_xlfn.SWITCH(Sales[[#This Row],[Subscription Type]],"Basic",10,"Premium",10,"Business",25,"Enterprise",27)</f>
        <v>10</v>
      </c>
      <c r="G34">
        <v>2</v>
      </c>
      <c r="H34">
        <v>4</v>
      </c>
      <c r="I34">
        <f>IF(Sales[[#This Row],[Number of Users]]-Sales[[#This Row],[Licenses Bought]]&lt;0,0,Sales[[#This Row],[Number of Users]]-Sales[[#This Row],[Licenses Bought]])</f>
        <v>2</v>
      </c>
      <c r="J34" s="2">
        <f>IF(Sales[[#This Row],[Sales Month]]=MAX(Sales[Sales Month]),Sales[[#This Row],[Upsell $ Per Non-Paying User]]*Sales[[#This Row],[Non-Paying Users]],0)</f>
        <v>0</v>
      </c>
      <c r="K34" s="2" t="str">
        <f>_xlfn.IFS(Sales[[#This Row],[Current Upsell $]]=0,"",Sales[[#This Row],[Current Upsell $]]&gt;=400,"High",Sales[[#This Row],[Current Upsell $]]&gt;=100,"Medium",Sales[[#This Row],[Current Upsell $]]&lt;100,"Low")</f>
        <v/>
      </c>
      <c r="L34" s="2" t="str">
        <f>IF(Sales[[#This Row],[Current Upsell $]]&gt;0,_xlfn.CONCAT(Sales[[#This Row],[Subscription Type]]," ",Sales[[#This Row],[Upsell Priority]]," ",TEXT(Sales[[#This Row],[Current Upsell $]],"$#,#")),"")</f>
        <v/>
      </c>
      <c r="M34" s="1">
        <v>43709</v>
      </c>
      <c r="N34" s="1">
        <v>43922</v>
      </c>
      <c r="O34">
        <v>7</v>
      </c>
      <c r="P34">
        <v>14</v>
      </c>
      <c r="Q34" s="1">
        <v>43739</v>
      </c>
      <c r="R34">
        <v>20</v>
      </c>
      <c r="S34" s="1"/>
    </row>
    <row r="35" spans="1:19" x14ac:dyDescent="0.35">
      <c r="A35">
        <v>100003</v>
      </c>
      <c r="B35" t="s">
        <v>0</v>
      </c>
      <c r="C35" s="2">
        <f>_xlfn.SWITCH(Sales[[#This Row],[Subscription Type]],"Basic",10,"Premium",10,"Business",25,"Enterprise",27)</f>
        <v>10</v>
      </c>
      <c r="G35">
        <v>4</v>
      </c>
      <c r="H35">
        <v>5</v>
      </c>
      <c r="I35">
        <f>IF(Sales[[#This Row],[Number of Users]]-Sales[[#This Row],[Licenses Bought]]&lt;0,0,Sales[[#This Row],[Number of Users]]-Sales[[#This Row],[Licenses Bought]])</f>
        <v>1</v>
      </c>
      <c r="J35" s="2">
        <f>IF(Sales[[#This Row],[Sales Month]]=MAX(Sales[Sales Month]),Sales[[#This Row],[Upsell $ Per Non-Paying User]]*Sales[[#This Row],[Non-Paying Users]],0)</f>
        <v>0</v>
      </c>
      <c r="K35" s="2" t="str">
        <f>_xlfn.IFS(Sales[[#This Row],[Current Upsell $]]=0,"",Sales[[#This Row],[Current Upsell $]]&gt;=400,"High",Sales[[#This Row],[Current Upsell $]]&gt;=100,"Medium",Sales[[#This Row],[Current Upsell $]]&lt;100,"Low")</f>
        <v/>
      </c>
      <c r="L35" s="2" t="str">
        <f>IF(Sales[[#This Row],[Current Upsell $]]&gt;0,_xlfn.CONCAT(Sales[[#This Row],[Subscription Type]]," ",Sales[[#This Row],[Upsell Priority]]," ",TEXT(Sales[[#This Row],[Current Upsell $]],"$#,#")),"")</f>
        <v/>
      </c>
      <c r="M35" s="1">
        <v>43709</v>
      </c>
      <c r="N35" s="1">
        <v>43922</v>
      </c>
      <c r="O35">
        <v>7</v>
      </c>
      <c r="P35">
        <v>14</v>
      </c>
      <c r="Q35" s="1">
        <v>43770</v>
      </c>
      <c r="R35">
        <v>40</v>
      </c>
      <c r="S35" s="1"/>
    </row>
    <row r="36" spans="1:19" x14ac:dyDescent="0.35">
      <c r="A36">
        <v>100003</v>
      </c>
      <c r="B36" t="s">
        <v>0</v>
      </c>
      <c r="C36" s="2">
        <f>_xlfn.SWITCH(Sales[[#This Row],[Subscription Type]],"Basic",10,"Premium",10,"Business",25,"Enterprise",27)</f>
        <v>10</v>
      </c>
      <c r="G36">
        <v>4</v>
      </c>
      <c r="H36">
        <v>5</v>
      </c>
      <c r="I36">
        <f>IF(Sales[[#This Row],[Number of Users]]-Sales[[#This Row],[Licenses Bought]]&lt;0,0,Sales[[#This Row],[Number of Users]]-Sales[[#This Row],[Licenses Bought]])</f>
        <v>1</v>
      </c>
      <c r="J36" s="2">
        <f>IF(Sales[[#This Row],[Sales Month]]=MAX(Sales[Sales Month]),Sales[[#This Row],[Upsell $ Per Non-Paying User]]*Sales[[#This Row],[Non-Paying Users]],0)</f>
        <v>0</v>
      </c>
      <c r="K36" s="2" t="str">
        <f>_xlfn.IFS(Sales[[#This Row],[Current Upsell $]]=0,"",Sales[[#This Row],[Current Upsell $]]&gt;=400,"High",Sales[[#This Row],[Current Upsell $]]&gt;=100,"Medium",Sales[[#This Row],[Current Upsell $]]&lt;100,"Low")</f>
        <v/>
      </c>
      <c r="L36" s="2" t="str">
        <f>IF(Sales[[#This Row],[Current Upsell $]]&gt;0,_xlfn.CONCAT(Sales[[#This Row],[Subscription Type]]," ",Sales[[#This Row],[Upsell Priority]]," ",TEXT(Sales[[#This Row],[Current Upsell $]],"$#,#")),"")</f>
        <v/>
      </c>
      <c r="M36" s="1">
        <v>43709</v>
      </c>
      <c r="N36" s="1">
        <v>43922</v>
      </c>
      <c r="O36">
        <v>7</v>
      </c>
      <c r="P36">
        <v>14</v>
      </c>
      <c r="Q36" s="1">
        <v>43800</v>
      </c>
      <c r="R36">
        <v>40</v>
      </c>
      <c r="S36" s="1"/>
    </row>
    <row r="37" spans="1:19" x14ac:dyDescent="0.35">
      <c r="A37">
        <v>100003</v>
      </c>
      <c r="B37" t="s">
        <v>0</v>
      </c>
      <c r="C37" s="2">
        <f>_xlfn.SWITCH(Sales[[#This Row],[Subscription Type]],"Basic",10,"Premium",10,"Business",25,"Enterprise",27)</f>
        <v>10</v>
      </c>
      <c r="G37">
        <v>4</v>
      </c>
      <c r="H37">
        <v>6</v>
      </c>
      <c r="I37">
        <f>IF(Sales[[#This Row],[Number of Users]]-Sales[[#This Row],[Licenses Bought]]&lt;0,0,Sales[[#This Row],[Number of Users]]-Sales[[#This Row],[Licenses Bought]])</f>
        <v>2</v>
      </c>
      <c r="J37" s="2">
        <f>IF(Sales[[#This Row],[Sales Month]]=MAX(Sales[Sales Month]),Sales[[#This Row],[Upsell $ Per Non-Paying User]]*Sales[[#This Row],[Non-Paying Users]],0)</f>
        <v>0</v>
      </c>
      <c r="K37" s="2" t="str">
        <f>_xlfn.IFS(Sales[[#This Row],[Current Upsell $]]=0,"",Sales[[#This Row],[Current Upsell $]]&gt;=400,"High",Sales[[#This Row],[Current Upsell $]]&gt;=100,"Medium",Sales[[#This Row],[Current Upsell $]]&lt;100,"Low")</f>
        <v/>
      </c>
      <c r="L37" s="2" t="str">
        <f>IF(Sales[[#This Row],[Current Upsell $]]&gt;0,_xlfn.CONCAT(Sales[[#This Row],[Subscription Type]]," ",Sales[[#This Row],[Upsell Priority]]," ",TEXT(Sales[[#This Row],[Current Upsell $]],"$#,#")),"")</f>
        <v/>
      </c>
      <c r="M37" s="1">
        <v>43709</v>
      </c>
      <c r="N37" s="1">
        <v>43922</v>
      </c>
      <c r="O37">
        <v>7</v>
      </c>
      <c r="P37">
        <v>14</v>
      </c>
      <c r="Q37" s="1">
        <v>43831</v>
      </c>
      <c r="R37">
        <v>40</v>
      </c>
      <c r="S37" s="1"/>
    </row>
    <row r="38" spans="1:19" x14ac:dyDescent="0.35">
      <c r="A38">
        <v>100003</v>
      </c>
      <c r="B38" t="s">
        <v>0</v>
      </c>
      <c r="C38" s="2">
        <f>_xlfn.SWITCH(Sales[[#This Row],[Subscription Type]],"Basic",10,"Premium",10,"Business",25,"Enterprise",27)</f>
        <v>10</v>
      </c>
      <c r="G38">
        <v>4</v>
      </c>
      <c r="H38">
        <v>5</v>
      </c>
      <c r="I38">
        <f>IF(Sales[[#This Row],[Number of Users]]-Sales[[#This Row],[Licenses Bought]]&lt;0,0,Sales[[#This Row],[Number of Users]]-Sales[[#This Row],[Licenses Bought]])</f>
        <v>1</v>
      </c>
      <c r="J38" s="2">
        <f>IF(Sales[[#This Row],[Sales Month]]=MAX(Sales[Sales Month]),Sales[[#This Row],[Upsell $ Per Non-Paying User]]*Sales[[#This Row],[Non-Paying Users]],0)</f>
        <v>0</v>
      </c>
      <c r="K38" s="2" t="str">
        <f>_xlfn.IFS(Sales[[#This Row],[Current Upsell $]]=0,"",Sales[[#This Row],[Current Upsell $]]&gt;=400,"High",Sales[[#This Row],[Current Upsell $]]&gt;=100,"Medium",Sales[[#This Row],[Current Upsell $]]&lt;100,"Low")</f>
        <v/>
      </c>
      <c r="L38" s="2" t="str">
        <f>IF(Sales[[#This Row],[Current Upsell $]]&gt;0,_xlfn.CONCAT(Sales[[#This Row],[Subscription Type]]," ",Sales[[#This Row],[Upsell Priority]]," ",TEXT(Sales[[#This Row],[Current Upsell $]],"$#,#")),"")</f>
        <v/>
      </c>
      <c r="M38" s="1">
        <v>43709</v>
      </c>
      <c r="N38" s="1">
        <v>43922</v>
      </c>
      <c r="O38">
        <v>7</v>
      </c>
      <c r="P38">
        <v>14</v>
      </c>
      <c r="Q38" s="1">
        <v>43862</v>
      </c>
      <c r="R38">
        <v>40</v>
      </c>
      <c r="S38" s="1"/>
    </row>
    <row r="39" spans="1:19" x14ac:dyDescent="0.35">
      <c r="A39">
        <v>100003</v>
      </c>
      <c r="B39" t="s">
        <v>0</v>
      </c>
      <c r="C39" s="2">
        <f>_xlfn.SWITCH(Sales[[#This Row],[Subscription Type]],"Basic",10,"Premium",10,"Business",25,"Enterprise",27)</f>
        <v>10</v>
      </c>
      <c r="G39">
        <v>4</v>
      </c>
      <c r="H39">
        <v>6</v>
      </c>
      <c r="I39">
        <f>IF(Sales[[#This Row],[Number of Users]]-Sales[[#This Row],[Licenses Bought]]&lt;0,0,Sales[[#This Row],[Number of Users]]-Sales[[#This Row],[Licenses Bought]])</f>
        <v>2</v>
      </c>
      <c r="J39" s="2">
        <f>IF(Sales[[#This Row],[Sales Month]]=MAX(Sales[Sales Month]),Sales[[#This Row],[Upsell $ Per Non-Paying User]]*Sales[[#This Row],[Non-Paying Users]],0)</f>
        <v>0</v>
      </c>
      <c r="K39" s="2" t="str">
        <f>_xlfn.IFS(Sales[[#This Row],[Current Upsell $]]=0,"",Sales[[#This Row],[Current Upsell $]]&gt;=400,"High",Sales[[#This Row],[Current Upsell $]]&gt;=100,"Medium",Sales[[#This Row],[Current Upsell $]]&lt;100,"Low")</f>
        <v/>
      </c>
      <c r="L39" s="2" t="str">
        <f>IF(Sales[[#This Row],[Current Upsell $]]&gt;0,_xlfn.CONCAT(Sales[[#This Row],[Subscription Type]]," ",Sales[[#This Row],[Upsell Priority]]," ",TEXT(Sales[[#This Row],[Current Upsell $]],"$#,#")),"")</f>
        <v/>
      </c>
      <c r="M39" s="1">
        <v>43709</v>
      </c>
      <c r="N39" s="1">
        <v>43922</v>
      </c>
      <c r="O39">
        <v>7</v>
      </c>
      <c r="P39">
        <v>14</v>
      </c>
      <c r="Q39" s="1">
        <v>43891</v>
      </c>
      <c r="R39">
        <v>40</v>
      </c>
      <c r="S39" s="1"/>
    </row>
    <row r="40" spans="1:19" x14ac:dyDescent="0.35">
      <c r="A40">
        <v>100003</v>
      </c>
      <c r="B40" t="s">
        <v>0</v>
      </c>
      <c r="C40" s="2">
        <f>_xlfn.SWITCH(Sales[[#This Row],[Subscription Type]],"Basic",10,"Premium",10,"Business",25,"Enterprise",27)</f>
        <v>10</v>
      </c>
      <c r="G40">
        <v>4</v>
      </c>
      <c r="H40">
        <v>5</v>
      </c>
      <c r="I40">
        <f>IF(Sales[[#This Row],[Number of Users]]-Sales[[#This Row],[Licenses Bought]]&lt;0,0,Sales[[#This Row],[Number of Users]]-Sales[[#This Row],[Licenses Bought]])</f>
        <v>1</v>
      </c>
      <c r="J40" s="2">
        <f>IF(Sales[[#This Row],[Sales Month]]=MAX(Sales[Sales Month]),Sales[[#This Row],[Upsell $ Per Non-Paying User]]*Sales[[#This Row],[Non-Paying Users]],0)</f>
        <v>0</v>
      </c>
      <c r="K40" s="2" t="str">
        <f>_xlfn.IFS(Sales[[#This Row],[Current Upsell $]]=0,"",Sales[[#This Row],[Current Upsell $]]&gt;=400,"High",Sales[[#This Row],[Current Upsell $]]&gt;=100,"Medium",Sales[[#This Row],[Current Upsell $]]&lt;100,"Low")</f>
        <v/>
      </c>
      <c r="L40" s="2" t="str">
        <f>IF(Sales[[#This Row],[Current Upsell $]]&gt;0,_xlfn.CONCAT(Sales[[#This Row],[Subscription Type]]," ",Sales[[#This Row],[Upsell Priority]]," ",TEXT(Sales[[#This Row],[Current Upsell $]],"$#,#")),"")</f>
        <v/>
      </c>
      <c r="M40" s="1">
        <v>43709</v>
      </c>
      <c r="N40" s="1">
        <v>43922</v>
      </c>
      <c r="O40">
        <v>7</v>
      </c>
      <c r="P40">
        <v>14</v>
      </c>
      <c r="Q40" s="1">
        <v>43922</v>
      </c>
      <c r="R40">
        <v>40</v>
      </c>
      <c r="S40" s="1"/>
    </row>
    <row r="41" spans="1:19" x14ac:dyDescent="0.35">
      <c r="A41">
        <v>100004</v>
      </c>
      <c r="B41" t="s">
        <v>3</v>
      </c>
      <c r="C41" s="2">
        <f>_xlfn.SWITCH(Sales[[#This Row],[Subscription Type]],"Basic",10,"Premium",10,"Business",25,"Enterprise",27)</f>
        <v>10</v>
      </c>
      <c r="G41">
        <v>0</v>
      </c>
      <c r="H41">
        <v>7</v>
      </c>
      <c r="I41">
        <f>IF(Sales[[#This Row],[Number of Users]]-Sales[[#This Row],[Licenses Bought]]&lt;0,0,Sales[[#This Row],[Number of Users]]-Sales[[#This Row],[Licenses Bought]])</f>
        <v>7</v>
      </c>
      <c r="J41" s="2">
        <f>IF(Sales[[#This Row],[Sales Month]]=MAX(Sales[Sales Month]),Sales[[#This Row],[Upsell $ Per Non-Paying User]]*Sales[[#This Row],[Non-Paying Users]],0)</f>
        <v>0</v>
      </c>
      <c r="K41" s="2" t="str">
        <f>_xlfn.IFS(Sales[[#This Row],[Current Upsell $]]=0,"",Sales[[#This Row],[Current Upsell $]]&gt;=400,"High",Sales[[#This Row],[Current Upsell $]]&gt;=100,"Medium",Sales[[#This Row],[Current Upsell $]]&lt;100,"Low")</f>
        <v/>
      </c>
      <c r="L41" s="2" t="str">
        <f>IF(Sales[[#This Row],[Current Upsell $]]&gt;0,_xlfn.CONCAT(Sales[[#This Row],[Subscription Type]]," ",Sales[[#This Row],[Upsell Priority]]," ",TEXT(Sales[[#This Row],[Current Upsell $]],"$#,#")),"")</f>
        <v/>
      </c>
      <c r="M41" s="1">
        <v>43770</v>
      </c>
      <c r="N41" s="1">
        <v>44075</v>
      </c>
      <c r="O41">
        <v>10</v>
      </c>
      <c r="P41">
        <v>9</v>
      </c>
      <c r="Q41" s="1">
        <v>43770</v>
      </c>
      <c r="R41">
        <v>0</v>
      </c>
      <c r="S41" s="1"/>
    </row>
    <row r="42" spans="1:19" x14ac:dyDescent="0.35">
      <c r="A42">
        <v>100004</v>
      </c>
      <c r="B42" t="s">
        <v>3</v>
      </c>
      <c r="C42" s="2">
        <f>_xlfn.SWITCH(Sales[[#This Row],[Subscription Type]],"Basic",10,"Premium",10,"Business",25,"Enterprise",27)</f>
        <v>10</v>
      </c>
      <c r="G42">
        <v>0</v>
      </c>
      <c r="H42">
        <v>7</v>
      </c>
      <c r="I42">
        <f>IF(Sales[[#This Row],[Number of Users]]-Sales[[#This Row],[Licenses Bought]]&lt;0,0,Sales[[#This Row],[Number of Users]]-Sales[[#This Row],[Licenses Bought]])</f>
        <v>7</v>
      </c>
      <c r="J42" s="2">
        <f>IF(Sales[[#This Row],[Sales Month]]=MAX(Sales[Sales Month]),Sales[[#This Row],[Upsell $ Per Non-Paying User]]*Sales[[#This Row],[Non-Paying Users]],0)</f>
        <v>0</v>
      </c>
      <c r="K42" s="2" t="str">
        <f>_xlfn.IFS(Sales[[#This Row],[Current Upsell $]]=0,"",Sales[[#This Row],[Current Upsell $]]&gt;=400,"High",Sales[[#This Row],[Current Upsell $]]&gt;=100,"Medium",Sales[[#This Row],[Current Upsell $]]&lt;100,"Low")</f>
        <v/>
      </c>
      <c r="L42" s="2" t="str">
        <f>IF(Sales[[#This Row],[Current Upsell $]]&gt;0,_xlfn.CONCAT(Sales[[#This Row],[Subscription Type]]," ",Sales[[#This Row],[Upsell Priority]]," ",TEXT(Sales[[#This Row],[Current Upsell $]],"$#,#")),"")</f>
        <v/>
      </c>
      <c r="M42" s="1">
        <v>43770</v>
      </c>
      <c r="N42" s="1">
        <v>44075</v>
      </c>
      <c r="O42">
        <v>10</v>
      </c>
      <c r="P42">
        <v>9</v>
      </c>
      <c r="Q42" s="1">
        <v>43800</v>
      </c>
      <c r="R42">
        <v>0</v>
      </c>
      <c r="S42" s="1"/>
    </row>
    <row r="43" spans="1:19" x14ac:dyDescent="0.35">
      <c r="A43">
        <v>100004</v>
      </c>
      <c r="B43" t="s">
        <v>3</v>
      </c>
      <c r="C43" s="2">
        <f>_xlfn.SWITCH(Sales[[#This Row],[Subscription Type]],"Basic",10,"Premium",10,"Business",25,"Enterprise",27)</f>
        <v>10</v>
      </c>
      <c r="G43">
        <v>0</v>
      </c>
      <c r="H43">
        <v>7</v>
      </c>
      <c r="I43">
        <f>IF(Sales[[#This Row],[Number of Users]]-Sales[[#This Row],[Licenses Bought]]&lt;0,0,Sales[[#This Row],[Number of Users]]-Sales[[#This Row],[Licenses Bought]])</f>
        <v>7</v>
      </c>
      <c r="J43" s="2">
        <f>IF(Sales[[#This Row],[Sales Month]]=MAX(Sales[Sales Month]),Sales[[#This Row],[Upsell $ Per Non-Paying User]]*Sales[[#This Row],[Non-Paying Users]],0)</f>
        <v>0</v>
      </c>
      <c r="K43" s="2" t="str">
        <f>_xlfn.IFS(Sales[[#This Row],[Current Upsell $]]=0,"",Sales[[#This Row],[Current Upsell $]]&gt;=400,"High",Sales[[#This Row],[Current Upsell $]]&gt;=100,"Medium",Sales[[#This Row],[Current Upsell $]]&lt;100,"Low")</f>
        <v/>
      </c>
      <c r="L43" s="2" t="str">
        <f>IF(Sales[[#This Row],[Current Upsell $]]&gt;0,_xlfn.CONCAT(Sales[[#This Row],[Subscription Type]]," ",Sales[[#This Row],[Upsell Priority]]," ",TEXT(Sales[[#This Row],[Current Upsell $]],"$#,#")),"")</f>
        <v/>
      </c>
      <c r="M43" s="1">
        <v>43770</v>
      </c>
      <c r="N43" s="1">
        <v>44075</v>
      </c>
      <c r="O43">
        <v>10</v>
      </c>
      <c r="P43">
        <v>9</v>
      </c>
      <c r="Q43" s="1">
        <v>43831</v>
      </c>
      <c r="R43">
        <v>0</v>
      </c>
      <c r="S43" s="1"/>
    </row>
    <row r="44" spans="1:19" x14ac:dyDescent="0.35">
      <c r="A44">
        <v>100004</v>
      </c>
      <c r="B44" t="s">
        <v>3</v>
      </c>
      <c r="C44" s="2">
        <f>_xlfn.SWITCH(Sales[[#This Row],[Subscription Type]],"Basic",10,"Premium",10,"Business",25,"Enterprise",27)</f>
        <v>10</v>
      </c>
      <c r="G44">
        <v>0</v>
      </c>
      <c r="H44">
        <v>8</v>
      </c>
      <c r="I44">
        <f>IF(Sales[[#This Row],[Number of Users]]-Sales[[#This Row],[Licenses Bought]]&lt;0,0,Sales[[#This Row],[Number of Users]]-Sales[[#This Row],[Licenses Bought]])</f>
        <v>8</v>
      </c>
      <c r="J44" s="2">
        <f>IF(Sales[[#This Row],[Sales Month]]=MAX(Sales[Sales Month]),Sales[[#This Row],[Upsell $ Per Non-Paying User]]*Sales[[#This Row],[Non-Paying Users]],0)</f>
        <v>0</v>
      </c>
      <c r="K44" s="2" t="str">
        <f>_xlfn.IFS(Sales[[#This Row],[Current Upsell $]]=0,"",Sales[[#This Row],[Current Upsell $]]&gt;=400,"High",Sales[[#This Row],[Current Upsell $]]&gt;=100,"Medium",Sales[[#This Row],[Current Upsell $]]&lt;100,"Low")</f>
        <v/>
      </c>
      <c r="L44" s="2" t="str">
        <f>IF(Sales[[#This Row],[Current Upsell $]]&gt;0,_xlfn.CONCAT(Sales[[#This Row],[Subscription Type]]," ",Sales[[#This Row],[Upsell Priority]]," ",TEXT(Sales[[#This Row],[Current Upsell $]],"$#,#")),"")</f>
        <v/>
      </c>
      <c r="M44" s="1">
        <v>43770</v>
      </c>
      <c r="N44" s="1">
        <v>44075</v>
      </c>
      <c r="O44">
        <v>10</v>
      </c>
      <c r="P44">
        <v>9</v>
      </c>
      <c r="Q44" s="1">
        <v>43862</v>
      </c>
      <c r="R44">
        <v>0</v>
      </c>
      <c r="S44" s="1"/>
    </row>
    <row r="45" spans="1:19" x14ac:dyDescent="0.35">
      <c r="A45">
        <v>100004</v>
      </c>
      <c r="B45" t="s">
        <v>3</v>
      </c>
      <c r="C45" s="2">
        <f>_xlfn.SWITCH(Sales[[#This Row],[Subscription Type]],"Basic",10,"Premium",10,"Business",25,"Enterprise",27)</f>
        <v>10</v>
      </c>
      <c r="G45">
        <v>0</v>
      </c>
      <c r="H45">
        <v>9</v>
      </c>
      <c r="I45">
        <f>IF(Sales[[#This Row],[Number of Users]]-Sales[[#This Row],[Licenses Bought]]&lt;0,0,Sales[[#This Row],[Number of Users]]-Sales[[#This Row],[Licenses Bought]])</f>
        <v>9</v>
      </c>
      <c r="J45" s="2">
        <f>IF(Sales[[#This Row],[Sales Month]]=MAX(Sales[Sales Month]),Sales[[#This Row],[Upsell $ Per Non-Paying User]]*Sales[[#This Row],[Non-Paying Users]],0)</f>
        <v>0</v>
      </c>
      <c r="K45" s="2" t="str">
        <f>_xlfn.IFS(Sales[[#This Row],[Current Upsell $]]=0,"",Sales[[#This Row],[Current Upsell $]]&gt;=400,"High",Sales[[#This Row],[Current Upsell $]]&gt;=100,"Medium",Sales[[#This Row],[Current Upsell $]]&lt;100,"Low")</f>
        <v/>
      </c>
      <c r="L45" s="2" t="str">
        <f>IF(Sales[[#This Row],[Current Upsell $]]&gt;0,_xlfn.CONCAT(Sales[[#This Row],[Subscription Type]]," ",Sales[[#This Row],[Upsell Priority]]," ",TEXT(Sales[[#This Row],[Current Upsell $]],"$#,#")),"")</f>
        <v/>
      </c>
      <c r="M45" s="1">
        <v>43770</v>
      </c>
      <c r="N45" s="1">
        <v>44075</v>
      </c>
      <c r="O45">
        <v>10</v>
      </c>
      <c r="P45">
        <v>9</v>
      </c>
      <c r="Q45" s="1">
        <v>43891</v>
      </c>
      <c r="R45">
        <v>0</v>
      </c>
      <c r="S45" s="1"/>
    </row>
    <row r="46" spans="1:19" x14ac:dyDescent="0.35">
      <c r="A46">
        <v>100004</v>
      </c>
      <c r="B46" t="s">
        <v>3</v>
      </c>
      <c r="C46" s="2">
        <f>_xlfn.SWITCH(Sales[[#This Row],[Subscription Type]],"Basic",10,"Premium",10,"Business",25,"Enterprise",27)</f>
        <v>10</v>
      </c>
      <c r="G46">
        <v>0</v>
      </c>
      <c r="H46">
        <v>7</v>
      </c>
      <c r="I46">
        <f>IF(Sales[[#This Row],[Number of Users]]-Sales[[#This Row],[Licenses Bought]]&lt;0,0,Sales[[#This Row],[Number of Users]]-Sales[[#This Row],[Licenses Bought]])</f>
        <v>7</v>
      </c>
      <c r="J46" s="2">
        <f>IF(Sales[[#This Row],[Sales Month]]=MAX(Sales[Sales Month]),Sales[[#This Row],[Upsell $ Per Non-Paying User]]*Sales[[#This Row],[Non-Paying Users]],0)</f>
        <v>0</v>
      </c>
      <c r="K46" s="2" t="str">
        <f>_xlfn.IFS(Sales[[#This Row],[Current Upsell $]]=0,"",Sales[[#This Row],[Current Upsell $]]&gt;=400,"High",Sales[[#This Row],[Current Upsell $]]&gt;=100,"Medium",Sales[[#This Row],[Current Upsell $]]&lt;100,"Low")</f>
        <v/>
      </c>
      <c r="L46" s="2" t="str">
        <f>IF(Sales[[#This Row],[Current Upsell $]]&gt;0,_xlfn.CONCAT(Sales[[#This Row],[Subscription Type]]," ",Sales[[#This Row],[Upsell Priority]]," ",TEXT(Sales[[#This Row],[Current Upsell $]],"$#,#")),"")</f>
        <v/>
      </c>
      <c r="M46" s="1">
        <v>43770</v>
      </c>
      <c r="N46" s="1">
        <v>44075</v>
      </c>
      <c r="O46">
        <v>10</v>
      </c>
      <c r="P46">
        <v>9</v>
      </c>
      <c r="Q46" s="1">
        <v>43922</v>
      </c>
      <c r="R46">
        <v>0</v>
      </c>
      <c r="S46" s="1"/>
    </row>
    <row r="47" spans="1:19" x14ac:dyDescent="0.35">
      <c r="A47">
        <v>100004</v>
      </c>
      <c r="B47" t="s">
        <v>3</v>
      </c>
      <c r="C47" s="2">
        <f>_xlfn.SWITCH(Sales[[#This Row],[Subscription Type]],"Basic",10,"Premium",10,"Business",25,"Enterprise",27)</f>
        <v>10</v>
      </c>
      <c r="G47">
        <v>0</v>
      </c>
      <c r="H47">
        <v>7</v>
      </c>
      <c r="I47">
        <f>IF(Sales[[#This Row],[Number of Users]]-Sales[[#This Row],[Licenses Bought]]&lt;0,0,Sales[[#This Row],[Number of Users]]-Sales[[#This Row],[Licenses Bought]])</f>
        <v>7</v>
      </c>
      <c r="J47" s="2">
        <f>IF(Sales[[#This Row],[Sales Month]]=MAX(Sales[Sales Month]),Sales[[#This Row],[Upsell $ Per Non-Paying User]]*Sales[[#This Row],[Non-Paying Users]],0)</f>
        <v>0</v>
      </c>
      <c r="K47" s="2" t="str">
        <f>_xlfn.IFS(Sales[[#This Row],[Current Upsell $]]=0,"",Sales[[#This Row],[Current Upsell $]]&gt;=400,"High",Sales[[#This Row],[Current Upsell $]]&gt;=100,"Medium",Sales[[#This Row],[Current Upsell $]]&lt;100,"Low")</f>
        <v/>
      </c>
      <c r="L47" s="2" t="str">
        <f>IF(Sales[[#This Row],[Current Upsell $]]&gt;0,_xlfn.CONCAT(Sales[[#This Row],[Subscription Type]]," ",Sales[[#This Row],[Upsell Priority]]," ",TEXT(Sales[[#This Row],[Current Upsell $]],"$#,#")),"")</f>
        <v/>
      </c>
      <c r="M47" s="1">
        <v>43770</v>
      </c>
      <c r="N47" s="1">
        <v>44075</v>
      </c>
      <c r="O47">
        <v>10</v>
      </c>
      <c r="P47">
        <v>9</v>
      </c>
      <c r="Q47" s="1">
        <v>43952</v>
      </c>
      <c r="R47">
        <v>0</v>
      </c>
      <c r="S47" s="1"/>
    </row>
    <row r="48" spans="1:19" x14ac:dyDescent="0.35">
      <c r="A48">
        <v>100004</v>
      </c>
      <c r="B48" t="s">
        <v>3</v>
      </c>
      <c r="C48" s="2">
        <f>_xlfn.SWITCH(Sales[[#This Row],[Subscription Type]],"Basic",10,"Premium",10,"Business",25,"Enterprise",27)</f>
        <v>10</v>
      </c>
      <c r="G48">
        <v>0</v>
      </c>
      <c r="H48">
        <v>7</v>
      </c>
      <c r="I48">
        <f>IF(Sales[[#This Row],[Number of Users]]-Sales[[#This Row],[Licenses Bought]]&lt;0,0,Sales[[#This Row],[Number of Users]]-Sales[[#This Row],[Licenses Bought]])</f>
        <v>7</v>
      </c>
      <c r="J48" s="2">
        <f>IF(Sales[[#This Row],[Sales Month]]=MAX(Sales[Sales Month]),Sales[[#This Row],[Upsell $ Per Non-Paying User]]*Sales[[#This Row],[Non-Paying Users]],0)</f>
        <v>0</v>
      </c>
      <c r="K48" s="2" t="str">
        <f>_xlfn.IFS(Sales[[#This Row],[Current Upsell $]]=0,"",Sales[[#This Row],[Current Upsell $]]&gt;=400,"High",Sales[[#This Row],[Current Upsell $]]&gt;=100,"Medium",Sales[[#This Row],[Current Upsell $]]&lt;100,"Low")</f>
        <v/>
      </c>
      <c r="L48" s="2" t="str">
        <f>IF(Sales[[#This Row],[Current Upsell $]]&gt;0,_xlfn.CONCAT(Sales[[#This Row],[Subscription Type]]," ",Sales[[#This Row],[Upsell Priority]]," ",TEXT(Sales[[#This Row],[Current Upsell $]],"$#,#")),"")</f>
        <v/>
      </c>
      <c r="M48" s="1">
        <v>43770</v>
      </c>
      <c r="N48" s="1">
        <v>44075</v>
      </c>
      <c r="O48">
        <v>10</v>
      </c>
      <c r="P48">
        <v>9</v>
      </c>
      <c r="Q48" s="1">
        <v>43983</v>
      </c>
      <c r="R48">
        <v>0</v>
      </c>
      <c r="S48" s="1"/>
    </row>
    <row r="49" spans="1:19" x14ac:dyDescent="0.35">
      <c r="A49">
        <v>100004</v>
      </c>
      <c r="B49" t="s">
        <v>3</v>
      </c>
      <c r="C49" s="2">
        <f>_xlfn.SWITCH(Sales[[#This Row],[Subscription Type]],"Basic",10,"Premium",10,"Business",25,"Enterprise",27)</f>
        <v>10</v>
      </c>
      <c r="G49">
        <v>0</v>
      </c>
      <c r="H49">
        <v>7</v>
      </c>
      <c r="I49">
        <f>IF(Sales[[#This Row],[Number of Users]]-Sales[[#This Row],[Licenses Bought]]&lt;0,0,Sales[[#This Row],[Number of Users]]-Sales[[#This Row],[Licenses Bought]])</f>
        <v>7</v>
      </c>
      <c r="J49" s="2">
        <f>IF(Sales[[#This Row],[Sales Month]]=MAX(Sales[Sales Month]),Sales[[#This Row],[Upsell $ Per Non-Paying User]]*Sales[[#This Row],[Non-Paying Users]],0)</f>
        <v>0</v>
      </c>
      <c r="K49" s="2" t="str">
        <f>_xlfn.IFS(Sales[[#This Row],[Current Upsell $]]=0,"",Sales[[#This Row],[Current Upsell $]]&gt;=400,"High",Sales[[#This Row],[Current Upsell $]]&gt;=100,"Medium",Sales[[#This Row],[Current Upsell $]]&lt;100,"Low")</f>
        <v/>
      </c>
      <c r="L49" s="2" t="str">
        <f>IF(Sales[[#This Row],[Current Upsell $]]&gt;0,_xlfn.CONCAT(Sales[[#This Row],[Subscription Type]]," ",Sales[[#This Row],[Upsell Priority]]," ",TEXT(Sales[[#This Row],[Current Upsell $]],"$#,#")),"")</f>
        <v/>
      </c>
      <c r="M49" s="1">
        <v>43770</v>
      </c>
      <c r="N49" s="1">
        <v>44075</v>
      </c>
      <c r="O49">
        <v>10</v>
      </c>
      <c r="P49">
        <v>9</v>
      </c>
      <c r="Q49" s="1">
        <v>44013</v>
      </c>
      <c r="R49">
        <v>0</v>
      </c>
      <c r="S49" s="1"/>
    </row>
    <row r="50" spans="1:19" x14ac:dyDescent="0.35">
      <c r="A50">
        <v>100004</v>
      </c>
      <c r="B50" t="s">
        <v>3</v>
      </c>
      <c r="C50" s="2">
        <f>_xlfn.SWITCH(Sales[[#This Row],[Subscription Type]],"Basic",10,"Premium",10,"Business",25,"Enterprise",27)</f>
        <v>10</v>
      </c>
      <c r="G50">
        <v>0</v>
      </c>
      <c r="H50">
        <v>9</v>
      </c>
      <c r="I50">
        <f>IF(Sales[[#This Row],[Number of Users]]-Sales[[#This Row],[Licenses Bought]]&lt;0,0,Sales[[#This Row],[Number of Users]]-Sales[[#This Row],[Licenses Bought]])</f>
        <v>9</v>
      </c>
      <c r="J50" s="2">
        <f>IF(Sales[[#This Row],[Sales Month]]=MAX(Sales[Sales Month]),Sales[[#This Row],[Upsell $ Per Non-Paying User]]*Sales[[#This Row],[Non-Paying Users]],0)</f>
        <v>0</v>
      </c>
      <c r="K50" s="2" t="str">
        <f>_xlfn.IFS(Sales[[#This Row],[Current Upsell $]]=0,"",Sales[[#This Row],[Current Upsell $]]&gt;=400,"High",Sales[[#This Row],[Current Upsell $]]&gt;=100,"Medium",Sales[[#This Row],[Current Upsell $]]&lt;100,"Low")</f>
        <v/>
      </c>
      <c r="L50" s="2" t="str">
        <f>IF(Sales[[#This Row],[Current Upsell $]]&gt;0,_xlfn.CONCAT(Sales[[#This Row],[Subscription Type]]," ",Sales[[#This Row],[Upsell Priority]]," ",TEXT(Sales[[#This Row],[Current Upsell $]],"$#,#")),"")</f>
        <v/>
      </c>
      <c r="M50" s="1">
        <v>43770</v>
      </c>
      <c r="N50" s="1">
        <v>44075</v>
      </c>
      <c r="O50">
        <v>10</v>
      </c>
      <c r="P50">
        <v>9</v>
      </c>
      <c r="Q50" s="1">
        <v>44044</v>
      </c>
      <c r="R50">
        <v>0</v>
      </c>
      <c r="S50" s="1"/>
    </row>
    <row r="51" spans="1:19" x14ac:dyDescent="0.35">
      <c r="A51">
        <v>100004</v>
      </c>
      <c r="B51" t="s">
        <v>3</v>
      </c>
      <c r="C51" s="2">
        <f>_xlfn.SWITCH(Sales[[#This Row],[Subscription Type]],"Basic",10,"Premium",10,"Business",25,"Enterprise",27)</f>
        <v>10</v>
      </c>
      <c r="G51">
        <v>0</v>
      </c>
      <c r="H51">
        <v>7</v>
      </c>
      <c r="I51">
        <f>IF(Sales[[#This Row],[Number of Users]]-Sales[[#This Row],[Licenses Bought]]&lt;0,0,Sales[[#This Row],[Number of Users]]-Sales[[#This Row],[Licenses Bought]])</f>
        <v>7</v>
      </c>
      <c r="J51" s="2">
        <f>IF(Sales[[#This Row],[Sales Month]]=MAX(Sales[Sales Month]),Sales[[#This Row],[Upsell $ Per Non-Paying User]]*Sales[[#This Row],[Non-Paying Users]],0)</f>
        <v>0</v>
      </c>
      <c r="K51" s="2" t="str">
        <f>_xlfn.IFS(Sales[[#This Row],[Current Upsell $]]=0,"",Sales[[#This Row],[Current Upsell $]]&gt;=400,"High",Sales[[#This Row],[Current Upsell $]]&gt;=100,"Medium",Sales[[#This Row],[Current Upsell $]]&lt;100,"Low")</f>
        <v/>
      </c>
      <c r="L51" s="2" t="str">
        <f>IF(Sales[[#This Row],[Current Upsell $]]&gt;0,_xlfn.CONCAT(Sales[[#This Row],[Subscription Type]]," ",Sales[[#This Row],[Upsell Priority]]," ",TEXT(Sales[[#This Row],[Current Upsell $]],"$#,#")),"")</f>
        <v/>
      </c>
      <c r="M51" s="1">
        <v>43770</v>
      </c>
      <c r="N51" s="1">
        <v>44075</v>
      </c>
      <c r="O51">
        <v>10</v>
      </c>
      <c r="P51">
        <v>9</v>
      </c>
      <c r="Q51" s="1">
        <v>44075</v>
      </c>
      <c r="R51">
        <v>0</v>
      </c>
      <c r="S51" s="1"/>
    </row>
    <row r="52" spans="1:19" x14ac:dyDescent="0.35">
      <c r="A52">
        <v>100005</v>
      </c>
      <c r="B52" t="s">
        <v>3</v>
      </c>
      <c r="C52" s="2">
        <f>_xlfn.SWITCH(Sales[[#This Row],[Subscription Type]],"Basic",10,"Premium",10,"Business",25,"Enterprise",27)</f>
        <v>10</v>
      </c>
      <c r="E52" s="1"/>
      <c r="F52" s="1"/>
      <c r="G52">
        <v>0</v>
      </c>
      <c r="H52">
        <v>47</v>
      </c>
      <c r="I52">
        <f>IF(Sales[[#This Row],[Number of Users]]-Sales[[#This Row],[Licenses Bought]]&lt;0,0,Sales[[#This Row],[Number of Users]]-Sales[[#This Row],[Licenses Bought]])</f>
        <v>47</v>
      </c>
      <c r="J52" s="2">
        <f>IF(Sales[[#This Row],[Sales Month]]=MAX(Sales[Sales Month]),Sales[[#This Row],[Upsell $ Per Non-Paying User]]*Sales[[#This Row],[Non-Paying Users]],0)</f>
        <v>0</v>
      </c>
      <c r="K52" s="2" t="str">
        <f>_xlfn.IFS(Sales[[#This Row],[Current Upsell $]]=0,"",Sales[[#This Row],[Current Upsell $]]&gt;=400,"High",Sales[[#This Row],[Current Upsell $]]&gt;=100,"Medium",Sales[[#This Row],[Current Upsell $]]&lt;100,"Low")</f>
        <v/>
      </c>
      <c r="L52" s="2" t="str">
        <f>IF(Sales[[#This Row],[Current Upsell $]]&gt;0,_xlfn.CONCAT(Sales[[#This Row],[Subscription Type]]," ",Sales[[#This Row],[Upsell Priority]]," ",TEXT(Sales[[#This Row],[Current Upsell $]],"$#,#")),"")</f>
        <v/>
      </c>
      <c r="M52" s="1">
        <v>43800</v>
      </c>
      <c r="N52" s="1">
        <v>44378</v>
      </c>
      <c r="O52">
        <v>19</v>
      </c>
      <c r="P52">
        <v>0</v>
      </c>
      <c r="Q52" s="1">
        <v>43800</v>
      </c>
      <c r="R52">
        <v>0</v>
      </c>
      <c r="S52" s="1"/>
    </row>
    <row r="53" spans="1:19" x14ac:dyDescent="0.35">
      <c r="A53">
        <v>100005</v>
      </c>
      <c r="B53" t="s">
        <v>1</v>
      </c>
      <c r="C53" s="2">
        <f>_xlfn.SWITCH(Sales[[#This Row],[Subscription Type]],"Basic",10,"Premium",10,"Business",25,"Enterprise",27)</f>
        <v>25</v>
      </c>
      <c r="E53" s="1"/>
      <c r="F53" s="1"/>
      <c r="G53">
        <v>23</v>
      </c>
      <c r="H53">
        <v>40</v>
      </c>
      <c r="I53">
        <f>IF(Sales[[#This Row],[Number of Users]]-Sales[[#This Row],[Licenses Bought]]&lt;0,0,Sales[[#This Row],[Number of Users]]-Sales[[#This Row],[Licenses Bought]])</f>
        <v>17</v>
      </c>
      <c r="J53" s="2">
        <f>IF(Sales[[#This Row],[Sales Month]]=MAX(Sales[Sales Month]),Sales[[#This Row],[Upsell $ Per Non-Paying User]]*Sales[[#This Row],[Non-Paying Users]],0)</f>
        <v>0</v>
      </c>
      <c r="K53" s="2" t="str">
        <f>_xlfn.IFS(Sales[[#This Row],[Current Upsell $]]=0,"",Sales[[#This Row],[Current Upsell $]]&gt;=400,"High",Sales[[#This Row],[Current Upsell $]]&gt;=100,"Medium",Sales[[#This Row],[Current Upsell $]]&lt;100,"Low")</f>
        <v/>
      </c>
      <c r="L53" s="2" t="str">
        <f>IF(Sales[[#This Row],[Current Upsell $]]&gt;0,_xlfn.CONCAT(Sales[[#This Row],[Subscription Type]]," ",Sales[[#This Row],[Upsell Priority]]," ",TEXT(Sales[[#This Row],[Current Upsell $]],"$#,#")),"")</f>
        <v/>
      </c>
      <c r="M53" s="1">
        <v>43800</v>
      </c>
      <c r="N53" s="1">
        <v>44378</v>
      </c>
      <c r="O53">
        <v>19</v>
      </c>
      <c r="P53">
        <v>0</v>
      </c>
      <c r="Q53" s="1">
        <v>43831</v>
      </c>
      <c r="R53">
        <v>575</v>
      </c>
      <c r="S53" s="1"/>
    </row>
    <row r="54" spans="1:19" x14ac:dyDescent="0.35">
      <c r="A54">
        <v>100005</v>
      </c>
      <c r="B54" t="s">
        <v>1</v>
      </c>
      <c r="C54" s="2">
        <f>_xlfn.SWITCH(Sales[[#This Row],[Subscription Type]],"Basic",10,"Premium",10,"Business",25,"Enterprise",27)</f>
        <v>25</v>
      </c>
      <c r="E54" s="1"/>
      <c r="F54" s="1"/>
      <c r="G54">
        <v>37</v>
      </c>
      <c r="H54">
        <v>32</v>
      </c>
      <c r="I54">
        <f>IF(Sales[[#This Row],[Number of Users]]-Sales[[#This Row],[Licenses Bought]]&lt;0,0,Sales[[#This Row],[Number of Users]]-Sales[[#This Row],[Licenses Bought]])</f>
        <v>0</v>
      </c>
      <c r="J54" s="2">
        <f>IF(Sales[[#This Row],[Sales Month]]=MAX(Sales[Sales Month]),Sales[[#This Row],[Upsell $ Per Non-Paying User]]*Sales[[#This Row],[Non-Paying Users]],0)</f>
        <v>0</v>
      </c>
      <c r="K54" s="2" t="str">
        <f>_xlfn.IFS(Sales[[#This Row],[Current Upsell $]]=0,"",Sales[[#This Row],[Current Upsell $]]&gt;=400,"High",Sales[[#This Row],[Current Upsell $]]&gt;=100,"Medium",Sales[[#This Row],[Current Upsell $]]&lt;100,"Low")</f>
        <v/>
      </c>
      <c r="L54" s="2" t="str">
        <f>IF(Sales[[#This Row],[Current Upsell $]]&gt;0,_xlfn.CONCAT(Sales[[#This Row],[Subscription Type]]," ",Sales[[#This Row],[Upsell Priority]]," ",TEXT(Sales[[#This Row],[Current Upsell $]],"$#,#")),"")</f>
        <v/>
      </c>
      <c r="M54" s="1">
        <v>43800</v>
      </c>
      <c r="N54" s="1">
        <v>44378</v>
      </c>
      <c r="O54">
        <v>19</v>
      </c>
      <c r="P54">
        <v>0</v>
      </c>
      <c r="Q54" s="1">
        <v>43862</v>
      </c>
      <c r="R54">
        <v>925</v>
      </c>
      <c r="S54" s="1"/>
    </row>
    <row r="55" spans="1:19" x14ac:dyDescent="0.35">
      <c r="A55">
        <v>100005</v>
      </c>
      <c r="B55" t="s">
        <v>1</v>
      </c>
      <c r="C55" s="2">
        <f>_xlfn.SWITCH(Sales[[#This Row],[Subscription Type]],"Basic",10,"Premium",10,"Business",25,"Enterprise",27)</f>
        <v>25</v>
      </c>
      <c r="E55" s="1"/>
      <c r="F55" s="1"/>
      <c r="G55">
        <v>29</v>
      </c>
      <c r="H55">
        <v>47</v>
      </c>
      <c r="I55">
        <f>IF(Sales[[#This Row],[Number of Users]]-Sales[[#This Row],[Licenses Bought]]&lt;0,0,Sales[[#This Row],[Number of Users]]-Sales[[#This Row],[Licenses Bought]])</f>
        <v>18</v>
      </c>
      <c r="J55" s="2">
        <f>IF(Sales[[#This Row],[Sales Month]]=MAX(Sales[Sales Month]),Sales[[#This Row],[Upsell $ Per Non-Paying User]]*Sales[[#This Row],[Non-Paying Users]],0)</f>
        <v>0</v>
      </c>
      <c r="K55" s="2" t="str">
        <f>_xlfn.IFS(Sales[[#This Row],[Current Upsell $]]=0,"",Sales[[#This Row],[Current Upsell $]]&gt;=400,"High",Sales[[#This Row],[Current Upsell $]]&gt;=100,"Medium",Sales[[#This Row],[Current Upsell $]]&lt;100,"Low")</f>
        <v/>
      </c>
      <c r="L55" s="2" t="str">
        <f>IF(Sales[[#This Row],[Current Upsell $]]&gt;0,_xlfn.CONCAT(Sales[[#This Row],[Subscription Type]]," ",Sales[[#This Row],[Upsell Priority]]," ",TEXT(Sales[[#This Row],[Current Upsell $]],"$#,#")),"")</f>
        <v/>
      </c>
      <c r="M55" s="1">
        <v>43800</v>
      </c>
      <c r="N55" s="1">
        <v>44378</v>
      </c>
      <c r="O55">
        <v>19</v>
      </c>
      <c r="P55">
        <v>0</v>
      </c>
      <c r="Q55" s="1">
        <v>43891</v>
      </c>
      <c r="R55">
        <v>725</v>
      </c>
      <c r="S55" s="1"/>
    </row>
    <row r="56" spans="1:19" x14ac:dyDescent="0.35">
      <c r="A56">
        <v>100005</v>
      </c>
      <c r="B56" t="s">
        <v>1</v>
      </c>
      <c r="C56" s="2">
        <f>_xlfn.SWITCH(Sales[[#This Row],[Subscription Type]],"Basic",10,"Premium",10,"Business",25,"Enterprise",27)</f>
        <v>25</v>
      </c>
      <c r="E56" s="1"/>
      <c r="F56" s="1"/>
      <c r="G56">
        <v>37</v>
      </c>
      <c r="H56">
        <v>44</v>
      </c>
      <c r="I56">
        <f>IF(Sales[[#This Row],[Number of Users]]-Sales[[#This Row],[Licenses Bought]]&lt;0,0,Sales[[#This Row],[Number of Users]]-Sales[[#This Row],[Licenses Bought]])</f>
        <v>7</v>
      </c>
      <c r="J56" s="2">
        <f>IF(Sales[[#This Row],[Sales Month]]=MAX(Sales[Sales Month]),Sales[[#This Row],[Upsell $ Per Non-Paying User]]*Sales[[#This Row],[Non-Paying Users]],0)</f>
        <v>0</v>
      </c>
      <c r="K56" s="2" t="str">
        <f>_xlfn.IFS(Sales[[#This Row],[Current Upsell $]]=0,"",Sales[[#This Row],[Current Upsell $]]&gt;=400,"High",Sales[[#This Row],[Current Upsell $]]&gt;=100,"Medium",Sales[[#This Row],[Current Upsell $]]&lt;100,"Low")</f>
        <v/>
      </c>
      <c r="L56" s="2" t="str">
        <f>IF(Sales[[#This Row],[Current Upsell $]]&gt;0,_xlfn.CONCAT(Sales[[#This Row],[Subscription Type]]," ",Sales[[#This Row],[Upsell Priority]]," ",TEXT(Sales[[#This Row],[Current Upsell $]],"$#,#")),"")</f>
        <v/>
      </c>
      <c r="M56" s="1">
        <v>43800</v>
      </c>
      <c r="N56" s="1">
        <v>44378</v>
      </c>
      <c r="O56">
        <v>19</v>
      </c>
      <c r="P56">
        <v>0</v>
      </c>
      <c r="Q56" s="1">
        <v>43922</v>
      </c>
      <c r="R56">
        <v>925</v>
      </c>
      <c r="S56" s="1"/>
    </row>
    <row r="57" spans="1:19" x14ac:dyDescent="0.35">
      <c r="A57">
        <v>100005</v>
      </c>
      <c r="B57" t="s">
        <v>1</v>
      </c>
      <c r="C57" s="2">
        <f>_xlfn.SWITCH(Sales[[#This Row],[Subscription Type]],"Basic",10,"Premium",10,"Business",25,"Enterprise",27)</f>
        <v>25</v>
      </c>
      <c r="E57" s="1"/>
      <c r="F57" s="1"/>
      <c r="G57">
        <v>37</v>
      </c>
      <c r="H57">
        <v>41</v>
      </c>
      <c r="I57">
        <f>IF(Sales[[#This Row],[Number of Users]]-Sales[[#This Row],[Licenses Bought]]&lt;0,0,Sales[[#This Row],[Number of Users]]-Sales[[#This Row],[Licenses Bought]])</f>
        <v>4</v>
      </c>
      <c r="J57" s="2">
        <f>IF(Sales[[#This Row],[Sales Month]]=MAX(Sales[Sales Month]),Sales[[#This Row],[Upsell $ Per Non-Paying User]]*Sales[[#This Row],[Non-Paying Users]],0)</f>
        <v>0</v>
      </c>
      <c r="K57" s="2" t="str">
        <f>_xlfn.IFS(Sales[[#This Row],[Current Upsell $]]=0,"",Sales[[#This Row],[Current Upsell $]]&gt;=400,"High",Sales[[#This Row],[Current Upsell $]]&gt;=100,"Medium",Sales[[#This Row],[Current Upsell $]]&lt;100,"Low")</f>
        <v/>
      </c>
      <c r="L57" s="2" t="str">
        <f>IF(Sales[[#This Row],[Current Upsell $]]&gt;0,_xlfn.CONCAT(Sales[[#This Row],[Subscription Type]]," ",Sales[[#This Row],[Upsell Priority]]," ",TEXT(Sales[[#This Row],[Current Upsell $]],"$#,#")),"")</f>
        <v/>
      </c>
      <c r="M57" s="1">
        <v>43800</v>
      </c>
      <c r="N57" s="1">
        <v>44378</v>
      </c>
      <c r="O57">
        <v>19</v>
      </c>
      <c r="P57">
        <v>0</v>
      </c>
      <c r="Q57" s="1">
        <v>43952</v>
      </c>
      <c r="R57">
        <v>925</v>
      </c>
      <c r="S57" s="1"/>
    </row>
    <row r="58" spans="1:19" x14ac:dyDescent="0.35">
      <c r="A58">
        <v>100005</v>
      </c>
      <c r="B58" t="s">
        <v>1</v>
      </c>
      <c r="C58" s="2">
        <f>_xlfn.SWITCH(Sales[[#This Row],[Subscription Type]],"Basic",10,"Premium",10,"Business",25,"Enterprise",27)</f>
        <v>25</v>
      </c>
      <c r="E58" s="1"/>
      <c r="F58" s="1"/>
      <c r="G58">
        <v>37</v>
      </c>
      <c r="H58">
        <v>53</v>
      </c>
      <c r="I58">
        <f>IF(Sales[[#This Row],[Number of Users]]-Sales[[#This Row],[Licenses Bought]]&lt;0,0,Sales[[#This Row],[Number of Users]]-Sales[[#This Row],[Licenses Bought]])</f>
        <v>16</v>
      </c>
      <c r="J58" s="2">
        <f>IF(Sales[[#This Row],[Sales Month]]=MAX(Sales[Sales Month]),Sales[[#This Row],[Upsell $ Per Non-Paying User]]*Sales[[#This Row],[Non-Paying Users]],0)</f>
        <v>0</v>
      </c>
      <c r="K58" s="2" t="str">
        <f>_xlfn.IFS(Sales[[#This Row],[Current Upsell $]]=0,"",Sales[[#This Row],[Current Upsell $]]&gt;=400,"High",Sales[[#This Row],[Current Upsell $]]&gt;=100,"Medium",Sales[[#This Row],[Current Upsell $]]&lt;100,"Low")</f>
        <v/>
      </c>
      <c r="L58" s="2" t="str">
        <f>IF(Sales[[#This Row],[Current Upsell $]]&gt;0,_xlfn.CONCAT(Sales[[#This Row],[Subscription Type]]," ",Sales[[#This Row],[Upsell Priority]]," ",TEXT(Sales[[#This Row],[Current Upsell $]],"$#,#")),"")</f>
        <v/>
      </c>
      <c r="M58" s="1">
        <v>43800</v>
      </c>
      <c r="N58" s="1">
        <v>44378</v>
      </c>
      <c r="O58">
        <v>19</v>
      </c>
      <c r="P58">
        <v>0</v>
      </c>
      <c r="Q58" s="1">
        <v>43983</v>
      </c>
      <c r="R58">
        <v>925</v>
      </c>
      <c r="S58" s="1"/>
    </row>
    <row r="59" spans="1:19" x14ac:dyDescent="0.35">
      <c r="A59">
        <v>100005</v>
      </c>
      <c r="B59" t="s">
        <v>1</v>
      </c>
      <c r="C59" s="2">
        <f>_xlfn.SWITCH(Sales[[#This Row],[Subscription Type]],"Basic",10,"Premium",10,"Business",25,"Enterprise",27)</f>
        <v>25</v>
      </c>
      <c r="E59" s="1"/>
      <c r="F59" s="1"/>
      <c r="G59">
        <v>37</v>
      </c>
      <c r="H59">
        <v>50</v>
      </c>
      <c r="I59">
        <f>IF(Sales[[#This Row],[Number of Users]]-Sales[[#This Row],[Licenses Bought]]&lt;0,0,Sales[[#This Row],[Number of Users]]-Sales[[#This Row],[Licenses Bought]])</f>
        <v>13</v>
      </c>
      <c r="J59" s="2">
        <f>IF(Sales[[#This Row],[Sales Month]]=MAX(Sales[Sales Month]),Sales[[#This Row],[Upsell $ Per Non-Paying User]]*Sales[[#This Row],[Non-Paying Users]],0)</f>
        <v>0</v>
      </c>
      <c r="K59" s="2" t="str">
        <f>_xlfn.IFS(Sales[[#This Row],[Current Upsell $]]=0,"",Sales[[#This Row],[Current Upsell $]]&gt;=400,"High",Sales[[#This Row],[Current Upsell $]]&gt;=100,"Medium",Sales[[#This Row],[Current Upsell $]]&lt;100,"Low")</f>
        <v/>
      </c>
      <c r="L59" s="2" t="str">
        <f>IF(Sales[[#This Row],[Current Upsell $]]&gt;0,_xlfn.CONCAT(Sales[[#This Row],[Subscription Type]]," ",Sales[[#This Row],[Upsell Priority]]," ",TEXT(Sales[[#This Row],[Current Upsell $]],"$#,#")),"")</f>
        <v/>
      </c>
      <c r="M59" s="1">
        <v>43800</v>
      </c>
      <c r="N59" s="1">
        <v>44378</v>
      </c>
      <c r="O59">
        <v>19</v>
      </c>
      <c r="P59">
        <v>0</v>
      </c>
      <c r="Q59" s="1">
        <v>44013</v>
      </c>
      <c r="R59">
        <v>925</v>
      </c>
      <c r="S59" s="1"/>
    </row>
    <row r="60" spans="1:19" x14ac:dyDescent="0.35">
      <c r="A60">
        <v>100005</v>
      </c>
      <c r="B60" t="s">
        <v>1</v>
      </c>
      <c r="C60" s="2">
        <f>_xlfn.SWITCH(Sales[[#This Row],[Subscription Type]],"Basic",10,"Premium",10,"Business",25,"Enterprise",27)</f>
        <v>25</v>
      </c>
      <c r="E60" s="1"/>
      <c r="F60" s="1"/>
      <c r="G60">
        <v>37</v>
      </c>
      <c r="H60">
        <v>47</v>
      </c>
      <c r="I60">
        <f>IF(Sales[[#This Row],[Number of Users]]-Sales[[#This Row],[Licenses Bought]]&lt;0,0,Sales[[#This Row],[Number of Users]]-Sales[[#This Row],[Licenses Bought]])</f>
        <v>10</v>
      </c>
      <c r="J60" s="2">
        <f>IF(Sales[[#This Row],[Sales Month]]=MAX(Sales[Sales Month]),Sales[[#This Row],[Upsell $ Per Non-Paying User]]*Sales[[#This Row],[Non-Paying Users]],0)</f>
        <v>0</v>
      </c>
      <c r="K60" s="2" t="str">
        <f>_xlfn.IFS(Sales[[#This Row],[Current Upsell $]]=0,"",Sales[[#This Row],[Current Upsell $]]&gt;=400,"High",Sales[[#This Row],[Current Upsell $]]&gt;=100,"Medium",Sales[[#This Row],[Current Upsell $]]&lt;100,"Low")</f>
        <v/>
      </c>
      <c r="L60" s="2" t="str">
        <f>IF(Sales[[#This Row],[Current Upsell $]]&gt;0,_xlfn.CONCAT(Sales[[#This Row],[Subscription Type]]," ",Sales[[#This Row],[Upsell Priority]]," ",TEXT(Sales[[#This Row],[Current Upsell $]],"$#,#")),"")</f>
        <v/>
      </c>
      <c r="M60" s="1">
        <v>43800</v>
      </c>
      <c r="N60" s="1">
        <v>44378</v>
      </c>
      <c r="O60">
        <v>19</v>
      </c>
      <c r="P60">
        <v>0</v>
      </c>
      <c r="Q60" s="1">
        <v>44044</v>
      </c>
      <c r="R60">
        <v>925</v>
      </c>
      <c r="S60" s="1"/>
    </row>
    <row r="61" spans="1:19" x14ac:dyDescent="0.35">
      <c r="A61">
        <v>100005</v>
      </c>
      <c r="B61" t="s">
        <v>1</v>
      </c>
      <c r="C61" s="2">
        <f>_xlfn.SWITCH(Sales[[#This Row],[Subscription Type]],"Basic",10,"Premium",10,"Business",25,"Enterprise",27)</f>
        <v>25</v>
      </c>
      <c r="E61" s="1"/>
      <c r="F61" s="1"/>
      <c r="G61">
        <v>37</v>
      </c>
      <c r="H61">
        <v>46</v>
      </c>
      <c r="I61">
        <f>IF(Sales[[#This Row],[Number of Users]]-Sales[[#This Row],[Licenses Bought]]&lt;0,0,Sales[[#This Row],[Number of Users]]-Sales[[#This Row],[Licenses Bought]])</f>
        <v>9</v>
      </c>
      <c r="J61" s="2">
        <f>IF(Sales[[#This Row],[Sales Month]]=MAX(Sales[Sales Month]),Sales[[#This Row],[Upsell $ Per Non-Paying User]]*Sales[[#This Row],[Non-Paying Users]],0)</f>
        <v>0</v>
      </c>
      <c r="K61" s="2" t="str">
        <f>_xlfn.IFS(Sales[[#This Row],[Current Upsell $]]=0,"",Sales[[#This Row],[Current Upsell $]]&gt;=400,"High",Sales[[#This Row],[Current Upsell $]]&gt;=100,"Medium",Sales[[#This Row],[Current Upsell $]]&lt;100,"Low")</f>
        <v/>
      </c>
      <c r="L61" s="2" t="str">
        <f>IF(Sales[[#This Row],[Current Upsell $]]&gt;0,_xlfn.CONCAT(Sales[[#This Row],[Subscription Type]]," ",Sales[[#This Row],[Upsell Priority]]," ",TEXT(Sales[[#This Row],[Current Upsell $]],"$#,#")),"")</f>
        <v/>
      </c>
      <c r="M61" s="1">
        <v>43800</v>
      </c>
      <c r="N61" s="1">
        <v>44378</v>
      </c>
      <c r="O61">
        <v>19</v>
      </c>
      <c r="P61">
        <v>0</v>
      </c>
      <c r="Q61" s="1">
        <v>44075</v>
      </c>
      <c r="R61">
        <v>925</v>
      </c>
      <c r="S61" s="1"/>
    </row>
    <row r="62" spans="1:19" x14ac:dyDescent="0.35">
      <c r="A62">
        <v>100005</v>
      </c>
      <c r="B62" t="s">
        <v>1</v>
      </c>
      <c r="C62" s="2">
        <f>_xlfn.SWITCH(Sales[[#This Row],[Subscription Type]],"Basic",10,"Premium",10,"Business",25,"Enterprise",27)</f>
        <v>25</v>
      </c>
      <c r="E62" s="1"/>
      <c r="F62" s="1"/>
      <c r="G62">
        <v>37</v>
      </c>
      <c r="H62">
        <v>42</v>
      </c>
      <c r="I62">
        <f>IF(Sales[[#This Row],[Number of Users]]-Sales[[#This Row],[Licenses Bought]]&lt;0,0,Sales[[#This Row],[Number of Users]]-Sales[[#This Row],[Licenses Bought]])</f>
        <v>5</v>
      </c>
      <c r="J62" s="2">
        <f>IF(Sales[[#This Row],[Sales Month]]=MAX(Sales[Sales Month]),Sales[[#This Row],[Upsell $ Per Non-Paying User]]*Sales[[#This Row],[Non-Paying Users]],0)</f>
        <v>0</v>
      </c>
      <c r="K62" s="2" t="str">
        <f>_xlfn.IFS(Sales[[#This Row],[Current Upsell $]]=0,"",Sales[[#This Row],[Current Upsell $]]&gt;=400,"High",Sales[[#This Row],[Current Upsell $]]&gt;=100,"Medium",Sales[[#This Row],[Current Upsell $]]&lt;100,"Low")</f>
        <v/>
      </c>
      <c r="L62" s="2" t="str">
        <f>IF(Sales[[#This Row],[Current Upsell $]]&gt;0,_xlfn.CONCAT(Sales[[#This Row],[Subscription Type]]," ",Sales[[#This Row],[Upsell Priority]]," ",TEXT(Sales[[#This Row],[Current Upsell $]],"$#,#")),"")</f>
        <v/>
      </c>
      <c r="M62" s="1">
        <v>43800</v>
      </c>
      <c r="N62" s="1">
        <v>44378</v>
      </c>
      <c r="O62">
        <v>19</v>
      </c>
      <c r="P62">
        <v>0</v>
      </c>
      <c r="Q62" s="1">
        <v>44105</v>
      </c>
      <c r="R62">
        <v>925</v>
      </c>
      <c r="S62" s="1"/>
    </row>
    <row r="63" spans="1:19" x14ac:dyDescent="0.35">
      <c r="A63">
        <v>100005</v>
      </c>
      <c r="B63" t="s">
        <v>1</v>
      </c>
      <c r="C63" s="2">
        <f>_xlfn.SWITCH(Sales[[#This Row],[Subscription Type]],"Basic",10,"Premium",10,"Business",25,"Enterprise",27)</f>
        <v>25</v>
      </c>
      <c r="E63" s="1"/>
      <c r="F63" s="1"/>
      <c r="G63">
        <v>37</v>
      </c>
      <c r="H63">
        <v>45</v>
      </c>
      <c r="I63">
        <f>IF(Sales[[#This Row],[Number of Users]]-Sales[[#This Row],[Licenses Bought]]&lt;0,0,Sales[[#This Row],[Number of Users]]-Sales[[#This Row],[Licenses Bought]])</f>
        <v>8</v>
      </c>
      <c r="J63" s="2">
        <f>IF(Sales[[#This Row],[Sales Month]]=MAX(Sales[Sales Month]),Sales[[#This Row],[Upsell $ Per Non-Paying User]]*Sales[[#This Row],[Non-Paying Users]],0)</f>
        <v>0</v>
      </c>
      <c r="K63" s="2" t="str">
        <f>_xlfn.IFS(Sales[[#This Row],[Current Upsell $]]=0,"",Sales[[#This Row],[Current Upsell $]]&gt;=400,"High",Sales[[#This Row],[Current Upsell $]]&gt;=100,"Medium",Sales[[#This Row],[Current Upsell $]]&lt;100,"Low")</f>
        <v/>
      </c>
      <c r="L63" s="2" t="str">
        <f>IF(Sales[[#This Row],[Current Upsell $]]&gt;0,_xlfn.CONCAT(Sales[[#This Row],[Subscription Type]]," ",Sales[[#This Row],[Upsell Priority]]," ",TEXT(Sales[[#This Row],[Current Upsell $]],"$#,#")),"")</f>
        <v/>
      </c>
      <c r="M63" s="1">
        <v>43800</v>
      </c>
      <c r="N63" s="1">
        <v>44378</v>
      </c>
      <c r="O63">
        <v>19</v>
      </c>
      <c r="P63">
        <v>0</v>
      </c>
      <c r="Q63" s="1">
        <v>44136</v>
      </c>
      <c r="R63">
        <v>925</v>
      </c>
      <c r="S63" s="1"/>
    </row>
    <row r="64" spans="1:19" x14ac:dyDescent="0.35">
      <c r="A64">
        <v>100005</v>
      </c>
      <c r="B64" t="s">
        <v>1</v>
      </c>
      <c r="C64" s="2">
        <f>_xlfn.SWITCH(Sales[[#This Row],[Subscription Type]],"Basic",10,"Premium",10,"Business",25,"Enterprise",27)</f>
        <v>25</v>
      </c>
      <c r="E64" s="1"/>
      <c r="F64" s="1"/>
      <c r="G64">
        <v>37</v>
      </c>
      <c r="H64">
        <v>46</v>
      </c>
      <c r="I64">
        <f>IF(Sales[[#This Row],[Number of Users]]-Sales[[#This Row],[Licenses Bought]]&lt;0,0,Sales[[#This Row],[Number of Users]]-Sales[[#This Row],[Licenses Bought]])</f>
        <v>9</v>
      </c>
      <c r="J64" s="2">
        <f>IF(Sales[[#This Row],[Sales Month]]=MAX(Sales[Sales Month]),Sales[[#This Row],[Upsell $ Per Non-Paying User]]*Sales[[#This Row],[Non-Paying Users]],0)</f>
        <v>0</v>
      </c>
      <c r="K64" s="2" t="str">
        <f>_xlfn.IFS(Sales[[#This Row],[Current Upsell $]]=0,"",Sales[[#This Row],[Current Upsell $]]&gt;=400,"High",Sales[[#This Row],[Current Upsell $]]&gt;=100,"Medium",Sales[[#This Row],[Current Upsell $]]&lt;100,"Low")</f>
        <v/>
      </c>
      <c r="L64" s="2" t="str">
        <f>IF(Sales[[#This Row],[Current Upsell $]]&gt;0,_xlfn.CONCAT(Sales[[#This Row],[Subscription Type]]," ",Sales[[#This Row],[Upsell Priority]]," ",TEXT(Sales[[#This Row],[Current Upsell $]],"$#,#")),"")</f>
        <v/>
      </c>
      <c r="M64" s="1">
        <v>43800</v>
      </c>
      <c r="N64" s="1">
        <v>44378</v>
      </c>
      <c r="O64">
        <v>19</v>
      </c>
      <c r="P64">
        <v>0</v>
      </c>
      <c r="Q64" s="1">
        <v>44166</v>
      </c>
      <c r="R64">
        <v>925</v>
      </c>
      <c r="S64" s="1"/>
    </row>
    <row r="65" spans="1:19" x14ac:dyDescent="0.35">
      <c r="A65">
        <v>100005</v>
      </c>
      <c r="B65" t="s">
        <v>1</v>
      </c>
      <c r="C65" s="2">
        <f>_xlfn.SWITCH(Sales[[#This Row],[Subscription Type]],"Basic",10,"Premium",10,"Business",25,"Enterprise",27)</f>
        <v>25</v>
      </c>
      <c r="E65" s="1"/>
      <c r="F65" s="1"/>
      <c r="G65">
        <v>37</v>
      </c>
      <c r="H65">
        <v>49</v>
      </c>
      <c r="I65">
        <f>IF(Sales[[#This Row],[Number of Users]]-Sales[[#This Row],[Licenses Bought]]&lt;0,0,Sales[[#This Row],[Number of Users]]-Sales[[#This Row],[Licenses Bought]])</f>
        <v>12</v>
      </c>
      <c r="J65" s="2">
        <f>IF(Sales[[#This Row],[Sales Month]]=MAX(Sales[Sales Month]),Sales[[#This Row],[Upsell $ Per Non-Paying User]]*Sales[[#This Row],[Non-Paying Users]],0)</f>
        <v>0</v>
      </c>
      <c r="K65" s="2" t="str">
        <f>_xlfn.IFS(Sales[[#This Row],[Current Upsell $]]=0,"",Sales[[#This Row],[Current Upsell $]]&gt;=400,"High",Sales[[#This Row],[Current Upsell $]]&gt;=100,"Medium",Sales[[#This Row],[Current Upsell $]]&lt;100,"Low")</f>
        <v/>
      </c>
      <c r="L65" s="2" t="str">
        <f>IF(Sales[[#This Row],[Current Upsell $]]&gt;0,_xlfn.CONCAT(Sales[[#This Row],[Subscription Type]]," ",Sales[[#This Row],[Upsell Priority]]," ",TEXT(Sales[[#This Row],[Current Upsell $]],"$#,#")),"")</f>
        <v/>
      </c>
      <c r="M65" s="1">
        <v>43800</v>
      </c>
      <c r="N65" s="1">
        <v>44378</v>
      </c>
      <c r="O65">
        <v>19</v>
      </c>
      <c r="P65">
        <v>0</v>
      </c>
      <c r="Q65" s="1">
        <v>44197</v>
      </c>
      <c r="R65">
        <v>925</v>
      </c>
      <c r="S65" s="1"/>
    </row>
    <row r="66" spans="1:19" x14ac:dyDescent="0.35">
      <c r="A66">
        <v>100005</v>
      </c>
      <c r="B66" t="s">
        <v>1</v>
      </c>
      <c r="C66" s="2">
        <f>_xlfn.SWITCH(Sales[[#This Row],[Subscription Type]],"Basic",10,"Premium",10,"Business",25,"Enterprise",27)</f>
        <v>25</v>
      </c>
      <c r="E66" s="1"/>
      <c r="F66" s="1"/>
      <c r="G66">
        <v>37</v>
      </c>
      <c r="H66">
        <v>34</v>
      </c>
      <c r="I66">
        <f>IF(Sales[[#This Row],[Number of Users]]-Sales[[#This Row],[Licenses Bought]]&lt;0,0,Sales[[#This Row],[Number of Users]]-Sales[[#This Row],[Licenses Bought]])</f>
        <v>0</v>
      </c>
      <c r="J66" s="2">
        <f>IF(Sales[[#This Row],[Sales Month]]=MAX(Sales[Sales Month]),Sales[[#This Row],[Upsell $ Per Non-Paying User]]*Sales[[#This Row],[Non-Paying Users]],0)</f>
        <v>0</v>
      </c>
      <c r="K66" s="2" t="str">
        <f>_xlfn.IFS(Sales[[#This Row],[Current Upsell $]]=0,"",Sales[[#This Row],[Current Upsell $]]&gt;=400,"High",Sales[[#This Row],[Current Upsell $]]&gt;=100,"Medium",Sales[[#This Row],[Current Upsell $]]&lt;100,"Low")</f>
        <v/>
      </c>
      <c r="L66" s="2" t="str">
        <f>IF(Sales[[#This Row],[Current Upsell $]]&gt;0,_xlfn.CONCAT(Sales[[#This Row],[Subscription Type]]," ",Sales[[#This Row],[Upsell Priority]]," ",TEXT(Sales[[#This Row],[Current Upsell $]],"$#,#")),"")</f>
        <v/>
      </c>
      <c r="M66" s="1">
        <v>43800</v>
      </c>
      <c r="N66" s="1">
        <v>44378</v>
      </c>
      <c r="O66">
        <v>19</v>
      </c>
      <c r="P66">
        <v>0</v>
      </c>
      <c r="Q66" s="1">
        <v>44228</v>
      </c>
      <c r="R66">
        <v>925</v>
      </c>
      <c r="S66" s="1"/>
    </row>
    <row r="67" spans="1:19" x14ac:dyDescent="0.35">
      <c r="A67">
        <v>100005</v>
      </c>
      <c r="B67" t="s">
        <v>1</v>
      </c>
      <c r="C67" s="2">
        <f>_xlfn.SWITCH(Sales[[#This Row],[Subscription Type]],"Basic",10,"Premium",10,"Business",25,"Enterprise",27)</f>
        <v>25</v>
      </c>
      <c r="E67" s="1"/>
      <c r="F67" s="1"/>
      <c r="G67">
        <v>37</v>
      </c>
      <c r="H67">
        <v>52</v>
      </c>
      <c r="I67">
        <f>IF(Sales[[#This Row],[Number of Users]]-Sales[[#This Row],[Licenses Bought]]&lt;0,0,Sales[[#This Row],[Number of Users]]-Sales[[#This Row],[Licenses Bought]])</f>
        <v>15</v>
      </c>
      <c r="J67" s="2">
        <f>IF(Sales[[#This Row],[Sales Month]]=MAX(Sales[Sales Month]),Sales[[#This Row],[Upsell $ Per Non-Paying User]]*Sales[[#This Row],[Non-Paying Users]],0)</f>
        <v>0</v>
      </c>
      <c r="K67" s="2" t="str">
        <f>_xlfn.IFS(Sales[[#This Row],[Current Upsell $]]=0,"",Sales[[#This Row],[Current Upsell $]]&gt;=400,"High",Sales[[#This Row],[Current Upsell $]]&gt;=100,"Medium",Sales[[#This Row],[Current Upsell $]]&lt;100,"Low")</f>
        <v/>
      </c>
      <c r="L67" s="2" t="str">
        <f>IF(Sales[[#This Row],[Current Upsell $]]&gt;0,_xlfn.CONCAT(Sales[[#This Row],[Subscription Type]]," ",Sales[[#This Row],[Upsell Priority]]," ",TEXT(Sales[[#This Row],[Current Upsell $]],"$#,#")),"")</f>
        <v/>
      </c>
      <c r="M67" s="1">
        <v>43800</v>
      </c>
      <c r="N67" s="1">
        <v>44378</v>
      </c>
      <c r="O67">
        <v>19</v>
      </c>
      <c r="P67">
        <v>0</v>
      </c>
      <c r="Q67" s="1">
        <v>44256</v>
      </c>
      <c r="R67">
        <v>925</v>
      </c>
      <c r="S67" s="1"/>
    </row>
    <row r="68" spans="1:19" x14ac:dyDescent="0.35">
      <c r="A68">
        <v>100005</v>
      </c>
      <c r="B68" t="s">
        <v>1</v>
      </c>
      <c r="C68" s="2">
        <f>_xlfn.SWITCH(Sales[[#This Row],[Subscription Type]],"Basic",10,"Premium",10,"Business",25,"Enterprise",27)</f>
        <v>25</v>
      </c>
      <c r="E68" s="1"/>
      <c r="F68" s="1"/>
      <c r="G68">
        <v>37</v>
      </c>
      <c r="H68">
        <v>48</v>
      </c>
      <c r="I68">
        <f>IF(Sales[[#This Row],[Number of Users]]-Sales[[#This Row],[Licenses Bought]]&lt;0,0,Sales[[#This Row],[Number of Users]]-Sales[[#This Row],[Licenses Bought]])</f>
        <v>11</v>
      </c>
      <c r="J68" s="2">
        <f>IF(Sales[[#This Row],[Sales Month]]=MAX(Sales[Sales Month]),Sales[[#This Row],[Upsell $ Per Non-Paying User]]*Sales[[#This Row],[Non-Paying Users]],0)</f>
        <v>0</v>
      </c>
      <c r="K68" s="2" t="str">
        <f>_xlfn.IFS(Sales[[#This Row],[Current Upsell $]]=0,"",Sales[[#This Row],[Current Upsell $]]&gt;=400,"High",Sales[[#This Row],[Current Upsell $]]&gt;=100,"Medium",Sales[[#This Row],[Current Upsell $]]&lt;100,"Low")</f>
        <v/>
      </c>
      <c r="L68" s="2" t="str">
        <f>IF(Sales[[#This Row],[Current Upsell $]]&gt;0,_xlfn.CONCAT(Sales[[#This Row],[Subscription Type]]," ",Sales[[#This Row],[Upsell Priority]]," ",TEXT(Sales[[#This Row],[Current Upsell $]],"$#,#")),"")</f>
        <v/>
      </c>
      <c r="M68" s="1">
        <v>43800</v>
      </c>
      <c r="N68" s="1">
        <v>44378</v>
      </c>
      <c r="O68">
        <v>19</v>
      </c>
      <c r="P68">
        <v>0</v>
      </c>
      <c r="Q68" s="1">
        <v>44287</v>
      </c>
      <c r="R68">
        <v>925</v>
      </c>
      <c r="S68" s="1"/>
    </row>
    <row r="69" spans="1:19" x14ac:dyDescent="0.35">
      <c r="A69">
        <v>100005</v>
      </c>
      <c r="B69" t="s">
        <v>1</v>
      </c>
      <c r="C69" s="2">
        <f>_xlfn.SWITCH(Sales[[#This Row],[Subscription Type]],"Basic",10,"Premium",10,"Business",25,"Enterprise",27)</f>
        <v>25</v>
      </c>
      <c r="E69" s="1"/>
      <c r="F69" s="1"/>
      <c r="G69">
        <v>37</v>
      </c>
      <c r="H69">
        <v>55</v>
      </c>
      <c r="I69">
        <f>IF(Sales[[#This Row],[Number of Users]]-Sales[[#This Row],[Licenses Bought]]&lt;0,0,Sales[[#This Row],[Number of Users]]-Sales[[#This Row],[Licenses Bought]])</f>
        <v>18</v>
      </c>
      <c r="J69" s="2">
        <f>IF(Sales[[#This Row],[Sales Month]]=MAX(Sales[Sales Month]),Sales[[#This Row],[Upsell $ Per Non-Paying User]]*Sales[[#This Row],[Non-Paying Users]],0)</f>
        <v>0</v>
      </c>
      <c r="K69" s="2" t="str">
        <f>_xlfn.IFS(Sales[[#This Row],[Current Upsell $]]=0,"",Sales[[#This Row],[Current Upsell $]]&gt;=400,"High",Sales[[#This Row],[Current Upsell $]]&gt;=100,"Medium",Sales[[#This Row],[Current Upsell $]]&lt;100,"Low")</f>
        <v/>
      </c>
      <c r="L69" s="2" t="str">
        <f>IF(Sales[[#This Row],[Current Upsell $]]&gt;0,_xlfn.CONCAT(Sales[[#This Row],[Subscription Type]]," ",Sales[[#This Row],[Upsell Priority]]," ",TEXT(Sales[[#This Row],[Current Upsell $]],"$#,#")),"")</f>
        <v/>
      </c>
      <c r="M69" s="1">
        <v>43800</v>
      </c>
      <c r="N69" s="1">
        <v>44378</v>
      </c>
      <c r="O69">
        <v>19</v>
      </c>
      <c r="P69">
        <v>0</v>
      </c>
      <c r="Q69" s="1">
        <v>44317</v>
      </c>
      <c r="R69">
        <v>925</v>
      </c>
      <c r="S69" s="1"/>
    </row>
    <row r="70" spans="1:19" x14ac:dyDescent="0.35">
      <c r="A70">
        <v>100005</v>
      </c>
      <c r="B70" t="s">
        <v>1</v>
      </c>
      <c r="C70" s="2">
        <f>_xlfn.SWITCH(Sales[[#This Row],[Subscription Type]],"Basic",10,"Premium",10,"Business",25,"Enterprise",27)</f>
        <v>25</v>
      </c>
      <c r="E70" s="1"/>
      <c r="F70" s="1"/>
      <c r="G70">
        <v>37</v>
      </c>
      <c r="H70">
        <v>43</v>
      </c>
      <c r="I70">
        <f>IF(Sales[[#This Row],[Number of Users]]-Sales[[#This Row],[Licenses Bought]]&lt;0,0,Sales[[#This Row],[Number of Users]]-Sales[[#This Row],[Licenses Bought]])</f>
        <v>6</v>
      </c>
      <c r="J70" s="2">
        <f>IF(Sales[[#This Row],[Sales Month]]=MAX(Sales[Sales Month]),Sales[[#This Row],[Upsell $ Per Non-Paying User]]*Sales[[#This Row],[Non-Paying Users]],0)</f>
        <v>150</v>
      </c>
      <c r="K70" s="2" t="str">
        <f>_xlfn.IFS(Sales[[#This Row],[Current Upsell $]]=0,"",Sales[[#This Row],[Current Upsell $]]&gt;=400,"High",Sales[[#This Row],[Current Upsell $]]&gt;=100,"Medium",Sales[[#This Row],[Current Upsell $]]&lt;100,"Low")</f>
        <v>Medium</v>
      </c>
      <c r="L70" s="2" t="str">
        <f>IF(Sales[[#This Row],[Current Upsell $]]&gt;0,_xlfn.CONCAT(Sales[[#This Row],[Subscription Type]]," ",Sales[[#This Row],[Upsell Priority]]," ",TEXT(Sales[[#This Row],[Current Upsell $]],"$#,#")),"")</f>
        <v>Business Medium $150</v>
      </c>
      <c r="M70" s="1">
        <v>43800</v>
      </c>
      <c r="N70" s="1">
        <v>44378</v>
      </c>
      <c r="O70">
        <v>19</v>
      </c>
      <c r="P70">
        <v>0</v>
      </c>
      <c r="Q70" s="1">
        <v>44348</v>
      </c>
      <c r="R70">
        <v>925</v>
      </c>
      <c r="S70" s="1"/>
    </row>
    <row r="71" spans="1:19" x14ac:dyDescent="0.35">
      <c r="A71">
        <v>100006</v>
      </c>
      <c r="B71" t="s">
        <v>3</v>
      </c>
      <c r="C71" s="2">
        <f>_xlfn.SWITCH(Sales[[#This Row],[Subscription Type]],"Basic",10,"Premium",10,"Business",25,"Enterprise",27)</f>
        <v>10</v>
      </c>
      <c r="G71">
        <v>0</v>
      </c>
      <c r="H71">
        <v>5</v>
      </c>
      <c r="I71">
        <f>IF(Sales[[#This Row],[Number of Users]]-Sales[[#This Row],[Licenses Bought]]&lt;0,0,Sales[[#This Row],[Number of Users]]-Sales[[#This Row],[Licenses Bought]])</f>
        <v>5</v>
      </c>
      <c r="J71" s="2">
        <f>IF(Sales[[#This Row],[Sales Month]]=MAX(Sales[Sales Month]),Sales[[#This Row],[Upsell $ Per Non-Paying User]]*Sales[[#This Row],[Non-Paying Users]],0)</f>
        <v>0</v>
      </c>
      <c r="K71" s="2" t="str">
        <f>_xlfn.IFS(Sales[[#This Row],[Current Upsell $]]=0,"",Sales[[#This Row],[Current Upsell $]]&gt;=400,"High",Sales[[#This Row],[Current Upsell $]]&gt;=100,"Medium",Sales[[#This Row],[Current Upsell $]]&lt;100,"Low")</f>
        <v/>
      </c>
      <c r="L71" s="2" t="str">
        <f>IF(Sales[[#This Row],[Current Upsell $]]&gt;0,_xlfn.CONCAT(Sales[[#This Row],[Subscription Type]]," ",Sales[[#This Row],[Upsell Priority]]," ",TEXT(Sales[[#This Row],[Current Upsell $]],"$#,#")),"")</f>
        <v/>
      </c>
      <c r="M71" s="1">
        <v>43800</v>
      </c>
      <c r="N71" s="1">
        <v>44287</v>
      </c>
      <c r="O71">
        <v>16</v>
      </c>
      <c r="P71">
        <v>2</v>
      </c>
      <c r="Q71" s="1">
        <v>43800</v>
      </c>
      <c r="R71">
        <v>0</v>
      </c>
      <c r="S71" s="1"/>
    </row>
    <row r="72" spans="1:19" x14ac:dyDescent="0.35">
      <c r="A72">
        <v>100006</v>
      </c>
      <c r="B72" t="s">
        <v>0</v>
      </c>
      <c r="C72" s="2">
        <f>_xlfn.SWITCH(Sales[[#This Row],[Subscription Type]],"Basic",10,"Premium",10,"Business",25,"Enterprise",27)</f>
        <v>10</v>
      </c>
      <c r="G72">
        <v>3</v>
      </c>
      <c r="H72">
        <v>8</v>
      </c>
      <c r="I72">
        <f>IF(Sales[[#This Row],[Number of Users]]-Sales[[#This Row],[Licenses Bought]]&lt;0,0,Sales[[#This Row],[Number of Users]]-Sales[[#This Row],[Licenses Bought]])</f>
        <v>5</v>
      </c>
      <c r="J72" s="2">
        <f>IF(Sales[[#This Row],[Sales Month]]=MAX(Sales[Sales Month]),Sales[[#This Row],[Upsell $ Per Non-Paying User]]*Sales[[#This Row],[Non-Paying Users]],0)</f>
        <v>0</v>
      </c>
      <c r="K72" s="2" t="str">
        <f>_xlfn.IFS(Sales[[#This Row],[Current Upsell $]]=0,"",Sales[[#This Row],[Current Upsell $]]&gt;=400,"High",Sales[[#This Row],[Current Upsell $]]&gt;=100,"Medium",Sales[[#This Row],[Current Upsell $]]&lt;100,"Low")</f>
        <v/>
      </c>
      <c r="L72" s="2" t="str">
        <f>IF(Sales[[#This Row],[Current Upsell $]]&gt;0,_xlfn.CONCAT(Sales[[#This Row],[Subscription Type]]," ",Sales[[#This Row],[Upsell Priority]]," ",TEXT(Sales[[#This Row],[Current Upsell $]],"$#,#")),"")</f>
        <v/>
      </c>
      <c r="M72" s="1">
        <v>43800</v>
      </c>
      <c r="N72" s="1">
        <v>44287</v>
      </c>
      <c r="O72">
        <v>16</v>
      </c>
      <c r="P72">
        <v>2</v>
      </c>
      <c r="Q72" s="1">
        <v>43831</v>
      </c>
      <c r="R72">
        <v>30</v>
      </c>
      <c r="S72" s="1"/>
    </row>
    <row r="73" spans="1:19" x14ac:dyDescent="0.35">
      <c r="A73">
        <v>100006</v>
      </c>
      <c r="B73" t="s">
        <v>0</v>
      </c>
      <c r="C73" s="2">
        <f>_xlfn.SWITCH(Sales[[#This Row],[Subscription Type]],"Basic",10,"Premium",10,"Business",25,"Enterprise",27)</f>
        <v>10</v>
      </c>
      <c r="G73">
        <v>5</v>
      </c>
      <c r="H73">
        <v>6</v>
      </c>
      <c r="I73">
        <f>IF(Sales[[#This Row],[Number of Users]]-Sales[[#This Row],[Licenses Bought]]&lt;0,0,Sales[[#This Row],[Number of Users]]-Sales[[#This Row],[Licenses Bought]])</f>
        <v>1</v>
      </c>
      <c r="J73" s="2">
        <f>IF(Sales[[#This Row],[Sales Month]]=MAX(Sales[Sales Month]),Sales[[#This Row],[Upsell $ Per Non-Paying User]]*Sales[[#This Row],[Non-Paying Users]],0)</f>
        <v>0</v>
      </c>
      <c r="K73" s="2" t="str">
        <f>_xlfn.IFS(Sales[[#This Row],[Current Upsell $]]=0,"",Sales[[#This Row],[Current Upsell $]]&gt;=400,"High",Sales[[#This Row],[Current Upsell $]]&gt;=100,"Medium",Sales[[#This Row],[Current Upsell $]]&lt;100,"Low")</f>
        <v/>
      </c>
      <c r="L73" s="2" t="str">
        <f>IF(Sales[[#This Row],[Current Upsell $]]&gt;0,_xlfn.CONCAT(Sales[[#This Row],[Subscription Type]]," ",Sales[[#This Row],[Upsell Priority]]," ",TEXT(Sales[[#This Row],[Current Upsell $]],"$#,#")),"")</f>
        <v/>
      </c>
      <c r="M73" s="1">
        <v>43800</v>
      </c>
      <c r="N73" s="1">
        <v>44287</v>
      </c>
      <c r="O73">
        <v>16</v>
      </c>
      <c r="P73">
        <v>2</v>
      </c>
      <c r="Q73" s="1">
        <v>43862</v>
      </c>
      <c r="R73">
        <v>50</v>
      </c>
      <c r="S73" s="1"/>
    </row>
    <row r="74" spans="1:19" x14ac:dyDescent="0.35">
      <c r="A74">
        <v>100006</v>
      </c>
      <c r="B74" t="s">
        <v>0</v>
      </c>
      <c r="C74" s="2">
        <f>_xlfn.SWITCH(Sales[[#This Row],[Subscription Type]],"Basic",10,"Premium",10,"Business",25,"Enterprise",27)</f>
        <v>10</v>
      </c>
      <c r="G74">
        <v>5</v>
      </c>
      <c r="H74">
        <v>7</v>
      </c>
      <c r="I74">
        <f>IF(Sales[[#This Row],[Number of Users]]-Sales[[#This Row],[Licenses Bought]]&lt;0,0,Sales[[#This Row],[Number of Users]]-Sales[[#This Row],[Licenses Bought]])</f>
        <v>2</v>
      </c>
      <c r="J74" s="2">
        <f>IF(Sales[[#This Row],[Sales Month]]=MAX(Sales[Sales Month]),Sales[[#This Row],[Upsell $ Per Non-Paying User]]*Sales[[#This Row],[Non-Paying Users]],0)</f>
        <v>0</v>
      </c>
      <c r="K74" s="2" t="str">
        <f>_xlfn.IFS(Sales[[#This Row],[Current Upsell $]]=0,"",Sales[[#This Row],[Current Upsell $]]&gt;=400,"High",Sales[[#This Row],[Current Upsell $]]&gt;=100,"Medium",Sales[[#This Row],[Current Upsell $]]&lt;100,"Low")</f>
        <v/>
      </c>
      <c r="L74" s="2" t="str">
        <f>IF(Sales[[#This Row],[Current Upsell $]]&gt;0,_xlfn.CONCAT(Sales[[#This Row],[Subscription Type]]," ",Sales[[#This Row],[Upsell Priority]]," ",TEXT(Sales[[#This Row],[Current Upsell $]],"$#,#")),"")</f>
        <v/>
      </c>
      <c r="M74" s="1">
        <v>43800</v>
      </c>
      <c r="N74" s="1">
        <v>44287</v>
      </c>
      <c r="O74">
        <v>16</v>
      </c>
      <c r="P74">
        <v>2</v>
      </c>
      <c r="Q74" s="1">
        <v>43891</v>
      </c>
      <c r="R74">
        <v>50</v>
      </c>
      <c r="S74" s="1"/>
    </row>
    <row r="75" spans="1:19" x14ac:dyDescent="0.35">
      <c r="A75">
        <v>100006</v>
      </c>
      <c r="B75" t="s">
        <v>0</v>
      </c>
      <c r="C75" s="2">
        <f>_xlfn.SWITCH(Sales[[#This Row],[Subscription Type]],"Basic",10,"Premium",10,"Business",25,"Enterprise",27)</f>
        <v>10</v>
      </c>
      <c r="G75">
        <v>5</v>
      </c>
      <c r="H75">
        <v>7</v>
      </c>
      <c r="I75">
        <f>IF(Sales[[#This Row],[Number of Users]]-Sales[[#This Row],[Licenses Bought]]&lt;0,0,Sales[[#This Row],[Number of Users]]-Sales[[#This Row],[Licenses Bought]])</f>
        <v>2</v>
      </c>
      <c r="J75" s="2">
        <f>IF(Sales[[#This Row],[Sales Month]]=MAX(Sales[Sales Month]),Sales[[#This Row],[Upsell $ Per Non-Paying User]]*Sales[[#This Row],[Non-Paying Users]],0)</f>
        <v>0</v>
      </c>
      <c r="K75" s="2" t="str">
        <f>_xlfn.IFS(Sales[[#This Row],[Current Upsell $]]=0,"",Sales[[#This Row],[Current Upsell $]]&gt;=400,"High",Sales[[#This Row],[Current Upsell $]]&gt;=100,"Medium",Sales[[#This Row],[Current Upsell $]]&lt;100,"Low")</f>
        <v/>
      </c>
      <c r="L75" s="2" t="str">
        <f>IF(Sales[[#This Row],[Current Upsell $]]&gt;0,_xlfn.CONCAT(Sales[[#This Row],[Subscription Type]]," ",Sales[[#This Row],[Upsell Priority]]," ",TEXT(Sales[[#This Row],[Current Upsell $]],"$#,#")),"")</f>
        <v/>
      </c>
      <c r="M75" s="1">
        <v>43800</v>
      </c>
      <c r="N75" s="1">
        <v>44287</v>
      </c>
      <c r="O75">
        <v>16</v>
      </c>
      <c r="P75">
        <v>2</v>
      </c>
      <c r="Q75" s="1">
        <v>43922</v>
      </c>
      <c r="R75">
        <v>50</v>
      </c>
      <c r="S75" s="1"/>
    </row>
    <row r="76" spans="1:19" x14ac:dyDescent="0.35">
      <c r="A76">
        <v>100006</v>
      </c>
      <c r="B76" t="s">
        <v>0</v>
      </c>
      <c r="C76" s="2">
        <f>_xlfn.SWITCH(Sales[[#This Row],[Subscription Type]],"Basic",10,"Premium",10,"Business",25,"Enterprise",27)</f>
        <v>10</v>
      </c>
      <c r="G76">
        <v>5</v>
      </c>
      <c r="H76">
        <v>5</v>
      </c>
      <c r="I76">
        <f>IF(Sales[[#This Row],[Number of Users]]-Sales[[#This Row],[Licenses Bought]]&lt;0,0,Sales[[#This Row],[Number of Users]]-Sales[[#This Row],[Licenses Bought]])</f>
        <v>0</v>
      </c>
      <c r="J76" s="2">
        <f>IF(Sales[[#This Row],[Sales Month]]=MAX(Sales[Sales Month]),Sales[[#This Row],[Upsell $ Per Non-Paying User]]*Sales[[#This Row],[Non-Paying Users]],0)</f>
        <v>0</v>
      </c>
      <c r="K76" s="2" t="str">
        <f>_xlfn.IFS(Sales[[#This Row],[Current Upsell $]]=0,"",Sales[[#This Row],[Current Upsell $]]&gt;=400,"High",Sales[[#This Row],[Current Upsell $]]&gt;=100,"Medium",Sales[[#This Row],[Current Upsell $]]&lt;100,"Low")</f>
        <v/>
      </c>
      <c r="L76" s="2" t="str">
        <f>IF(Sales[[#This Row],[Current Upsell $]]&gt;0,_xlfn.CONCAT(Sales[[#This Row],[Subscription Type]]," ",Sales[[#This Row],[Upsell Priority]]," ",TEXT(Sales[[#This Row],[Current Upsell $]],"$#,#")),"")</f>
        <v/>
      </c>
      <c r="M76" s="1">
        <v>43800</v>
      </c>
      <c r="N76" s="1">
        <v>44287</v>
      </c>
      <c r="O76">
        <v>16</v>
      </c>
      <c r="P76">
        <v>2</v>
      </c>
      <c r="Q76" s="1">
        <v>43952</v>
      </c>
      <c r="R76">
        <v>50</v>
      </c>
      <c r="S76" s="1"/>
    </row>
    <row r="77" spans="1:19" x14ac:dyDescent="0.35">
      <c r="A77">
        <v>100006</v>
      </c>
      <c r="B77" t="s">
        <v>0</v>
      </c>
      <c r="C77" s="2">
        <f>_xlfn.SWITCH(Sales[[#This Row],[Subscription Type]],"Basic",10,"Premium",10,"Business",25,"Enterprise",27)</f>
        <v>10</v>
      </c>
      <c r="G77">
        <v>5</v>
      </c>
      <c r="H77">
        <v>6</v>
      </c>
      <c r="I77">
        <f>IF(Sales[[#This Row],[Number of Users]]-Sales[[#This Row],[Licenses Bought]]&lt;0,0,Sales[[#This Row],[Number of Users]]-Sales[[#This Row],[Licenses Bought]])</f>
        <v>1</v>
      </c>
      <c r="J77" s="2">
        <f>IF(Sales[[#This Row],[Sales Month]]=MAX(Sales[Sales Month]),Sales[[#This Row],[Upsell $ Per Non-Paying User]]*Sales[[#This Row],[Non-Paying Users]],0)</f>
        <v>0</v>
      </c>
      <c r="K77" s="2" t="str">
        <f>_xlfn.IFS(Sales[[#This Row],[Current Upsell $]]=0,"",Sales[[#This Row],[Current Upsell $]]&gt;=400,"High",Sales[[#This Row],[Current Upsell $]]&gt;=100,"Medium",Sales[[#This Row],[Current Upsell $]]&lt;100,"Low")</f>
        <v/>
      </c>
      <c r="L77" s="2" t="str">
        <f>IF(Sales[[#This Row],[Current Upsell $]]&gt;0,_xlfn.CONCAT(Sales[[#This Row],[Subscription Type]]," ",Sales[[#This Row],[Upsell Priority]]," ",TEXT(Sales[[#This Row],[Current Upsell $]],"$#,#")),"")</f>
        <v/>
      </c>
      <c r="M77" s="1">
        <v>43800</v>
      </c>
      <c r="N77" s="1">
        <v>44287</v>
      </c>
      <c r="O77">
        <v>16</v>
      </c>
      <c r="P77">
        <v>2</v>
      </c>
      <c r="Q77" s="1">
        <v>43983</v>
      </c>
      <c r="R77">
        <v>50</v>
      </c>
      <c r="S77" s="1"/>
    </row>
    <row r="78" spans="1:19" x14ac:dyDescent="0.35">
      <c r="A78">
        <v>100006</v>
      </c>
      <c r="B78" t="s">
        <v>0</v>
      </c>
      <c r="C78" s="2">
        <f>_xlfn.SWITCH(Sales[[#This Row],[Subscription Type]],"Basic",10,"Premium",10,"Business",25,"Enterprise",27)</f>
        <v>10</v>
      </c>
      <c r="G78">
        <v>5</v>
      </c>
      <c r="H78">
        <v>4</v>
      </c>
      <c r="I78">
        <f>IF(Sales[[#This Row],[Number of Users]]-Sales[[#This Row],[Licenses Bought]]&lt;0,0,Sales[[#This Row],[Number of Users]]-Sales[[#This Row],[Licenses Bought]])</f>
        <v>0</v>
      </c>
      <c r="J78" s="2">
        <f>IF(Sales[[#This Row],[Sales Month]]=MAX(Sales[Sales Month]),Sales[[#This Row],[Upsell $ Per Non-Paying User]]*Sales[[#This Row],[Non-Paying Users]],0)</f>
        <v>0</v>
      </c>
      <c r="K78" s="2" t="str">
        <f>_xlfn.IFS(Sales[[#This Row],[Current Upsell $]]=0,"",Sales[[#This Row],[Current Upsell $]]&gt;=400,"High",Sales[[#This Row],[Current Upsell $]]&gt;=100,"Medium",Sales[[#This Row],[Current Upsell $]]&lt;100,"Low")</f>
        <v/>
      </c>
      <c r="L78" s="2" t="str">
        <f>IF(Sales[[#This Row],[Current Upsell $]]&gt;0,_xlfn.CONCAT(Sales[[#This Row],[Subscription Type]]," ",Sales[[#This Row],[Upsell Priority]]," ",TEXT(Sales[[#This Row],[Current Upsell $]],"$#,#")),"")</f>
        <v/>
      </c>
      <c r="M78" s="1">
        <v>43800</v>
      </c>
      <c r="N78" s="1">
        <v>44287</v>
      </c>
      <c r="O78">
        <v>16</v>
      </c>
      <c r="P78">
        <v>2</v>
      </c>
      <c r="Q78" s="1">
        <v>44013</v>
      </c>
      <c r="R78">
        <v>50</v>
      </c>
      <c r="S78" s="1"/>
    </row>
    <row r="79" spans="1:19" x14ac:dyDescent="0.35">
      <c r="A79">
        <v>100006</v>
      </c>
      <c r="B79" t="s">
        <v>0</v>
      </c>
      <c r="C79" s="2">
        <f>_xlfn.SWITCH(Sales[[#This Row],[Subscription Type]],"Basic",10,"Premium",10,"Business",25,"Enterprise",27)</f>
        <v>10</v>
      </c>
      <c r="G79">
        <v>5</v>
      </c>
      <c r="H79">
        <v>7</v>
      </c>
      <c r="I79">
        <f>IF(Sales[[#This Row],[Number of Users]]-Sales[[#This Row],[Licenses Bought]]&lt;0,0,Sales[[#This Row],[Number of Users]]-Sales[[#This Row],[Licenses Bought]])</f>
        <v>2</v>
      </c>
      <c r="J79" s="2">
        <f>IF(Sales[[#This Row],[Sales Month]]=MAX(Sales[Sales Month]),Sales[[#This Row],[Upsell $ Per Non-Paying User]]*Sales[[#This Row],[Non-Paying Users]],0)</f>
        <v>0</v>
      </c>
      <c r="K79" s="2" t="str">
        <f>_xlfn.IFS(Sales[[#This Row],[Current Upsell $]]=0,"",Sales[[#This Row],[Current Upsell $]]&gt;=400,"High",Sales[[#This Row],[Current Upsell $]]&gt;=100,"Medium",Sales[[#This Row],[Current Upsell $]]&lt;100,"Low")</f>
        <v/>
      </c>
      <c r="L79" s="2" t="str">
        <f>IF(Sales[[#This Row],[Current Upsell $]]&gt;0,_xlfn.CONCAT(Sales[[#This Row],[Subscription Type]]," ",Sales[[#This Row],[Upsell Priority]]," ",TEXT(Sales[[#This Row],[Current Upsell $]],"$#,#")),"")</f>
        <v/>
      </c>
      <c r="M79" s="1">
        <v>43800</v>
      </c>
      <c r="N79" s="1">
        <v>44287</v>
      </c>
      <c r="O79">
        <v>16</v>
      </c>
      <c r="P79">
        <v>2</v>
      </c>
      <c r="Q79" s="1">
        <v>44044</v>
      </c>
      <c r="R79">
        <v>50</v>
      </c>
      <c r="S79" s="1"/>
    </row>
    <row r="80" spans="1:19" x14ac:dyDescent="0.35">
      <c r="A80">
        <v>100006</v>
      </c>
      <c r="B80" t="s">
        <v>0</v>
      </c>
      <c r="C80" s="2">
        <f>_xlfn.SWITCH(Sales[[#This Row],[Subscription Type]],"Basic",10,"Premium",10,"Business",25,"Enterprise",27)</f>
        <v>10</v>
      </c>
      <c r="G80">
        <v>5</v>
      </c>
      <c r="H80">
        <v>6</v>
      </c>
      <c r="I80">
        <f>IF(Sales[[#This Row],[Number of Users]]-Sales[[#This Row],[Licenses Bought]]&lt;0,0,Sales[[#This Row],[Number of Users]]-Sales[[#This Row],[Licenses Bought]])</f>
        <v>1</v>
      </c>
      <c r="J80" s="2">
        <f>IF(Sales[[#This Row],[Sales Month]]=MAX(Sales[Sales Month]),Sales[[#This Row],[Upsell $ Per Non-Paying User]]*Sales[[#This Row],[Non-Paying Users]],0)</f>
        <v>0</v>
      </c>
      <c r="K80" s="2" t="str">
        <f>_xlfn.IFS(Sales[[#This Row],[Current Upsell $]]=0,"",Sales[[#This Row],[Current Upsell $]]&gt;=400,"High",Sales[[#This Row],[Current Upsell $]]&gt;=100,"Medium",Sales[[#This Row],[Current Upsell $]]&lt;100,"Low")</f>
        <v/>
      </c>
      <c r="L80" s="2" t="str">
        <f>IF(Sales[[#This Row],[Current Upsell $]]&gt;0,_xlfn.CONCAT(Sales[[#This Row],[Subscription Type]]," ",Sales[[#This Row],[Upsell Priority]]," ",TEXT(Sales[[#This Row],[Current Upsell $]],"$#,#")),"")</f>
        <v/>
      </c>
      <c r="M80" s="1">
        <v>43800</v>
      </c>
      <c r="N80" s="1">
        <v>44287</v>
      </c>
      <c r="O80">
        <v>16</v>
      </c>
      <c r="P80">
        <v>2</v>
      </c>
      <c r="Q80" s="1">
        <v>44075</v>
      </c>
      <c r="R80">
        <v>50</v>
      </c>
      <c r="S80" s="1"/>
    </row>
    <row r="81" spans="1:19" x14ac:dyDescent="0.35">
      <c r="A81">
        <v>100006</v>
      </c>
      <c r="B81" t="s">
        <v>0</v>
      </c>
      <c r="C81" s="2">
        <f>_xlfn.SWITCH(Sales[[#This Row],[Subscription Type]],"Basic",10,"Premium",10,"Business",25,"Enterprise",27)</f>
        <v>10</v>
      </c>
      <c r="G81">
        <v>5</v>
      </c>
      <c r="H81">
        <v>7</v>
      </c>
      <c r="I81">
        <f>IF(Sales[[#This Row],[Number of Users]]-Sales[[#This Row],[Licenses Bought]]&lt;0,0,Sales[[#This Row],[Number of Users]]-Sales[[#This Row],[Licenses Bought]])</f>
        <v>2</v>
      </c>
      <c r="J81" s="2">
        <f>IF(Sales[[#This Row],[Sales Month]]=MAX(Sales[Sales Month]),Sales[[#This Row],[Upsell $ Per Non-Paying User]]*Sales[[#This Row],[Non-Paying Users]],0)</f>
        <v>0</v>
      </c>
      <c r="K81" s="2" t="str">
        <f>_xlfn.IFS(Sales[[#This Row],[Current Upsell $]]=0,"",Sales[[#This Row],[Current Upsell $]]&gt;=400,"High",Sales[[#This Row],[Current Upsell $]]&gt;=100,"Medium",Sales[[#This Row],[Current Upsell $]]&lt;100,"Low")</f>
        <v/>
      </c>
      <c r="L81" s="2" t="str">
        <f>IF(Sales[[#This Row],[Current Upsell $]]&gt;0,_xlfn.CONCAT(Sales[[#This Row],[Subscription Type]]," ",Sales[[#This Row],[Upsell Priority]]," ",TEXT(Sales[[#This Row],[Current Upsell $]],"$#,#")),"")</f>
        <v/>
      </c>
      <c r="M81" s="1">
        <v>43800</v>
      </c>
      <c r="N81" s="1">
        <v>44287</v>
      </c>
      <c r="O81">
        <v>16</v>
      </c>
      <c r="P81">
        <v>2</v>
      </c>
      <c r="Q81" s="1">
        <v>44105</v>
      </c>
      <c r="R81">
        <v>50</v>
      </c>
      <c r="S81" s="1"/>
    </row>
    <row r="82" spans="1:19" x14ac:dyDescent="0.35">
      <c r="A82">
        <v>100006</v>
      </c>
      <c r="B82" t="s">
        <v>0</v>
      </c>
      <c r="C82" s="2">
        <f>_xlfn.SWITCH(Sales[[#This Row],[Subscription Type]],"Basic",10,"Premium",10,"Business",25,"Enterprise",27)</f>
        <v>10</v>
      </c>
      <c r="G82">
        <v>5</v>
      </c>
      <c r="H82">
        <v>7</v>
      </c>
      <c r="I82">
        <f>IF(Sales[[#This Row],[Number of Users]]-Sales[[#This Row],[Licenses Bought]]&lt;0,0,Sales[[#This Row],[Number of Users]]-Sales[[#This Row],[Licenses Bought]])</f>
        <v>2</v>
      </c>
      <c r="J82" s="2">
        <f>IF(Sales[[#This Row],[Sales Month]]=MAX(Sales[Sales Month]),Sales[[#This Row],[Upsell $ Per Non-Paying User]]*Sales[[#This Row],[Non-Paying Users]],0)</f>
        <v>0</v>
      </c>
      <c r="K82" s="2" t="str">
        <f>_xlfn.IFS(Sales[[#This Row],[Current Upsell $]]=0,"",Sales[[#This Row],[Current Upsell $]]&gt;=400,"High",Sales[[#This Row],[Current Upsell $]]&gt;=100,"Medium",Sales[[#This Row],[Current Upsell $]]&lt;100,"Low")</f>
        <v/>
      </c>
      <c r="L82" s="2" t="str">
        <f>IF(Sales[[#This Row],[Current Upsell $]]&gt;0,_xlfn.CONCAT(Sales[[#This Row],[Subscription Type]]," ",Sales[[#This Row],[Upsell Priority]]," ",TEXT(Sales[[#This Row],[Current Upsell $]],"$#,#")),"")</f>
        <v/>
      </c>
      <c r="M82" s="1">
        <v>43800</v>
      </c>
      <c r="N82" s="1">
        <v>44287</v>
      </c>
      <c r="O82">
        <v>16</v>
      </c>
      <c r="P82">
        <v>2</v>
      </c>
      <c r="Q82" s="1">
        <v>44136</v>
      </c>
      <c r="R82">
        <v>50</v>
      </c>
      <c r="S82" s="1"/>
    </row>
    <row r="83" spans="1:19" x14ac:dyDescent="0.35">
      <c r="A83">
        <v>100006</v>
      </c>
      <c r="B83" t="s">
        <v>0</v>
      </c>
      <c r="C83" s="2">
        <f>_xlfn.SWITCH(Sales[[#This Row],[Subscription Type]],"Basic",10,"Premium",10,"Business",25,"Enterprise",27)</f>
        <v>10</v>
      </c>
      <c r="G83">
        <v>5</v>
      </c>
      <c r="H83">
        <v>6</v>
      </c>
      <c r="I83">
        <f>IF(Sales[[#This Row],[Number of Users]]-Sales[[#This Row],[Licenses Bought]]&lt;0,0,Sales[[#This Row],[Number of Users]]-Sales[[#This Row],[Licenses Bought]])</f>
        <v>1</v>
      </c>
      <c r="J83" s="2">
        <f>IF(Sales[[#This Row],[Sales Month]]=MAX(Sales[Sales Month]),Sales[[#This Row],[Upsell $ Per Non-Paying User]]*Sales[[#This Row],[Non-Paying Users]],0)</f>
        <v>0</v>
      </c>
      <c r="K83" s="2" t="str">
        <f>_xlfn.IFS(Sales[[#This Row],[Current Upsell $]]=0,"",Sales[[#This Row],[Current Upsell $]]&gt;=400,"High",Sales[[#This Row],[Current Upsell $]]&gt;=100,"Medium",Sales[[#This Row],[Current Upsell $]]&lt;100,"Low")</f>
        <v/>
      </c>
      <c r="L83" s="2" t="str">
        <f>IF(Sales[[#This Row],[Current Upsell $]]&gt;0,_xlfn.CONCAT(Sales[[#This Row],[Subscription Type]]," ",Sales[[#This Row],[Upsell Priority]]," ",TEXT(Sales[[#This Row],[Current Upsell $]],"$#,#")),"")</f>
        <v/>
      </c>
      <c r="M83" s="1">
        <v>43800</v>
      </c>
      <c r="N83" s="1">
        <v>44287</v>
      </c>
      <c r="O83">
        <v>16</v>
      </c>
      <c r="P83">
        <v>2</v>
      </c>
      <c r="Q83" s="1">
        <v>44166</v>
      </c>
      <c r="R83">
        <v>50</v>
      </c>
      <c r="S83" s="1"/>
    </row>
    <row r="84" spans="1:19" x14ac:dyDescent="0.35">
      <c r="A84">
        <v>100006</v>
      </c>
      <c r="B84" t="s">
        <v>0</v>
      </c>
      <c r="C84" s="2">
        <f>_xlfn.SWITCH(Sales[[#This Row],[Subscription Type]],"Basic",10,"Premium",10,"Business",25,"Enterprise",27)</f>
        <v>10</v>
      </c>
      <c r="G84">
        <v>5</v>
      </c>
      <c r="H84">
        <v>7</v>
      </c>
      <c r="I84">
        <f>IF(Sales[[#This Row],[Number of Users]]-Sales[[#This Row],[Licenses Bought]]&lt;0,0,Sales[[#This Row],[Number of Users]]-Sales[[#This Row],[Licenses Bought]])</f>
        <v>2</v>
      </c>
      <c r="J84" s="2">
        <f>IF(Sales[[#This Row],[Sales Month]]=MAX(Sales[Sales Month]),Sales[[#This Row],[Upsell $ Per Non-Paying User]]*Sales[[#This Row],[Non-Paying Users]],0)</f>
        <v>0</v>
      </c>
      <c r="K84" s="2" t="str">
        <f>_xlfn.IFS(Sales[[#This Row],[Current Upsell $]]=0,"",Sales[[#This Row],[Current Upsell $]]&gt;=400,"High",Sales[[#This Row],[Current Upsell $]]&gt;=100,"Medium",Sales[[#This Row],[Current Upsell $]]&lt;100,"Low")</f>
        <v/>
      </c>
      <c r="L84" s="2" t="str">
        <f>IF(Sales[[#This Row],[Current Upsell $]]&gt;0,_xlfn.CONCAT(Sales[[#This Row],[Subscription Type]]," ",Sales[[#This Row],[Upsell Priority]]," ",TEXT(Sales[[#This Row],[Current Upsell $]],"$#,#")),"")</f>
        <v/>
      </c>
      <c r="M84" s="1">
        <v>43800</v>
      </c>
      <c r="N84" s="1">
        <v>44287</v>
      </c>
      <c r="O84">
        <v>16</v>
      </c>
      <c r="P84">
        <v>2</v>
      </c>
      <c r="Q84" s="1">
        <v>44197</v>
      </c>
      <c r="R84">
        <v>50</v>
      </c>
      <c r="S84" s="1"/>
    </row>
    <row r="85" spans="1:19" x14ac:dyDescent="0.35">
      <c r="A85">
        <v>100006</v>
      </c>
      <c r="B85" t="s">
        <v>0</v>
      </c>
      <c r="C85" s="2">
        <f>_xlfn.SWITCH(Sales[[#This Row],[Subscription Type]],"Basic",10,"Premium",10,"Business",25,"Enterprise",27)</f>
        <v>10</v>
      </c>
      <c r="G85">
        <v>5</v>
      </c>
      <c r="H85">
        <v>6</v>
      </c>
      <c r="I85">
        <f>IF(Sales[[#This Row],[Number of Users]]-Sales[[#This Row],[Licenses Bought]]&lt;0,0,Sales[[#This Row],[Number of Users]]-Sales[[#This Row],[Licenses Bought]])</f>
        <v>1</v>
      </c>
      <c r="J85" s="2">
        <f>IF(Sales[[#This Row],[Sales Month]]=MAX(Sales[Sales Month]),Sales[[#This Row],[Upsell $ Per Non-Paying User]]*Sales[[#This Row],[Non-Paying Users]],0)</f>
        <v>0</v>
      </c>
      <c r="K85" s="2" t="str">
        <f>_xlfn.IFS(Sales[[#This Row],[Current Upsell $]]=0,"",Sales[[#This Row],[Current Upsell $]]&gt;=400,"High",Sales[[#This Row],[Current Upsell $]]&gt;=100,"Medium",Sales[[#This Row],[Current Upsell $]]&lt;100,"Low")</f>
        <v/>
      </c>
      <c r="L85" s="2" t="str">
        <f>IF(Sales[[#This Row],[Current Upsell $]]&gt;0,_xlfn.CONCAT(Sales[[#This Row],[Subscription Type]]," ",Sales[[#This Row],[Upsell Priority]]," ",TEXT(Sales[[#This Row],[Current Upsell $]],"$#,#")),"")</f>
        <v/>
      </c>
      <c r="M85" s="1">
        <v>43800</v>
      </c>
      <c r="N85" s="1">
        <v>44287</v>
      </c>
      <c r="O85">
        <v>16</v>
      </c>
      <c r="P85">
        <v>2</v>
      </c>
      <c r="Q85" s="1">
        <v>44228</v>
      </c>
      <c r="R85">
        <v>50</v>
      </c>
      <c r="S85" s="1"/>
    </row>
    <row r="86" spans="1:19" x14ac:dyDescent="0.35">
      <c r="A86">
        <v>100006</v>
      </c>
      <c r="B86" t="s">
        <v>0</v>
      </c>
      <c r="C86" s="2">
        <f>_xlfn.SWITCH(Sales[[#This Row],[Subscription Type]],"Basic",10,"Premium",10,"Business",25,"Enterprise",27)</f>
        <v>10</v>
      </c>
      <c r="G86">
        <v>5</v>
      </c>
      <c r="H86">
        <v>6</v>
      </c>
      <c r="I86">
        <f>IF(Sales[[#This Row],[Number of Users]]-Sales[[#This Row],[Licenses Bought]]&lt;0,0,Sales[[#This Row],[Number of Users]]-Sales[[#This Row],[Licenses Bought]])</f>
        <v>1</v>
      </c>
      <c r="J86" s="2">
        <f>IF(Sales[[#This Row],[Sales Month]]=MAX(Sales[Sales Month]),Sales[[#This Row],[Upsell $ Per Non-Paying User]]*Sales[[#This Row],[Non-Paying Users]],0)</f>
        <v>0</v>
      </c>
      <c r="K86" s="2" t="str">
        <f>_xlfn.IFS(Sales[[#This Row],[Current Upsell $]]=0,"",Sales[[#This Row],[Current Upsell $]]&gt;=400,"High",Sales[[#This Row],[Current Upsell $]]&gt;=100,"Medium",Sales[[#This Row],[Current Upsell $]]&lt;100,"Low")</f>
        <v/>
      </c>
      <c r="L86" s="2" t="str">
        <f>IF(Sales[[#This Row],[Current Upsell $]]&gt;0,_xlfn.CONCAT(Sales[[#This Row],[Subscription Type]]," ",Sales[[#This Row],[Upsell Priority]]," ",TEXT(Sales[[#This Row],[Current Upsell $]],"$#,#")),"")</f>
        <v/>
      </c>
      <c r="M86" s="1">
        <v>43800</v>
      </c>
      <c r="N86" s="1">
        <v>44287</v>
      </c>
      <c r="O86">
        <v>16</v>
      </c>
      <c r="P86">
        <v>2</v>
      </c>
      <c r="Q86" s="1">
        <v>44256</v>
      </c>
      <c r="R86">
        <v>50</v>
      </c>
      <c r="S86" s="1"/>
    </row>
    <row r="87" spans="1:19" x14ac:dyDescent="0.35">
      <c r="A87">
        <v>100006</v>
      </c>
      <c r="B87" t="s">
        <v>0</v>
      </c>
      <c r="C87" s="2">
        <f>_xlfn.SWITCH(Sales[[#This Row],[Subscription Type]],"Basic",10,"Premium",10,"Business",25,"Enterprise",27)</f>
        <v>10</v>
      </c>
      <c r="G87">
        <v>5</v>
      </c>
      <c r="H87">
        <v>6</v>
      </c>
      <c r="I87">
        <f>IF(Sales[[#This Row],[Number of Users]]-Sales[[#This Row],[Licenses Bought]]&lt;0,0,Sales[[#This Row],[Number of Users]]-Sales[[#This Row],[Licenses Bought]])</f>
        <v>1</v>
      </c>
      <c r="J87" s="2">
        <f>IF(Sales[[#This Row],[Sales Month]]=MAX(Sales[Sales Month]),Sales[[#This Row],[Upsell $ Per Non-Paying User]]*Sales[[#This Row],[Non-Paying Users]],0)</f>
        <v>0</v>
      </c>
      <c r="K87" s="2" t="str">
        <f>_xlfn.IFS(Sales[[#This Row],[Current Upsell $]]=0,"",Sales[[#This Row],[Current Upsell $]]&gt;=400,"High",Sales[[#This Row],[Current Upsell $]]&gt;=100,"Medium",Sales[[#This Row],[Current Upsell $]]&lt;100,"Low")</f>
        <v/>
      </c>
      <c r="L87" s="2" t="str">
        <f>IF(Sales[[#This Row],[Current Upsell $]]&gt;0,_xlfn.CONCAT(Sales[[#This Row],[Subscription Type]]," ",Sales[[#This Row],[Upsell Priority]]," ",TEXT(Sales[[#This Row],[Current Upsell $]],"$#,#")),"")</f>
        <v/>
      </c>
      <c r="M87" s="1">
        <v>43800</v>
      </c>
      <c r="N87" s="1">
        <v>44287</v>
      </c>
      <c r="O87">
        <v>16</v>
      </c>
      <c r="P87">
        <v>2</v>
      </c>
      <c r="Q87" s="1">
        <v>44287</v>
      </c>
      <c r="R87">
        <v>50</v>
      </c>
      <c r="S87" s="1"/>
    </row>
    <row r="88" spans="1:19" x14ac:dyDescent="0.35">
      <c r="A88">
        <v>100007</v>
      </c>
      <c r="B88" t="s">
        <v>3</v>
      </c>
      <c r="C88" s="2">
        <f>_xlfn.SWITCH(Sales[[#This Row],[Subscription Type]],"Basic",10,"Premium",10,"Business",25,"Enterprise",27)</f>
        <v>10</v>
      </c>
      <c r="E88" s="1"/>
      <c r="F88" s="1"/>
      <c r="G88">
        <v>0</v>
      </c>
      <c r="H88">
        <v>555</v>
      </c>
      <c r="I88">
        <f>IF(Sales[[#This Row],[Number of Users]]-Sales[[#This Row],[Licenses Bought]]&lt;0,0,Sales[[#This Row],[Number of Users]]-Sales[[#This Row],[Licenses Bought]])</f>
        <v>555</v>
      </c>
      <c r="J88" s="2">
        <f>IF(Sales[[#This Row],[Sales Month]]=MAX(Sales[Sales Month]),Sales[[#This Row],[Upsell $ Per Non-Paying User]]*Sales[[#This Row],[Non-Paying Users]],0)</f>
        <v>0</v>
      </c>
      <c r="K88" s="2" t="str">
        <f>_xlfn.IFS(Sales[[#This Row],[Current Upsell $]]=0,"",Sales[[#This Row],[Current Upsell $]]&gt;=400,"High",Sales[[#This Row],[Current Upsell $]]&gt;=100,"Medium",Sales[[#This Row],[Current Upsell $]]&lt;100,"Low")</f>
        <v/>
      </c>
      <c r="L88" s="2" t="str">
        <f>IF(Sales[[#This Row],[Current Upsell $]]&gt;0,_xlfn.CONCAT(Sales[[#This Row],[Subscription Type]]," ",Sales[[#This Row],[Upsell Priority]]," ",TEXT(Sales[[#This Row],[Current Upsell $]],"$#,#")),"")</f>
        <v/>
      </c>
      <c r="M88" s="1">
        <v>43831</v>
      </c>
      <c r="N88" s="1">
        <v>44378</v>
      </c>
      <c r="O88">
        <v>18</v>
      </c>
      <c r="P88">
        <v>0</v>
      </c>
      <c r="Q88" s="1">
        <v>43831</v>
      </c>
      <c r="R88">
        <v>0</v>
      </c>
      <c r="S88" s="1"/>
    </row>
    <row r="89" spans="1:19" x14ac:dyDescent="0.35">
      <c r="A89">
        <v>100007</v>
      </c>
      <c r="B89" t="s">
        <v>2</v>
      </c>
      <c r="C89" s="2">
        <f>_xlfn.SWITCH(Sales[[#This Row],[Subscription Type]],"Basic",10,"Premium",10,"Business",25,"Enterprise",27)</f>
        <v>27</v>
      </c>
      <c r="D89">
        <v>12</v>
      </c>
      <c r="E89" s="1">
        <v>44378</v>
      </c>
      <c r="F89" s="1">
        <v>44742</v>
      </c>
      <c r="G89">
        <v>600</v>
      </c>
      <c r="H89">
        <v>628</v>
      </c>
      <c r="I89">
        <f>IF(Sales[[#This Row],[Number of Users]]-Sales[[#This Row],[Licenses Bought]]&lt;0,0,Sales[[#This Row],[Number of Users]]-Sales[[#This Row],[Licenses Bought]])</f>
        <v>28</v>
      </c>
      <c r="J89" s="2">
        <f>IF(Sales[[#This Row],[Sales Month]]=MAX(Sales[Sales Month]),Sales[[#This Row],[Upsell $ Per Non-Paying User]]*Sales[[#This Row],[Non-Paying Users]],0)</f>
        <v>0</v>
      </c>
      <c r="K89" s="2" t="str">
        <f>_xlfn.IFS(Sales[[#This Row],[Current Upsell $]]=0,"",Sales[[#This Row],[Current Upsell $]]&gt;=400,"High",Sales[[#This Row],[Current Upsell $]]&gt;=100,"Medium",Sales[[#This Row],[Current Upsell $]]&lt;100,"Low")</f>
        <v/>
      </c>
      <c r="L89" s="2" t="str">
        <f>IF(Sales[[#This Row],[Current Upsell $]]&gt;0,_xlfn.CONCAT(Sales[[#This Row],[Subscription Type]]," ",Sales[[#This Row],[Upsell Priority]]," ",TEXT(Sales[[#This Row],[Current Upsell $]],"$#,#")),"")</f>
        <v/>
      </c>
      <c r="M89" s="1">
        <v>43831</v>
      </c>
      <c r="N89" s="1">
        <v>44378</v>
      </c>
      <c r="O89">
        <v>18</v>
      </c>
      <c r="P89">
        <v>0</v>
      </c>
      <c r="Q89" s="1">
        <v>43862</v>
      </c>
      <c r="R89">
        <v>4710</v>
      </c>
      <c r="S89" s="1"/>
    </row>
    <row r="90" spans="1:19" x14ac:dyDescent="0.35">
      <c r="A90">
        <v>100007</v>
      </c>
      <c r="B90" t="s">
        <v>2</v>
      </c>
      <c r="C90" s="2">
        <f>_xlfn.SWITCH(Sales[[#This Row],[Subscription Type]],"Basic",10,"Premium",10,"Business",25,"Enterprise",27)</f>
        <v>27</v>
      </c>
      <c r="D90">
        <v>12</v>
      </c>
      <c r="E90" s="1">
        <v>44378</v>
      </c>
      <c r="F90" s="1">
        <v>44742</v>
      </c>
      <c r="G90">
        <v>600</v>
      </c>
      <c r="H90">
        <v>639</v>
      </c>
      <c r="I90">
        <f>IF(Sales[[#This Row],[Number of Users]]-Sales[[#This Row],[Licenses Bought]]&lt;0,0,Sales[[#This Row],[Number of Users]]-Sales[[#This Row],[Licenses Bought]])</f>
        <v>39</v>
      </c>
      <c r="J90" s="2">
        <f>IF(Sales[[#This Row],[Sales Month]]=MAX(Sales[Sales Month]),Sales[[#This Row],[Upsell $ Per Non-Paying User]]*Sales[[#This Row],[Non-Paying Users]],0)</f>
        <v>0</v>
      </c>
      <c r="K90" s="2" t="str">
        <f>_xlfn.IFS(Sales[[#This Row],[Current Upsell $]]=0,"",Sales[[#This Row],[Current Upsell $]]&gt;=400,"High",Sales[[#This Row],[Current Upsell $]]&gt;=100,"Medium",Sales[[#This Row],[Current Upsell $]]&lt;100,"Low")</f>
        <v/>
      </c>
      <c r="L90" s="2" t="str">
        <f>IF(Sales[[#This Row],[Current Upsell $]]&gt;0,_xlfn.CONCAT(Sales[[#This Row],[Subscription Type]]," ",Sales[[#This Row],[Upsell Priority]]," ",TEXT(Sales[[#This Row],[Current Upsell $]],"$#,#")),"")</f>
        <v/>
      </c>
      <c r="M90" s="1">
        <v>43831</v>
      </c>
      <c r="N90" s="1">
        <v>44378</v>
      </c>
      <c r="O90">
        <v>18</v>
      </c>
      <c r="P90">
        <v>0</v>
      </c>
      <c r="Q90" s="1">
        <v>43891</v>
      </c>
      <c r="R90">
        <v>10110</v>
      </c>
      <c r="S90" s="1"/>
    </row>
    <row r="91" spans="1:19" x14ac:dyDescent="0.35">
      <c r="A91">
        <v>100007</v>
      </c>
      <c r="B91" t="s">
        <v>2</v>
      </c>
      <c r="C91" s="2">
        <f>_xlfn.SWITCH(Sales[[#This Row],[Subscription Type]],"Basic",10,"Premium",10,"Business",25,"Enterprise",27)</f>
        <v>27</v>
      </c>
      <c r="D91">
        <v>12</v>
      </c>
      <c r="E91" s="1">
        <v>44378</v>
      </c>
      <c r="F91" s="1">
        <v>44742</v>
      </c>
      <c r="G91">
        <v>600</v>
      </c>
      <c r="H91">
        <v>639</v>
      </c>
      <c r="I91">
        <f>IF(Sales[[#This Row],[Number of Users]]-Sales[[#This Row],[Licenses Bought]]&lt;0,0,Sales[[#This Row],[Number of Users]]-Sales[[#This Row],[Licenses Bought]])</f>
        <v>39</v>
      </c>
      <c r="J91" s="2">
        <f>IF(Sales[[#This Row],[Sales Month]]=MAX(Sales[Sales Month]),Sales[[#This Row],[Upsell $ Per Non-Paying User]]*Sales[[#This Row],[Non-Paying Users]],0)</f>
        <v>0</v>
      </c>
      <c r="K91" s="2" t="str">
        <f>_xlfn.IFS(Sales[[#This Row],[Current Upsell $]]=0,"",Sales[[#This Row],[Current Upsell $]]&gt;=400,"High",Sales[[#This Row],[Current Upsell $]]&gt;=100,"Medium",Sales[[#This Row],[Current Upsell $]]&lt;100,"Low")</f>
        <v/>
      </c>
      <c r="L91" s="2" t="str">
        <f>IF(Sales[[#This Row],[Current Upsell $]]&gt;0,_xlfn.CONCAT(Sales[[#This Row],[Subscription Type]]," ",Sales[[#This Row],[Upsell Priority]]," ",TEXT(Sales[[#This Row],[Current Upsell $]],"$#,#")),"")</f>
        <v/>
      </c>
      <c r="M91" s="1">
        <v>43831</v>
      </c>
      <c r="N91" s="1">
        <v>44378</v>
      </c>
      <c r="O91">
        <v>18</v>
      </c>
      <c r="P91">
        <v>0</v>
      </c>
      <c r="Q91" s="1">
        <v>43922</v>
      </c>
      <c r="R91">
        <v>16080</v>
      </c>
      <c r="S91" s="1"/>
    </row>
    <row r="92" spans="1:19" x14ac:dyDescent="0.35">
      <c r="A92">
        <v>100007</v>
      </c>
      <c r="B92" t="s">
        <v>2</v>
      </c>
      <c r="C92" s="2">
        <f>_xlfn.SWITCH(Sales[[#This Row],[Subscription Type]],"Basic",10,"Premium",10,"Business",25,"Enterprise",27)</f>
        <v>27</v>
      </c>
      <c r="D92">
        <v>12</v>
      </c>
      <c r="E92" s="1">
        <v>44378</v>
      </c>
      <c r="F92" s="1">
        <v>44742</v>
      </c>
      <c r="G92">
        <v>600</v>
      </c>
      <c r="H92">
        <v>658</v>
      </c>
      <c r="I92">
        <f>IF(Sales[[#This Row],[Number of Users]]-Sales[[#This Row],[Licenses Bought]]&lt;0,0,Sales[[#This Row],[Number of Users]]-Sales[[#This Row],[Licenses Bought]])</f>
        <v>58</v>
      </c>
      <c r="J92" s="2">
        <f>IF(Sales[[#This Row],[Sales Month]]=MAX(Sales[Sales Month]),Sales[[#This Row],[Upsell $ Per Non-Paying User]]*Sales[[#This Row],[Non-Paying Users]],0)</f>
        <v>0</v>
      </c>
      <c r="K92" s="2" t="str">
        <f>_xlfn.IFS(Sales[[#This Row],[Current Upsell $]]=0,"",Sales[[#This Row],[Current Upsell $]]&gt;=400,"High",Sales[[#This Row],[Current Upsell $]]&gt;=100,"Medium",Sales[[#This Row],[Current Upsell $]]&lt;100,"Low")</f>
        <v/>
      </c>
      <c r="L92" s="2" t="str">
        <f>IF(Sales[[#This Row],[Current Upsell $]]&gt;0,_xlfn.CONCAT(Sales[[#This Row],[Subscription Type]]," ",Sales[[#This Row],[Upsell Priority]]," ",TEXT(Sales[[#This Row],[Current Upsell $]],"$#,#")),"")</f>
        <v/>
      </c>
      <c r="M92" s="1">
        <v>43831</v>
      </c>
      <c r="N92" s="1">
        <v>44378</v>
      </c>
      <c r="O92">
        <v>18</v>
      </c>
      <c r="P92">
        <v>0</v>
      </c>
      <c r="Q92" s="1">
        <v>43952</v>
      </c>
      <c r="R92">
        <v>18000</v>
      </c>
      <c r="S92" s="1"/>
    </row>
    <row r="93" spans="1:19" x14ac:dyDescent="0.35">
      <c r="A93">
        <v>100007</v>
      </c>
      <c r="B93" t="s">
        <v>2</v>
      </c>
      <c r="C93" s="2">
        <f>_xlfn.SWITCH(Sales[[#This Row],[Subscription Type]],"Basic",10,"Premium",10,"Business",25,"Enterprise",27)</f>
        <v>27</v>
      </c>
      <c r="D93">
        <v>12</v>
      </c>
      <c r="E93" s="1">
        <v>44378</v>
      </c>
      <c r="F93" s="1">
        <v>44742</v>
      </c>
      <c r="G93">
        <v>600</v>
      </c>
      <c r="H93">
        <v>653</v>
      </c>
      <c r="I93">
        <f>IF(Sales[[#This Row],[Number of Users]]-Sales[[#This Row],[Licenses Bought]]&lt;0,0,Sales[[#This Row],[Number of Users]]-Sales[[#This Row],[Licenses Bought]])</f>
        <v>53</v>
      </c>
      <c r="J93" s="2">
        <f>IF(Sales[[#This Row],[Sales Month]]=MAX(Sales[Sales Month]),Sales[[#This Row],[Upsell $ Per Non-Paying User]]*Sales[[#This Row],[Non-Paying Users]],0)</f>
        <v>0</v>
      </c>
      <c r="K93" s="2" t="str">
        <f>_xlfn.IFS(Sales[[#This Row],[Current Upsell $]]=0,"",Sales[[#This Row],[Current Upsell $]]&gt;=400,"High",Sales[[#This Row],[Current Upsell $]]&gt;=100,"Medium",Sales[[#This Row],[Current Upsell $]]&lt;100,"Low")</f>
        <v/>
      </c>
      <c r="L93" s="2" t="str">
        <f>IF(Sales[[#This Row],[Current Upsell $]]&gt;0,_xlfn.CONCAT(Sales[[#This Row],[Subscription Type]]," ",Sales[[#This Row],[Upsell Priority]]," ",TEXT(Sales[[#This Row],[Current Upsell $]],"$#,#")),"")</f>
        <v/>
      </c>
      <c r="M93" s="1">
        <v>43831</v>
      </c>
      <c r="N93" s="1">
        <v>44378</v>
      </c>
      <c r="O93">
        <v>18</v>
      </c>
      <c r="P93">
        <v>0</v>
      </c>
      <c r="Q93" s="1">
        <v>43983</v>
      </c>
      <c r="R93">
        <v>18000</v>
      </c>
      <c r="S93" s="1"/>
    </row>
    <row r="94" spans="1:19" x14ac:dyDescent="0.35">
      <c r="A94">
        <v>100007</v>
      </c>
      <c r="B94" t="s">
        <v>2</v>
      </c>
      <c r="C94" s="2">
        <f>_xlfn.SWITCH(Sales[[#This Row],[Subscription Type]],"Basic",10,"Premium",10,"Business",25,"Enterprise",27)</f>
        <v>27</v>
      </c>
      <c r="D94">
        <v>12</v>
      </c>
      <c r="E94" s="1">
        <v>44378</v>
      </c>
      <c r="F94" s="1">
        <v>44742</v>
      </c>
      <c r="G94">
        <v>600</v>
      </c>
      <c r="H94">
        <v>646</v>
      </c>
      <c r="I94">
        <f>IF(Sales[[#This Row],[Number of Users]]-Sales[[#This Row],[Licenses Bought]]&lt;0,0,Sales[[#This Row],[Number of Users]]-Sales[[#This Row],[Licenses Bought]])</f>
        <v>46</v>
      </c>
      <c r="J94" s="2">
        <f>IF(Sales[[#This Row],[Sales Month]]=MAX(Sales[Sales Month]),Sales[[#This Row],[Upsell $ Per Non-Paying User]]*Sales[[#This Row],[Non-Paying Users]],0)</f>
        <v>0</v>
      </c>
      <c r="K94" s="2" t="str">
        <f>_xlfn.IFS(Sales[[#This Row],[Current Upsell $]]=0,"",Sales[[#This Row],[Current Upsell $]]&gt;=400,"High",Sales[[#This Row],[Current Upsell $]]&gt;=100,"Medium",Sales[[#This Row],[Current Upsell $]]&lt;100,"Low")</f>
        <v/>
      </c>
      <c r="L94" s="2" t="str">
        <f>IF(Sales[[#This Row],[Current Upsell $]]&gt;0,_xlfn.CONCAT(Sales[[#This Row],[Subscription Type]]," ",Sales[[#This Row],[Upsell Priority]]," ",TEXT(Sales[[#This Row],[Current Upsell $]],"$#,#")),"")</f>
        <v/>
      </c>
      <c r="M94" s="1">
        <v>43831</v>
      </c>
      <c r="N94" s="1">
        <v>44378</v>
      </c>
      <c r="O94">
        <v>18</v>
      </c>
      <c r="P94">
        <v>0</v>
      </c>
      <c r="Q94" s="1">
        <v>44013</v>
      </c>
      <c r="R94">
        <v>18000</v>
      </c>
      <c r="S94" s="1"/>
    </row>
    <row r="95" spans="1:19" x14ac:dyDescent="0.35">
      <c r="A95">
        <v>100007</v>
      </c>
      <c r="B95" t="s">
        <v>2</v>
      </c>
      <c r="C95" s="2">
        <f>_xlfn.SWITCH(Sales[[#This Row],[Subscription Type]],"Basic",10,"Premium",10,"Business",25,"Enterprise",27)</f>
        <v>27</v>
      </c>
      <c r="D95">
        <v>12</v>
      </c>
      <c r="E95" s="1">
        <v>44378</v>
      </c>
      <c r="F95" s="1">
        <v>44742</v>
      </c>
      <c r="G95">
        <v>600</v>
      </c>
      <c r="H95">
        <v>643</v>
      </c>
      <c r="I95">
        <f>IF(Sales[[#This Row],[Number of Users]]-Sales[[#This Row],[Licenses Bought]]&lt;0,0,Sales[[#This Row],[Number of Users]]-Sales[[#This Row],[Licenses Bought]])</f>
        <v>43</v>
      </c>
      <c r="J95" s="2">
        <f>IF(Sales[[#This Row],[Sales Month]]=MAX(Sales[Sales Month]),Sales[[#This Row],[Upsell $ Per Non-Paying User]]*Sales[[#This Row],[Non-Paying Users]],0)</f>
        <v>0</v>
      </c>
      <c r="K95" s="2" t="str">
        <f>_xlfn.IFS(Sales[[#This Row],[Current Upsell $]]=0,"",Sales[[#This Row],[Current Upsell $]]&gt;=400,"High",Sales[[#This Row],[Current Upsell $]]&gt;=100,"Medium",Sales[[#This Row],[Current Upsell $]]&lt;100,"Low")</f>
        <v/>
      </c>
      <c r="L95" s="2" t="str">
        <f>IF(Sales[[#This Row],[Current Upsell $]]&gt;0,_xlfn.CONCAT(Sales[[#This Row],[Subscription Type]]," ",Sales[[#This Row],[Upsell Priority]]," ",TEXT(Sales[[#This Row],[Current Upsell $]],"$#,#")),"")</f>
        <v/>
      </c>
      <c r="M95" s="1">
        <v>43831</v>
      </c>
      <c r="N95" s="1">
        <v>44378</v>
      </c>
      <c r="O95">
        <v>18</v>
      </c>
      <c r="P95">
        <v>0</v>
      </c>
      <c r="Q95" s="1">
        <v>44044</v>
      </c>
      <c r="R95">
        <v>18000</v>
      </c>
      <c r="S95" s="1"/>
    </row>
    <row r="96" spans="1:19" x14ac:dyDescent="0.35">
      <c r="A96">
        <v>100007</v>
      </c>
      <c r="B96" t="s">
        <v>2</v>
      </c>
      <c r="C96" s="2">
        <f>_xlfn.SWITCH(Sales[[#This Row],[Subscription Type]],"Basic",10,"Premium",10,"Business",25,"Enterprise",27)</f>
        <v>27</v>
      </c>
      <c r="D96">
        <v>12</v>
      </c>
      <c r="E96" s="1">
        <v>44378</v>
      </c>
      <c r="F96" s="1">
        <v>44742</v>
      </c>
      <c r="G96">
        <v>600</v>
      </c>
      <c r="H96">
        <v>656</v>
      </c>
      <c r="I96">
        <f>IF(Sales[[#This Row],[Number of Users]]-Sales[[#This Row],[Licenses Bought]]&lt;0,0,Sales[[#This Row],[Number of Users]]-Sales[[#This Row],[Licenses Bought]])</f>
        <v>56</v>
      </c>
      <c r="J96" s="2">
        <f>IF(Sales[[#This Row],[Sales Month]]=MAX(Sales[Sales Month]),Sales[[#This Row],[Upsell $ Per Non-Paying User]]*Sales[[#This Row],[Non-Paying Users]],0)</f>
        <v>0</v>
      </c>
      <c r="K96" s="2" t="str">
        <f>_xlfn.IFS(Sales[[#This Row],[Current Upsell $]]=0,"",Sales[[#This Row],[Current Upsell $]]&gt;=400,"High",Sales[[#This Row],[Current Upsell $]]&gt;=100,"Medium",Sales[[#This Row],[Current Upsell $]]&lt;100,"Low")</f>
        <v/>
      </c>
      <c r="L96" s="2" t="str">
        <f>IF(Sales[[#This Row],[Current Upsell $]]&gt;0,_xlfn.CONCAT(Sales[[#This Row],[Subscription Type]]," ",Sales[[#This Row],[Upsell Priority]]," ",TEXT(Sales[[#This Row],[Current Upsell $]],"$#,#")),"")</f>
        <v/>
      </c>
      <c r="M96" s="1">
        <v>43831</v>
      </c>
      <c r="N96" s="1">
        <v>44378</v>
      </c>
      <c r="O96">
        <v>18</v>
      </c>
      <c r="P96">
        <v>0</v>
      </c>
      <c r="Q96" s="1">
        <v>44075</v>
      </c>
      <c r="R96">
        <v>18000</v>
      </c>
      <c r="S96" s="1"/>
    </row>
    <row r="97" spans="1:19" x14ac:dyDescent="0.35">
      <c r="A97">
        <v>100007</v>
      </c>
      <c r="B97" t="s">
        <v>2</v>
      </c>
      <c r="C97" s="2">
        <f>_xlfn.SWITCH(Sales[[#This Row],[Subscription Type]],"Basic",10,"Premium",10,"Business",25,"Enterprise",27)</f>
        <v>27</v>
      </c>
      <c r="D97">
        <v>12</v>
      </c>
      <c r="E97" s="1">
        <v>44378</v>
      </c>
      <c r="F97" s="1">
        <v>44742</v>
      </c>
      <c r="G97">
        <v>600</v>
      </c>
      <c r="H97">
        <v>640</v>
      </c>
      <c r="I97">
        <f>IF(Sales[[#This Row],[Number of Users]]-Sales[[#This Row],[Licenses Bought]]&lt;0,0,Sales[[#This Row],[Number of Users]]-Sales[[#This Row],[Licenses Bought]])</f>
        <v>40</v>
      </c>
      <c r="J97" s="2">
        <f>IF(Sales[[#This Row],[Sales Month]]=MAX(Sales[Sales Month]),Sales[[#This Row],[Upsell $ Per Non-Paying User]]*Sales[[#This Row],[Non-Paying Users]],0)</f>
        <v>0</v>
      </c>
      <c r="K97" s="2" t="str">
        <f>_xlfn.IFS(Sales[[#This Row],[Current Upsell $]]=0,"",Sales[[#This Row],[Current Upsell $]]&gt;=400,"High",Sales[[#This Row],[Current Upsell $]]&gt;=100,"Medium",Sales[[#This Row],[Current Upsell $]]&lt;100,"Low")</f>
        <v/>
      </c>
      <c r="L97" s="2" t="str">
        <f>IF(Sales[[#This Row],[Current Upsell $]]&gt;0,_xlfn.CONCAT(Sales[[#This Row],[Subscription Type]]," ",Sales[[#This Row],[Upsell Priority]]," ",TEXT(Sales[[#This Row],[Current Upsell $]],"$#,#")),"")</f>
        <v/>
      </c>
      <c r="M97" s="1">
        <v>43831</v>
      </c>
      <c r="N97" s="1">
        <v>44378</v>
      </c>
      <c r="O97">
        <v>18</v>
      </c>
      <c r="P97">
        <v>0</v>
      </c>
      <c r="Q97" s="1">
        <v>44105</v>
      </c>
      <c r="R97">
        <v>18000</v>
      </c>
      <c r="S97" s="1"/>
    </row>
    <row r="98" spans="1:19" x14ac:dyDescent="0.35">
      <c r="A98">
        <v>100007</v>
      </c>
      <c r="B98" t="s">
        <v>2</v>
      </c>
      <c r="C98" s="2">
        <f>_xlfn.SWITCH(Sales[[#This Row],[Subscription Type]],"Basic",10,"Premium",10,"Business",25,"Enterprise",27)</f>
        <v>27</v>
      </c>
      <c r="D98">
        <v>12</v>
      </c>
      <c r="E98" s="1">
        <v>44378</v>
      </c>
      <c r="F98" s="1">
        <v>44742</v>
      </c>
      <c r="G98">
        <v>600</v>
      </c>
      <c r="H98">
        <v>636</v>
      </c>
      <c r="I98">
        <f>IF(Sales[[#This Row],[Number of Users]]-Sales[[#This Row],[Licenses Bought]]&lt;0,0,Sales[[#This Row],[Number of Users]]-Sales[[#This Row],[Licenses Bought]])</f>
        <v>36</v>
      </c>
      <c r="J98" s="2">
        <f>IF(Sales[[#This Row],[Sales Month]]=MAX(Sales[Sales Month]),Sales[[#This Row],[Upsell $ Per Non-Paying User]]*Sales[[#This Row],[Non-Paying Users]],0)</f>
        <v>0</v>
      </c>
      <c r="K98" s="2" t="str">
        <f>_xlfn.IFS(Sales[[#This Row],[Current Upsell $]]=0,"",Sales[[#This Row],[Current Upsell $]]&gt;=400,"High",Sales[[#This Row],[Current Upsell $]]&gt;=100,"Medium",Sales[[#This Row],[Current Upsell $]]&lt;100,"Low")</f>
        <v/>
      </c>
      <c r="L98" s="2" t="str">
        <f>IF(Sales[[#This Row],[Current Upsell $]]&gt;0,_xlfn.CONCAT(Sales[[#This Row],[Subscription Type]]," ",Sales[[#This Row],[Upsell Priority]]," ",TEXT(Sales[[#This Row],[Current Upsell $]],"$#,#")),"")</f>
        <v/>
      </c>
      <c r="M98" s="1">
        <v>43831</v>
      </c>
      <c r="N98" s="1">
        <v>44378</v>
      </c>
      <c r="O98">
        <v>18</v>
      </c>
      <c r="P98">
        <v>0</v>
      </c>
      <c r="Q98" s="1">
        <v>44136</v>
      </c>
      <c r="R98">
        <v>18000</v>
      </c>
      <c r="S98" s="1"/>
    </row>
    <row r="99" spans="1:19" x14ac:dyDescent="0.35">
      <c r="A99">
        <v>100007</v>
      </c>
      <c r="B99" t="s">
        <v>2</v>
      </c>
      <c r="C99" s="2">
        <f>_xlfn.SWITCH(Sales[[#This Row],[Subscription Type]],"Basic",10,"Premium",10,"Business",25,"Enterprise",27)</f>
        <v>27</v>
      </c>
      <c r="D99">
        <v>12</v>
      </c>
      <c r="E99" s="1">
        <v>44378</v>
      </c>
      <c r="F99" s="1">
        <v>44742</v>
      </c>
      <c r="G99">
        <v>600</v>
      </c>
      <c r="H99">
        <v>641</v>
      </c>
      <c r="I99">
        <f>IF(Sales[[#This Row],[Number of Users]]-Sales[[#This Row],[Licenses Bought]]&lt;0,0,Sales[[#This Row],[Number of Users]]-Sales[[#This Row],[Licenses Bought]])</f>
        <v>41</v>
      </c>
      <c r="J99" s="2">
        <f>IF(Sales[[#This Row],[Sales Month]]=MAX(Sales[Sales Month]),Sales[[#This Row],[Upsell $ Per Non-Paying User]]*Sales[[#This Row],[Non-Paying Users]],0)</f>
        <v>0</v>
      </c>
      <c r="K99" s="2" t="str">
        <f>_xlfn.IFS(Sales[[#This Row],[Current Upsell $]]=0,"",Sales[[#This Row],[Current Upsell $]]&gt;=400,"High",Sales[[#This Row],[Current Upsell $]]&gt;=100,"Medium",Sales[[#This Row],[Current Upsell $]]&lt;100,"Low")</f>
        <v/>
      </c>
      <c r="L99" s="2" t="str">
        <f>IF(Sales[[#This Row],[Current Upsell $]]&gt;0,_xlfn.CONCAT(Sales[[#This Row],[Subscription Type]]," ",Sales[[#This Row],[Upsell Priority]]," ",TEXT(Sales[[#This Row],[Current Upsell $]],"$#,#")),"")</f>
        <v/>
      </c>
      <c r="M99" s="1">
        <v>43831</v>
      </c>
      <c r="N99" s="1">
        <v>44378</v>
      </c>
      <c r="O99">
        <v>18</v>
      </c>
      <c r="P99">
        <v>0</v>
      </c>
      <c r="Q99" s="1">
        <v>44166</v>
      </c>
      <c r="R99">
        <v>18000</v>
      </c>
      <c r="S99" s="1"/>
    </row>
    <row r="100" spans="1:19" x14ac:dyDescent="0.35">
      <c r="A100">
        <v>100007</v>
      </c>
      <c r="B100" t="s">
        <v>2</v>
      </c>
      <c r="C100" s="2">
        <f>_xlfn.SWITCH(Sales[[#This Row],[Subscription Type]],"Basic",10,"Premium",10,"Business",25,"Enterprise",27)</f>
        <v>27</v>
      </c>
      <c r="D100">
        <v>12</v>
      </c>
      <c r="E100" s="1">
        <v>44378</v>
      </c>
      <c r="F100" s="1">
        <v>44742</v>
      </c>
      <c r="G100">
        <v>600</v>
      </c>
      <c r="H100">
        <v>657</v>
      </c>
      <c r="I100">
        <f>IF(Sales[[#This Row],[Number of Users]]-Sales[[#This Row],[Licenses Bought]]&lt;0,0,Sales[[#This Row],[Number of Users]]-Sales[[#This Row],[Licenses Bought]])</f>
        <v>57</v>
      </c>
      <c r="J100" s="2">
        <f>IF(Sales[[#This Row],[Sales Month]]=MAX(Sales[Sales Month]),Sales[[#This Row],[Upsell $ Per Non-Paying User]]*Sales[[#This Row],[Non-Paying Users]],0)</f>
        <v>0</v>
      </c>
      <c r="K100" s="2" t="str">
        <f>_xlfn.IFS(Sales[[#This Row],[Current Upsell $]]=0,"",Sales[[#This Row],[Current Upsell $]]&gt;=400,"High",Sales[[#This Row],[Current Upsell $]]&gt;=100,"Medium",Sales[[#This Row],[Current Upsell $]]&lt;100,"Low")</f>
        <v/>
      </c>
      <c r="L100" s="2" t="str">
        <f>IF(Sales[[#This Row],[Current Upsell $]]&gt;0,_xlfn.CONCAT(Sales[[#This Row],[Subscription Type]]," ",Sales[[#This Row],[Upsell Priority]]," ",TEXT(Sales[[#This Row],[Current Upsell $]],"$#,#")),"")</f>
        <v/>
      </c>
      <c r="M100" s="1">
        <v>43831</v>
      </c>
      <c r="N100" s="1">
        <v>44378</v>
      </c>
      <c r="O100">
        <v>18</v>
      </c>
      <c r="P100">
        <v>0</v>
      </c>
      <c r="Q100" s="1">
        <v>44197</v>
      </c>
      <c r="R100">
        <v>18000</v>
      </c>
      <c r="S100" s="1"/>
    </row>
    <row r="101" spans="1:19" x14ac:dyDescent="0.35">
      <c r="A101">
        <v>100007</v>
      </c>
      <c r="B101" t="s">
        <v>2</v>
      </c>
      <c r="C101" s="2">
        <f>_xlfn.SWITCH(Sales[[#This Row],[Subscription Type]],"Basic",10,"Premium",10,"Business",25,"Enterprise",27)</f>
        <v>27</v>
      </c>
      <c r="D101">
        <v>12</v>
      </c>
      <c r="E101" s="1">
        <v>44378</v>
      </c>
      <c r="F101" s="1">
        <v>44742</v>
      </c>
      <c r="G101">
        <v>600</v>
      </c>
      <c r="H101">
        <v>642</v>
      </c>
      <c r="I101">
        <f>IF(Sales[[#This Row],[Number of Users]]-Sales[[#This Row],[Licenses Bought]]&lt;0,0,Sales[[#This Row],[Number of Users]]-Sales[[#This Row],[Licenses Bought]])</f>
        <v>42</v>
      </c>
      <c r="J101" s="2">
        <f>IF(Sales[[#This Row],[Sales Month]]=MAX(Sales[Sales Month]),Sales[[#This Row],[Upsell $ Per Non-Paying User]]*Sales[[#This Row],[Non-Paying Users]],0)</f>
        <v>0</v>
      </c>
      <c r="K101" s="2" t="str">
        <f>_xlfn.IFS(Sales[[#This Row],[Current Upsell $]]=0,"",Sales[[#This Row],[Current Upsell $]]&gt;=400,"High",Sales[[#This Row],[Current Upsell $]]&gt;=100,"Medium",Sales[[#This Row],[Current Upsell $]]&lt;100,"Low")</f>
        <v/>
      </c>
      <c r="L101" s="2" t="str">
        <f>IF(Sales[[#This Row],[Current Upsell $]]&gt;0,_xlfn.CONCAT(Sales[[#This Row],[Subscription Type]]," ",Sales[[#This Row],[Upsell Priority]]," ",TEXT(Sales[[#This Row],[Current Upsell $]],"$#,#")),"")</f>
        <v/>
      </c>
      <c r="M101" s="1">
        <v>43831</v>
      </c>
      <c r="N101" s="1">
        <v>44378</v>
      </c>
      <c r="O101">
        <v>18</v>
      </c>
      <c r="P101">
        <v>0</v>
      </c>
      <c r="Q101" s="1">
        <v>44228</v>
      </c>
      <c r="R101">
        <v>18000</v>
      </c>
      <c r="S101" s="1"/>
    </row>
    <row r="102" spans="1:19" x14ac:dyDescent="0.35">
      <c r="A102">
        <v>100007</v>
      </c>
      <c r="B102" t="s">
        <v>2</v>
      </c>
      <c r="C102" s="2">
        <f>_xlfn.SWITCH(Sales[[#This Row],[Subscription Type]],"Basic",10,"Premium",10,"Business",25,"Enterprise",27)</f>
        <v>27</v>
      </c>
      <c r="D102">
        <v>12</v>
      </c>
      <c r="E102" s="1">
        <v>44378</v>
      </c>
      <c r="F102" s="1">
        <v>44742</v>
      </c>
      <c r="G102">
        <v>600</v>
      </c>
      <c r="H102">
        <v>655</v>
      </c>
      <c r="I102">
        <f>IF(Sales[[#This Row],[Number of Users]]-Sales[[#This Row],[Licenses Bought]]&lt;0,0,Sales[[#This Row],[Number of Users]]-Sales[[#This Row],[Licenses Bought]])</f>
        <v>55</v>
      </c>
      <c r="J102" s="2">
        <f>IF(Sales[[#This Row],[Sales Month]]=MAX(Sales[Sales Month]),Sales[[#This Row],[Upsell $ Per Non-Paying User]]*Sales[[#This Row],[Non-Paying Users]],0)</f>
        <v>0</v>
      </c>
      <c r="K102" s="2" t="str">
        <f>_xlfn.IFS(Sales[[#This Row],[Current Upsell $]]=0,"",Sales[[#This Row],[Current Upsell $]]&gt;=400,"High",Sales[[#This Row],[Current Upsell $]]&gt;=100,"Medium",Sales[[#This Row],[Current Upsell $]]&lt;100,"Low")</f>
        <v/>
      </c>
      <c r="L102" s="2" t="str">
        <f>IF(Sales[[#This Row],[Current Upsell $]]&gt;0,_xlfn.CONCAT(Sales[[#This Row],[Subscription Type]]," ",Sales[[#This Row],[Upsell Priority]]," ",TEXT(Sales[[#This Row],[Current Upsell $]],"$#,#")),"")</f>
        <v/>
      </c>
      <c r="M102" s="1">
        <v>43831</v>
      </c>
      <c r="N102" s="1">
        <v>44378</v>
      </c>
      <c r="O102">
        <v>18</v>
      </c>
      <c r="P102">
        <v>0</v>
      </c>
      <c r="Q102" s="1">
        <v>44256</v>
      </c>
      <c r="R102">
        <v>18000</v>
      </c>
      <c r="S102" s="1"/>
    </row>
    <row r="103" spans="1:19" x14ac:dyDescent="0.35">
      <c r="A103">
        <v>100007</v>
      </c>
      <c r="B103" t="s">
        <v>2</v>
      </c>
      <c r="C103" s="2">
        <f>_xlfn.SWITCH(Sales[[#This Row],[Subscription Type]],"Basic",10,"Premium",10,"Business",25,"Enterprise",27)</f>
        <v>27</v>
      </c>
      <c r="D103">
        <v>12</v>
      </c>
      <c r="E103" s="1">
        <v>44378</v>
      </c>
      <c r="F103" s="1">
        <v>44742</v>
      </c>
      <c r="G103">
        <v>600</v>
      </c>
      <c r="H103">
        <v>677</v>
      </c>
      <c r="I103">
        <f>IF(Sales[[#This Row],[Number of Users]]-Sales[[#This Row],[Licenses Bought]]&lt;0,0,Sales[[#This Row],[Number of Users]]-Sales[[#This Row],[Licenses Bought]])</f>
        <v>77</v>
      </c>
      <c r="J103" s="2">
        <f>IF(Sales[[#This Row],[Sales Month]]=MAX(Sales[Sales Month]),Sales[[#This Row],[Upsell $ Per Non-Paying User]]*Sales[[#This Row],[Non-Paying Users]],0)</f>
        <v>0</v>
      </c>
      <c r="K103" s="2" t="str">
        <f>_xlfn.IFS(Sales[[#This Row],[Current Upsell $]]=0,"",Sales[[#This Row],[Current Upsell $]]&gt;=400,"High",Sales[[#This Row],[Current Upsell $]]&gt;=100,"Medium",Sales[[#This Row],[Current Upsell $]]&lt;100,"Low")</f>
        <v/>
      </c>
      <c r="L103" s="2" t="str">
        <f>IF(Sales[[#This Row],[Current Upsell $]]&gt;0,_xlfn.CONCAT(Sales[[#This Row],[Subscription Type]]," ",Sales[[#This Row],[Upsell Priority]]," ",TEXT(Sales[[#This Row],[Current Upsell $]],"$#,#")),"")</f>
        <v/>
      </c>
      <c r="M103" s="1">
        <v>43831</v>
      </c>
      <c r="N103" s="1">
        <v>44378</v>
      </c>
      <c r="O103">
        <v>18</v>
      </c>
      <c r="P103">
        <v>0</v>
      </c>
      <c r="Q103" s="1">
        <v>44287</v>
      </c>
      <c r="R103">
        <v>18000</v>
      </c>
      <c r="S103" s="1"/>
    </row>
    <row r="104" spans="1:19" x14ac:dyDescent="0.35">
      <c r="A104">
        <v>100007</v>
      </c>
      <c r="B104" t="s">
        <v>2</v>
      </c>
      <c r="C104" s="2">
        <f>_xlfn.SWITCH(Sales[[#This Row],[Subscription Type]],"Basic",10,"Premium",10,"Business",25,"Enterprise",27)</f>
        <v>27</v>
      </c>
      <c r="D104">
        <v>12</v>
      </c>
      <c r="E104" s="1">
        <v>44378</v>
      </c>
      <c r="F104" s="1">
        <v>44742</v>
      </c>
      <c r="G104">
        <v>600</v>
      </c>
      <c r="H104">
        <v>682</v>
      </c>
      <c r="I104">
        <f>IF(Sales[[#This Row],[Number of Users]]-Sales[[#This Row],[Licenses Bought]]&lt;0,0,Sales[[#This Row],[Number of Users]]-Sales[[#This Row],[Licenses Bought]])</f>
        <v>82</v>
      </c>
      <c r="J104" s="2">
        <f>IF(Sales[[#This Row],[Sales Month]]=MAX(Sales[Sales Month]),Sales[[#This Row],[Upsell $ Per Non-Paying User]]*Sales[[#This Row],[Non-Paying Users]],0)</f>
        <v>0</v>
      </c>
      <c r="K104" s="2" t="str">
        <f>_xlfn.IFS(Sales[[#This Row],[Current Upsell $]]=0,"",Sales[[#This Row],[Current Upsell $]]&gt;=400,"High",Sales[[#This Row],[Current Upsell $]]&gt;=100,"Medium",Sales[[#This Row],[Current Upsell $]]&lt;100,"Low")</f>
        <v/>
      </c>
      <c r="L104" s="2" t="str">
        <f>IF(Sales[[#This Row],[Current Upsell $]]&gt;0,_xlfn.CONCAT(Sales[[#This Row],[Subscription Type]]," ",Sales[[#This Row],[Upsell Priority]]," ",TEXT(Sales[[#This Row],[Current Upsell $]],"$#,#")),"")</f>
        <v/>
      </c>
      <c r="M104" s="1">
        <v>43831</v>
      </c>
      <c r="N104" s="1">
        <v>44378</v>
      </c>
      <c r="O104">
        <v>18</v>
      </c>
      <c r="P104">
        <v>0</v>
      </c>
      <c r="Q104" s="1">
        <v>44317</v>
      </c>
      <c r="R104">
        <v>18000</v>
      </c>
      <c r="S104" s="1"/>
    </row>
    <row r="105" spans="1:19" x14ac:dyDescent="0.35">
      <c r="A105">
        <v>100007</v>
      </c>
      <c r="B105" t="s">
        <v>2</v>
      </c>
      <c r="C105" s="2">
        <f>_xlfn.SWITCH(Sales[[#This Row],[Subscription Type]],"Basic",10,"Premium",10,"Business",25,"Enterprise",27)</f>
        <v>27</v>
      </c>
      <c r="D105">
        <v>12</v>
      </c>
      <c r="E105" s="1">
        <v>44378</v>
      </c>
      <c r="F105" s="1">
        <v>44742</v>
      </c>
      <c r="G105">
        <v>600</v>
      </c>
      <c r="H105">
        <v>687</v>
      </c>
      <c r="I105">
        <f>IF(Sales[[#This Row],[Number of Users]]-Sales[[#This Row],[Licenses Bought]]&lt;0,0,Sales[[#This Row],[Number of Users]]-Sales[[#This Row],[Licenses Bought]])</f>
        <v>87</v>
      </c>
      <c r="J105" s="2">
        <f>IF(Sales[[#This Row],[Sales Month]]=MAX(Sales[Sales Month]),Sales[[#This Row],[Upsell $ Per Non-Paying User]]*Sales[[#This Row],[Non-Paying Users]],0)</f>
        <v>2349</v>
      </c>
      <c r="K105" s="2" t="str">
        <f>_xlfn.IFS(Sales[[#This Row],[Current Upsell $]]=0,"",Sales[[#This Row],[Current Upsell $]]&gt;=400,"High",Sales[[#This Row],[Current Upsell $]]&gt;=100,"Medium",Sales[[#This Row],[Current Upsell $]]&lt;100,"Low")</f>
        <v>High</v>
      </c>
      <c r="L105" s="2" t="str">
        <f>IF(Sales[[#This Row],[Current Upsell $]]&gt;0,_xlfn.CONCAT(Sales[[#This Row],[Subscription Type]]," ",Sales[[#This Row],[Upsell Priority]]," ",TEXT(Sales[[#This Row],[Current Upsell $]],"$#,#")),"")</f>
        <v>Enterprise High $2,349</v>
      </c>
      <c r="M105" s="1">
        <v>43831</v>
      </c>
      <c r="N105" s="1">
        <v>44378</v>
      </c>
      <c r="O105">
        <v>18</v>
      </c>
      <c r="P105">
        <v>0</v>
      </c>
      <c r="Q105" s="1">
        <v>44348</v>
      </c>
      <c r="R105">
        <v>18000</v>
      </c>
      <c r="S105" s="1"/>
    </row>
    <row r="106" spans="1:19" x14ac:dyDescent="0.35">
      <c r="A106">
        <v>100008</v>
      </c>
      <c r="B106" t="s">
        <v>3</v>
      </c>
      <c r="C106" s="2">
        <f>_xlfn.SWITCH(Sales[[#This Row],[Subscription Type]],"Basic",10,"Premium",10,"Business",25,"Enterprise",27)</f>
        <v>10</v>
      </c>
      <c r="E106" s="1"/>
      <c r="F106" s="1"/>
      <c r="G106">
        <v>0</v>
      </c>
      <c r="H106">
        <v>2</v>
      </c>
      <c r="I106">
        <f>IF(Sales[[#This Row],[Number of Users]]-Sales[[#This Row],[Licenses Bought]]&lt;0,0,Sales[[#This Row],[Number of Users]]-Sales[[#This Row],[Licenses Bought]])</f>
        <v>2</v>
      </c>
      <c r="J106" s="2">
        <f>IF(Sales[[#This Row],[Sales Month]]=MAX(Sales[Sales Month]),Sales[[#This Row],[Upsell $ Per Non-Paying User]]*Sales[[#This Row],[Non-Paying Users]],0)</f>
        <v>0</v>
      </c>
      <c r="K106" s="2" t="str">
        <f>_xlfn.IFS(Sales[[#This Row],[Current Upsell $]]=0,"",Sales[[#This Row],[Current Upsell $]]&gt;=400,"High",Sales[[#This Row],[Current Upsell $]]&gt;=100,"Medium",Sales[[#This Row],[Current Upsell $]]&lt;100,"Low")</f>
        <v/>
      </c>
      <c r="L106" s="2" t="str">
        <f>IF(Sales[[#This Row],[Current Upsell $]]&gt;0,_xlfn.CONCAT(Sales[[#This Row],[Subscription Type]]," ",Sales[[#This Row],[Upsell Priority]]," ",TEXT(Sales[[#This Row],[Current Upsell $]],"$#,#")),"")</f>
        <v/>
      </c>
      <c r="M106" s="1">
        <v>43831</v>
      </c>
      <c r="N106" s="1">
        <v>44378</v>
      </c>
      <c r="O106">
        <v>18</v>
      </c>
      <c r="P106">
        <v>0</v>
      </c>
      <c r="Q106" s="1">
        <v>43831</v>
      </c>
      <c r="R106">
        <v>0</v>
      </c>
      <c r="S106" s="1"/>
    </row>
    <row r="107" spans="1:19" x14ac:dyDescent="0.35">
      <c r="A107">
        <v>100008</v>
      </c>
      <c r="B107" t="s">
        <v>0</v>
      </c>
      <c r="C107" s="2">
        <f>_xlfn.SWITCH(Sales[[#This Row],[Subscription Type]],"Basic",10,"Premium",10,"Business",25,"Enterprise",27)</f>
        <v>10</v>
      </c>
      <c r="E107" s="1"/>
      <c r="F107" s="1"/>
      <c r="G107">
        <v>1</v>
      </c>
      <c r="H107">
        <v>2</v>
      </c>
      <c r="I107">
        <f>IF(Sales[[#This Row],[Number of Users]]-Sales[[#This Row],[Licenses Bought]]&lt;0,0,Sales[[#This Row],[Number of Users]]-Sales[[#This Row],[Licenses Bought]])</f>
        <v>1</v>
      </c>
      <c r="J107" s="2">
        <f>IF(Sales[[#This Row],[Sales Month]]=MAX(Sales[Sales Month]),Sales[[#This Row],[Upsell $ Per Non-Paying User]]*Sales[[#This Row],[Non-Paying Users]],0)</f>
        <v>0</v>
      </c>
      <c r="K107" s="2" t="str">
        <f>_xlfn.IFS(Sales[[#This Row],[Current Upsell $]]=0,"",Sales[[#This Row],[Current Upsell $]]&gt;=400,"High",Sales[[#This Row],[Current Upsell $]]&gt;=100,"Medium",Sales[[#This Row],[Current Upsell $]]&lt;100,"Low")</f>
        <v/>
      </c>
      <c r="L107" s="2" t="str">
        <f>IF(Sales[[#This Row],[Current Upsell $]]&gt;0,_xlfn.CONCAT(Sales[[#This Row],[Subscription Type]]," ",Sales[[#This Row],[Upsell Priority]]," ",TEXT(Sales[[#This Row],[Current Upsell $]],"$#,#")),"")</f>
        <v/>
      </c>
      <c r="M107" s="1">
        <v>43831</v>
      </c>
      <c r="N107" s="1">
        <v>44378</v>
      </c>
      <c r="O107">
        <v>18</v>
      </c>
      <c r="P107">
        <v>0</v>
      </c>
      <c r="Q107" s="1">
        <v>43862</v>
      </c>
      <c r="R107">
        <v>10</v>
      </c>
      <c r="S107" s="1"/>
    </row>
    <row r="108" spans="1:19" x14ac:dyDescent="0.35">
      <c r="A108">
        <v>100008</v>
      </c>
      <c r="B108" t="s">
        <v>0</v>
      </c>
      <c r="C108" s="2">
        <f>_xlfn.SWITCH(Sales[[#This Row],[Subscription Type]],"Basic",10,"Premium",10,"Business",25,"Enterprise",27)</f>
        <v>10</v>
      </c>
      <c r="E108" s="1"/>
      <c r="F108" s="1"/>
      <c r="G108">
        <v>1</v>
      </c>
      <c r="H108">
        <v>2</v>
      </c>
      <c r="I108">
        <f>IF(Sales[[#This Row],[Number of Users]]-Sales[[#This Row],[Licenses Bought]]&lt;0,0,Sales[[#This Row],[Number of Users]]-Sales[[#This Row],[Licenses Bought]])</f>
        <v>1</v>
      </c>
      <c r="J108" s="2">
        <f>IF(Sales[[#This Row],[Sales Month]]=MAX(Sales[Sales Month]),Sales[[#This Row],[Upsell $ Per Non-Paying User]]*Sales[[#This Row],[Non-Paying Users]],0)</f>
        <v>0</v>
      </c>
      <c r="K108" s="2" t="str">
        <f>_xlfn.IFS(Sales[[#This Row],[Current Upsell $]]=0,"",Sales[[#This Row],[Current Upsell $]]&gt;=400,"High",Sales[[#This Row],[Current Upsell $]]&gt;=100,"Medium",Sales[[#This Row],[Current Upsell $]]&lt;100,"Low")</f>
        <v/>
      </c>
      <c r="L108" s="2" t="str">
        <f>IF(Sales[[#This Row],[Current Upsell $]]&gt;0,_xlfn.CONCAT(Sales[[#This Row],[Subscription Type]]," ",Sales[[#This Row],[Upsell Priority]]," ",TEXT(Sales[[#This Row],[Current Upsell $]],"$#,#")),"")</f>
        <v/>
      </c>
      <c r="M108" s="1">
        <v>43831</v>
      </c>
      <c r="N108" s="1">
        <v>44378</v>
      </c>
      <c r="O108">
        <v>18</v>
      </c>
      <c r="P108">
        <v>0</v>
      </c>
      <c r="Q108" s="1">
        <v>43891</v>
      </c>
      <c r="R108">
        <v>10</v>
      </c>
      <c r="S108" s="1"/>
    </row>
    <row r="109" spans="1:19" x14ac:dyDescent="0.35">
      <c r="A109">
        <v>100008</v>
      </c>
      <c r="B109" t="s">
        <v>0</v>
      </c>
      <c r="C109" s="2">
        <f>_xlfn.SWITCH(Sales[[#This Row],[Subscription Type]],"Basic",10,"Premium",10,"Business",25,"Enterprise",27)</f>
        <v>10</v>
      </c>
      <c r="E109" s="1"/>
      <c r="F109" s="1"/>
      <c r="G109">
        <v>1</v>
      </c>
      <c r="H109">
        <v>2</v>
      </c>
      <c r="I109">
        <f>IF(Sales[[#This Row],[Number of Users]]-Sales[[#This Row],[Licenses Bought]]&lt;0,0,Sales[[#This Row],[Number of Users]]-Sales[[#This Row],[Licenses Bought]])</f>
        <v>1</v>
      </c>
      <c r="J109" s="2">
        <f>IF(Sales[[#This Row],[Sales Month]]=MAX(Sales[Sales Month]),Sales[[#This Row],[Upsell $ Per Non-Paying User]]*Sales[[#This Row],[Non-Paying Users]],0)</f>
        <v>0</v>
      </c>
      <c r="K109" s="2" t="str">
        <f>_xlfn.IFS(Sales[[#This Row],[Current Upsell $]]=0,"",Sales[[#This Row],[Current Upsell $]]&gt;=400,"High",Sales[[#This Row],[Current Upsell $]]&gt;=100,"Medium",Sales[[#This Row],[Current Upsell $]]&lt;100,"Low")</f>
        <v/>
      </c>
      <c r="L109" s="2" t="str">
        <f>IF(Sales[[#This Row],[Current Upsell $]]&gt;0,_xlfn.CONCAT(Sales[[#This Row],[Subscription Type]]," ",Sales[[#This Row],[Upsell Priority]]," ",TEXT(Sales[[#This Row],[Current Upsell $]],"$#,#")),"")</f>
        <v/>
      </c>
      <c r="M109" s="1">
        <v>43831</v>
      </c>
      <c r="N109" s="1">
        <v>44378</v>
      </c>
      <c r="O109">
        <v>18</v>
      </c>
      <c r="P109">
        <v>0</v>
      </c>
      <c r="Q109" s="1">
        <v>43922</v>
      </c>
      <c r="R109">
        <v>10</v>
      </c>
      <c r="S109" s="1"/>
    </row>
    <row r="110" spans="1:19" x14ac:dyDescent="0.35">
      <c r="A110">
        <v>100008</v>
      </c>
      <c r="B110" t="s">
        <v>0</v>
      </c>
      <c r="C110" s="2">
        <f>_xlfn.SWITCH(Sales[[#This Row],[Subscription Type]],"Basic",10,"Premium",10,"Business",25,"Enterprise",27)</f>
        <v>10</v>
      </c>
      <c r="E110" s="1"/>
      <c r="F110" s="1"/>
      <c r="G110">
        <v>1</v>
      </c>
      <c r="H110">
        <v>2</v>
      </c>
      <c r="I110">
        <f>IF(Sales[[#This Row],[Number of Users]]-Sales[[#This Row],[Licenses Bought]]&lt;0,0,Sales[[#This Row],[Number of Users]]-Sales[[#This Row],[Licenses Bought]])</f>
        <v>1</v>
      </c>
      <c r="J110" s="2">
        <f>IF(Sales[[#This Row],[Sales Month]]=MAX(Sales[Sales Month]),Sales[[#This Row],[Upsell $ Per Non-Paying User]]*Sales[[#This Row],[Non-Paying Users]],0)</f>
        <v>0</v>
      </c>
      <c r="K110" s="2" t="str">
        <f>_xlfn.IFS(Sales[[#This Row],[Current Upsell $]]=0,"",Sales[[#This Row],[Current Upsell $]]&gt;=400,"High",Sales[[#This Row],[Current Upsell $]]&gt;=100,"Medium",Sales[[#This Row],[Current Upsell $]]&lt;100,"Low")</f>
        <v/>
      </c>
      <c r="L110" s="2" t="str">
        <f>IF(Sales[[#This Row],[Current Upsell $]]&gt;0,_xlfn.CONCAT(Sales[[#This Row],[Subscription Type]]," ",Sales[[#This Row],[Upsell Priority]]," ",TEXT(Sales[[#This Row],[Current Upsell $]],"$#,#")),"")</f>
        <v/>
      </c>
      <c r="M110" s="1">
        <v>43831</v>
      </c>
      <c r="N110" s="1">
        <v>44378</v>
      </c>
      <c r="O110">
        <v>18</v>
      </c>
      <c r="P110">
        <v>0</v>
      </c>
      <c r="Q110" s="1">
        <v>43952</v>
      </c>
      <c r="R110">
        <v>10</v>
      </c>
      <c r="S110" s="1"/>
    </row>
    <row r="111" spans="1:19" x14ac:dyDescent="0.35">
      <c r="A111">
        <v>100008</v>
      </c>
      <c r="B111" t="s">
        <v>0</v>
      </c>
      <c r="C111" s="2">
        <f>_xlfn.SWITCH(Sales[[#This Row],[Subscription Type]],"Basic",10,"Premium",10,"Business",25,"Enterprise",27)</f>
        <v>10</v>
      </c>
      <c r="E111" s="1"/>
      <c r="F111" s="1"/>
      <c r="G111">
        <v>1</v>
      </c>
      <c r="H111">
        <v>2</v>
      </c>
      <c r="I111">
        <f>IF(Sales[[#This Row],[Number of Users]]-Sales[[#This Row],[Licenses Bought]]&lt;0,0,Sales[[#This Row],[Number of Users]]-Sales[[#This Row],[Licenses Bought]])</f>
        <v>1</v>
      </c>
      <c r="J111" s="2">
        <f>IF(Sales[[#This Row],[Sales Month]]=MAX(Sales[Sales Month]),Sales[[#This Row],[Upsell $ Per Non-Paying User]]*Sales[[#This Row],[Non-Paying Users]],0)</f>
        <v>0</v>
      </c>
      <c r="K111" s="2" t="str">
        <f>_xlfn.IFS(Sales[[#This Row],[Current Upsell $]]=0,"",Sales[[#This Row],[Current Upsell $]]&gt;=400,"High",Sales[[#This Row],[Current Upsell $]]&gt;=100,"Medium",Sales[[#This Row],[Current Upsell $]]&lt;100,"Low")</f>
        <v/>
      </c>
      <c r="L111" s="2" t="str">
        <f>IF(Sales[[#This Row],[Current Upsell $]]&gt;0,_xlfn.CONCAT(Sales[[#This Row],[Subscription Type]]," ",Sales[[#This Row],[Upsell Priority]]," ",TEXT(Sales[[#This Row],[Current Upsell $]],"$#,#")),"")</f>
        <v/>
      </c>
      <c r="M111" s="1">
        <v>43831</v>
      </c>
      <c r="N111" s="1">
        <v>44378</v>
      </c>
      <c r="O111">
        <v>18</v>
      </c>
      <c r="P111">
        <v>0</v>
      </c>
      <c r="Q111" s="1">
        <v>43983</v>
      </c>
      <c r="R111">
        <v>10</v>
      </c>
      <c r="S111" s="1"/>
    </row>
    <row r="112" spans="1:19" x14ac:dyDescent="0.35">
      <c r="A112">
        <v>100008</v>
      </c>
      <c r="B112" t="s">
        <v>0</v>
      </c>
      <c r="C112" s="2">
        <f>_xlfn.SWITCH(Sales[[#This Row],[Subscription Type]],"Basic",10,"Premium",10,"Business",25,"Enterprise",27)</f>
        <v>10</v>
      </c>
      <c r="E112" s="1"/>
      <c r="F112" s="1"/>
      <c r="G112">
        <v>1</v>
      </c>
      <c r="H112">
        <v>2</v>
      </c>
      <c r="I112">
        <f>IF(Sales[[#This Row],[Number of Users]]-Sales[[#This Row],[Licenses Bought]]&lt;0,0,Sales[[#This Row],[Number of Users]]-Sales[[#This Row],[Licenses Bought]])</f>
        <v>1</v>
      </c>
      <c r="J112" s="2">
        <f>IF(Sales[[#This Row],[Sales Month]]=MAX(Sales[Sales Month]),Sales[[#This Row],[Upsell $ Per Non-Paying User]]*Sales[[#This Row],[Non-Paying Users]],0)</f>
        <v>0</v>
      </c>
      <c r="K112" s="2" t="str">
        <f>_xlfn.IFS(Sales[[#This Row],[Current Upsell $]]=0,"",Sales[[#This Row],[Current Upsell $]]&gt;=400,"High",Sales[[#This Row],[Current Upsell $]]&gt;=100,"Medium",Sales[[#This Row],[Current Upsell $]]&lt;100,"Low")</f>
        <v/>
      </c>
      <c r="L112" s="2" t="str">
        <f>IF(Sales[[#This Row],[Current Upsell $]]&gt;0,_xlfn.CONCAT(Sales[[#This Row],[Subscription Type]]," ",Sales[[#This Row],[Upsell Priority]]," ",TEXT(Sales[[#This Row],[Current Upsell $]],"$#,#")),"")</f>
        <v/>
      </c>
      <c r="M112" s="1">
        <v>43831</v>
      </c>
      <c r="N112" s="1">
        <v>44378</v>
      </c>
      <c r="O112">
        <v>18</v>
      </c>
      <c r="P112">
        <v>0</v>
      </c>
      <c r="Q112" s="1">
        <v>44013</v>
      </c>
      <c r="R112">
        <v>10</v>
      </c>
      <c r="S112" s="1"/>
    </row>
    <row r="113" spans="1:19" x14ac:dyDescent="0.35">
      <c r="A113">
        <v>100008</v>
      </c>
      <c r="B113" t="s">
        <v>0</v>
      </c>
      <c r="C113" s="2">
        <f>_xlfn.SWITCH(Sales[[#This Row],[Subscription Type]],"Basic",10,"Premium",10,"Business",25,"Enterprise",27)</f>
        <v>10</v>
      </c>
      <c r="E113" s="1"/>
      <c r="F113" s="1"/>
      <c r="G113">
        <v>1</v>
      </c>
      <c r="H113">
        <v>2</v>
      </c>
      <c r="I113">
        <f>IF(Sales[[#This Row],[Number of Users]]-Sales[[#This Row],[Licenses Bought]]&lt;0,0,Sales[[#This Row],[Number of Users]]-Sales[[#This Row],[Licenses Bought]])</f>
        <v>1</v>
      </c>
      <c r="J113" s="2">
        <f>IF(Sales[[#This Row],[Sales Month]]=MAX(Sales[Sales Month]),Sales[[#This Row],[Upsell $ Per Non-Paying User]]*Sales[[#This Row],[Non-Paying Users]],0)</f>
        <v>0</v>
      </c>
      <c r="K113" s="2" t="str">
        <f>_xlfn.IFS(Sales[[#This Row],[Current Upsell $]]=0,"",Sales[[#This Row],[Current Upsell $]]&gt;=400,"High",Sales[[#This Row],[Current Upsell $]]&gt;=100,"Medium",Sales[[#This Row],[Current Upsell $]]&lt;100,"Low")</f>
        <v/>
      </c>
      <c r="L113" s="2" t="str">
        <f>IF(Sales[[#This Row],[Current Upsell $]]&gt;0,_xlfn.CONCAT(Sales[[#This Row],[Subscription Type]]," ",Sales[[#This Row],[Upsell Priority]]," ",TEXT(Sales[[#This Row],[Current Upsell $]],"$#,#")),"")</f>
        <v/>
      </c>
      <c r="M113" s="1">
        <v>43831</v>
      </c>
      <c r="N113" s="1">
        <v>44378</v>
      </c>
      <c r="O113">
        <v>18</v>
      </c>
      <c r="P113">
        <v>0</v>
      </c>
      <c r="Q113" s="1">
        <v>44044</v>
      </c>
      <c r="R113">
        <v>10</v>
      </c>
      <c r="S113" s="1"/>
    </row>
    <row r="114" spans="1:19" x14ac:dyDescent="0.35">
      <c r="A114">
        <v>100008</v>
      </c>
      <c r="B114" t="s">
        <v>0</v>
      </c>
      <c r="C114" s="2">
        <f>_xlfn.SWITCH(Sales[[#This Row],[Subscription Type]],"Basic",10,"Premium",10,"Business",25,"Enterprise",27)</f>
        <v>10</v>
      </c>
      <c r="E114" s="1"/>
      <c r="F114" s="1"/>
      <c r="G114">
        <v>1</v>
      </c>
      <c r="H114">
        <v>2</v>
      </c>
      <c r="I114">
        <f>IF(Sales[[#This Row],[Number of Users]]-Sales[[#This Row],[Licenses Bought]]&lt;0,0,Sales[[#This Row],[Number of Users]]-Sales[[#This Row],[Licenses Bought]])</f>
        <v>1</v>
      </c>
      <c r="J114" s="2">
        <f>IF(Sales[[#This Row],[Sales Month]]=MAX(Sales[Sales Month]),Sales[[#This Row],[Upsell $ Per Non-Paying User]]*Sales[[#This Row],[Non-Paying Users]],0)</f>
        <v>0</v>
      </c>
      <c r="K114" s="2" t="str">
        <f>_xlfn.IFS(Sales[[#This Row],[Current Upsell $]]=0,"",Sales[[#This Row],[Current Upsell $]]&gt;=400,"High",Sales[[#This Row],[Current Upsell $]]&gt;=100,"Medium",Sales[[#This Row],[Current Upsell $]]&lt;100,"Low")</f>
        <v/>
      </c>
      <c r="L114" s="2" t="str">
        <f>IF(Sales[[#This Row],[Current Upsell $]]&gt;0,_xlfn.CONCAT(Sales[[#This Row],[Subscription Type]]," ",Sales[[#This Row],[Upsell Priority]]," ",TEXT(Sales[[#This Row],[Current Upsell $]],"$#,#")),"")</f>
        <v/>
      </c>
      <c r="M114" s="1">
        <v>43831</v>
      </c>
      <c r="N114" s="1">
        <v>44378</v>
      </c>
      <c r="O114">
        <v>18</v>
      </c>
      <c r="P114">
        <v>0</v>
      </c>
      <c r="Q114" s="1">
        <v>44075</v>
      </c>
      <c r="R114">
        <v>10</v>
      </c>
      <c r="S114" s="1"/>
    </row>
    <row r="115" spans="1:19" x14ac:dyDescent="0.35">
      <c r="A115">
        <v>100008</v>
      </c>
      <c r="B115" t="s">
        <v>0</v>
      </c>
      <c r="C115" s="2">
        <f>_xlfn.SWITCH(Sales[[#This Row],[Subscription Type]],"Basic",10,"Premium",10,"Business",25,"Enterprise",27)</f>
        <v>10</v>
      </c>
      <c r="E115" s="1"/>
      <c r="F115" s="1"/>
      <c r="G115">
        <v>1</v>
      </c>
      <c r="H115">
        <v>1</v>
      </c>
      <c r="I115">
        <f>IF(Sales[[#This Row],[Number of Users]]-Sales[[#This Row],[Licenses Bought]]&lt;0,0,Sales[[#This Row],[Number of Users]]-Sales[[#This Row],[Licenses Bought]])</f>
        <v>0</v>
      </c>
      <c r="J115" s="2">
        <f>IF(Sales[[#This Row],[Sales Month]]=MAX(Sales[Sales Month]),Sales[[#This Row],[Upsell $ Per Non-Paying User]]*Sales[[#This Row],[Non-Paying Users]],0)</f>
        <v>0</v>
      </c>
      <c r="K115" s="2" t="str">
        <f>_xlfn.IFS(Sales[[#This Row],[Current Upsell $]]=0,"",Sales[[#This Row],[Current Upsell $]]&gt;=400,"High",Sales[[#This Row],[Current Upsell $]]&gt;=100,"Medium",Sales[[#This Row],[Current Upsell $]]&lt;100,"Low")</f>
        <v/>
      </c>
      <c r="L115" s="2" t="str">
        <f>IF(Sales[[#This Row],[Current Upsell $]]&gt;0,_xlfn.CONCAT(Sales[[#This Row],[Subscription Type]]," ",Sales[[#This Row],[Upsell Priority]]," ",TEXT(Sales[[#This Row],[Current Upsell $]],"$#,#")),"")</f>
        <v/>
      </c>
      <c r="M115" s="1">
        <v>43831</v>
      </c>
      <c r="N115" s="1">
        <v>44378</v>
      </c>
      <c r="O115">
        <v>18</v>
      </c>
      <c r="P115">
        <v>0</v>
      </c>
      <c r="Q115" s="1">
        <v>44105</v>
      </c>
      <c r="R115">
        <v>10</v>
      </c>
      <c r="S115" s="1"/>
    </row>
    <row r="116" spans="1:19" x14ac:dyDescent="0.35">
      <c r="A116">
        <v>100008</v>
      </c>
      <c r="B116" t="s">
        <v>0</v>
      </c>
      <c r="C116" s="2">
        <f>_xlfn.SWITCH(Sales[[#This Row],[Subscription Type]],"Basic",10,"Premium",10,"Business",25,"Enterprise",27)</f>
        <v>10</v>
      </c>
      <c r="E116" s="1"/>
      <c r="F116" s="1"/>
      <c r="G116">
        <v>1</v>
      </c>
      <c r="H116">
        <v>2</v>
      </c>
      <c r="I116">
        <f>IF(Sales[[#This Row],[Number of Users]]-Sales[[#This Row],[Licenses Bought]]&lt;0,0,Sales[[#This Row],[Number of Users]]-Sales[[#This Row],[Licenses Bought]])</f>
        <v>1</v>
      </c>
      <c r="J116" s="2">
        <f>IF(Sales[[#This Row],[Sales Month]]=MAX(Sales[Sales Month]),Sales[[#This Row],[Upsell $ Per Non-Paying User]]*Sales[[#This Row],[Non-Paying Users]],0)</f>
        <v>0</v>
      </c>
      <c r="K116" s="2" t="str">
        <f>_xlfn.IFS(Sales[[#This Row],[Current Upsell $]]=0,"",Sales[[#This Row],[Current Upsell $]]&gt;=400,"High",Sales[[#This Row],[Current Upsell $]]&gt;=100,"Medium",Sales[[#This Row],[Current Upsell $]]&lt;100,"Low")</f>
        <v/>
      </c>
      <c r="L116" s="2" t="str">
        <f>IF(Sales[[#This Row],[Current Upsell $]]&gt;0,_xlfn.CONCAT(Sales[[#This Row],[Subscription Type]]," ",Sales[[#This Row],[Upsell Priority]]," ",TEXT(Sales[[#This Row],[Current Upsell $]],"$#,#")),"")</f>
        <v/>
      </c>
      <c r="M116" s="1">
        <v>43831</v>
      </c>
      <c r="N116" s="1">
        <v>44378</v>
      </c>
      <c r="O116">
        <v>18</v>
      </c>
      <c r="P116">
        <v>0</v>
      </c>
      <c r="Q116" s="1">
        <v>44136</v>
      </c>
      <c r="R116">
        <v>10</v>
      </c>
      <c r="S116" s="1"/>
    </row>
    <row r="117" spans="1:19" x14ac:dyDescent="0.35">
      <c r="A117">
        <v>100008</v>
      </c>
      <c r="B117" t="s">
        <v>0</v>
      </c>
      <c r="C117" s="2">
        <f>_xlfn.SWITCH(Sales[[#This Row],[Subscription Type]],"Basic",10,"Premium",10,"Business",25,"Enterprise",27)</f>
        <v>10</v>
      </c>
      <c r="E117" s="1"/>
      <c r="F117" s="1"/>
      <c r="G117">
        <v>1</v>
      </c>
      <c r="H117">
        <v>2</v>
      </c>
      <c r="I117">
        <f>IF(Sales[[#This Row],[Number of Users]]-Sales[[#This Row],[Licenses Bought]]&lt;0,0,Sales[[#This Row],[Number of Users]]-Sales[[#This Row],[Licenses Bought]])</f>
        <v>1</v>
      </c>
      <c r="J117" s="2">
        <f>IF(Sales[[#This Row],[Sales Month]]=MAX(Sales[Sales Month]),Sales[[#This Row],[Upsell $ Per Non-Paying User]]*Sales[[#This Row],[Non-Paying Users]],0)</f>
        <v>0</v>
      </c>
      <c r="K117" s="2" t="str">
        <f>_xlfn.IFS(Sales[[#This Row],[Current Upsell $]]=0,"",Sales[[#This Row],[Current Upsell $]]&gt;=400,"High",Sales[[#This Row],[Current Upsell $]]&gt;=100,"Medium",Sales[[#This Row],[Current Upsell $]]&lt;100,"Low")</f>
        <v/>
      </c>
      <c r="L117" s="2" t="str">
        <f>IF(Sales[[#This Row],[Current Upsell $]]&gt;0,_xlfn.CONCAT(Sales[[#This Row],[Subscription Type]]," ",Sales[[#This Row],[Upsell Priority]]," ",TEXT(Sales[[#This Row],[Current Upsell $]],"$#,#")),"")</f>
        <v/>
      </c>
      <c r="M117" s="1">
        <v>43831</v>
      </c>
      <c r="N117" s="1">
        <v>44378</v>
      </c>
      <c r="O117">
        <v>18</v>
      </c>
      <c r="P117">
        <v>0</v>
      </c>
      <c r="Q117" s="1">
        <v>44166</v>
      </c>
      <c r="R117">
        <v>10</v>
      </c>
      <c r="S117" s="1"/>
    </row>
    <row r="118" spans="1:19" x14ac:dyDescent="0.35">
      <c r="A118">
        <v>100008</v>
      </c>
      <c r="B118" t="s">
        <v>0</v>
      </c>
      <c r="C118" s="2">
        <f>_xlfn.SWITCH(Sales[[#This Row],[Subscription Type]],"Basic",10,"Premium",10,"Business",25,"Enterprise",27)</f>
        <v>10</v>
      </c>
      <c r="E118" s="1"/>
      <c r="F118" s="1"/>
      <c r="G118">
        <v>1</v>
      </c>
      <c r="H118">
        <v>1</v>
      </c>
      <c r="I118">
        <f>IF(Sales[[#This Row],[Number of Users]]-Sales[[#This Row],[Licenses Bought]]&lt;0,0,Sales[[#This Row],[Number of Users]]-Sales[[#This Row],[Licenses Bought]])</f>
        <v>0</v>
      </c>
      <c r="J118" s="2">
        <f>IF(Sales[[#This Row],[Sales Month]]=MAX(Sales[Sales Month]),Sales[[#This Row],[Upsell $ Per Non-Paying User]]*Sales[[#This Row],[Non-Paying Users]],0)</f>
        <v>0</v>
      </c>
      <c r="K118" s="2" t="str">
        <f>_xlfn.IFS(Sales[[#This Row],[Current Upsell $]]=0,"",Sales[[#This Row],[Current Upsell $]]&gt;=400,"High",Sales[[#This Row],[Current Upsell $]]&gt;=100,"Medium",Sales[[#This Row],[Current Upsell $]]&lt;100,"Low")</f>
        <v/>
      </c>
      <c r="L118" s="2" t="str">
        <f>IF(Sales[[#This Row],[Current Upsell $]]&gt;0,_xlfn.CONCAT(Sales[[#This Row],[Subscription Type]]," ",Sales[[#This Row],[Upsell Priority]]," ",TEXT(Sales[[#This Row],[Current Upsell $]],"$#,#")),"")</f>
        <v/>
      </c>
      <c r="M118" s="1">
        <v>43831</v>
      </c>
      <c r="N118" s="1">
        <v>44378</v>
      </c>
      <c r="O118">
        <v>18</v>
      </c>
      <c r="P118">
        <v>0</v>
      </c>
      <c r="Q118" s="1">
        <v>44197</v>
      </c>
      <c r="R118">
        <v>10</v>
      </c>
      <c r="S118" s="1"/>
    </row>
    <row r="119" spans="1:19" x14ac:dyDescent="0.35">
      <c r="A119">
        <v>100008</v>
      </c>
      <c r="B119" t="s">
        <v>0</v>
      </c>
      <c r="C119" s="2">
        <f>_xlfn.SWITCH(Sales[[#This Row],[Subscription Type]],"Basic",10,"Premium",10,"Business",25,"Enterprise",27)</f>
        <v>10</v>
      </c>
      <c r="E119" s="1"/>
      <c r="F119" s="1"/>
      <c r="G119">
        <v>1</v>
      </c>
      <c r="H119">
        <v>1</v>
      </c>
      <c r="I119">
        <f>IF(Sales[[#This Row],[Number of Users]]-Sales[[#This Row],[Licenses Bought]]&lt;0,0,Sales[[#This Row],[Number of Users]]-Sales[[#This Row],[Licenses Bought]])</f>
        <v>0</v>
      </c>
      <c r="J119" s="2">
        <f>IF(Sales[[#This Row],[Sales Month]]=MAX(Sales[Sales Month]),Sales[[#This Row],[Upsell $ Per Non-Paying User]]*Sales[[#This Row],[Non-Paying Users]],0)</f>
        <v>0</v>
      </c>
      <c r="K119" s="2" t="str">
        <f>_xlfn.IFS(Sales[[#This Row],[Current Upsell $]]=0,"",Sales[[#This Row],[Current Upsell $]]&gt;=400,"High",Sales[[#This Row],[Current Upsell $]]&gt;=100,"Medium",Sales[[#This Row],[Current Upsell $]]&lt;100,"Low")</f>
        <v/>
      </c>
      <c r="L119" s="2" t="str">
        <f>IF(Sales[[#This Row],[Current Upsell $]]&gt;0,_xlfn.CONCAT(Sales[[#This Row],[Subscription Type]]," ",Sales[[#This Row],[Upsell Priority]]," ",TEXT(Sales[[#This Row],[Current Upsell $]],"$#,#")),"")</f>
        <v/>
      </c>
      <c r="M119" s="1">
        <v>43831</v>
      </c>
      <c r="N119" s="1">
        <v>44378</v>
      </c>
      <c r="O119">
        <v>18</v>
      </c>
      <c r="P119">
        <v>0</v>
      </c>
      <c r="Q119" s="1">
        <v>44228</v>
      </c>
      <c r="R119">
        <v>10</v>
      </c>
      <c r="S119" s="1"/>
    </row>
    <row r="120" spans="1:19" x14ac:dyDescent="0.35">
      <c r="A120">
        <v>100008</v>
      </c>
      <c r="B120" t="s">
        <v>0</v>
      </c>
      <c r="C120" s="2">
        <f>_xlfn.SWITCH(Sales[[#This Row],[Subscription Type]],"Basic",10,"Premium",10,"Business",25,"Enterprise",27)</f>
        <v>10</v>
      </c>
      <c r="E120" s="1"/>
      <c r="F120" s="1"/>
      <c r="G120">
        <v>1</v>
      </c>
      <c r="H120">
        <v>2</v>
      </c>
      <c r="I120">
        <f>IF(Sales[[#This Row],[Number of Users]]-Sales[[#This Row],[Licenses Bought]]&lt;0,0,Sales[[#This Row],[Number of Users]]-Sales[[#This Row],[Licenses Bought]])</f>
        <v>1</v>
      </c>
      <c r="J120" s="2">
        <f>IF(Sales[[#This Row],[Sales Month]]=MAX(Sales[Sales Month]),Sales[[#This Row],[Upsell $ Per Non-Paying User]]*Sales[[#This Row],[Non-Paying Users]],0)</f>
        <v>0</v>
      </c>
      <c r="K120" s="2" t="str">
        <f>_xlfn.IFS(Sales[[#This Row],[Current Upsell $]]=0,"",Sales[[#This Row],[Current Upsell $]]&gt;=400,"High",Sales[[#This Row],[Current Upsell $]]&gt;=100,"Medium",Sales[[#This Row],[Current Upsell $]]&lt;100,"Low")</f>
        <v/>
      </c>
      <c r="L120" s="2" t="str">
        <f>IF(Sales[[#This Row],[Current Upsell $]]&gt;0,_xlfn.CONCAT(Sales[[#This Row],[Subscription Type]]," ",Sales[[#This Row],[Upsell Priority]]," ",TEXT(Sales[[#This Row],[Current Upsell $]],"$#,#")),"")</f>
        <v/>
      </c>
      <c r="M120" s="1">
        <v>43831</v>
      </c>
      <c r="N120" s="1">
        <v>44378</v>
      </c>
      <c r="O120">
        <v>18</v>
      </c>
      <c r="P120">
        <v>0</v>
      </c>
      <c r="Q120" s="1">
        <v>44256</v>
      </c>
      <c r="R120">
        <v>10</v>
      </c>
      <c r="S120" s="1"/>
    </row>
    <row r="121" spans="1:19" x14ac:dyDescent="0.35">
      <c r="A121">
        <v>100008</v>
      </c>
      <c r="B121" t="s">
        <v>0</v>
      </c>
      <c r="C121" s="2">
        <f>_xlfn.SWITCH(Sales[[#This Row],[Subscription Type]],"Basic",10,"Premium",10,"Business",25,"Enterprise",27)</f>
        <v>10</v>
      </c>
      <c r="E121" s="1"/>
      <c r="F121" s="1"/>
      <c r="G121">
        <v>1</v>
      </c>
      <c r="H121">
        <v>2</v>
      </c>
      <c r="I121">
        <f>IF(Sales[[#This Row],[Number of Users]]-Sales[[#This Row],[Licenses Bought]]&lt;0,0,Sales[[#This Row],[Number of Users]]-Sales[[#This Row],[Licenses Bought]])</f>
        <v>1</v>
      </c>
      <c r="J121" s="2">
        <f>IF(Sales[[#This Row],[Sales Month]]=MAX(Sales[Sales Month]),Sales[[#This Row],[Upsell $ Per Non-Paying User]]*Sales[[#This Row],[Non-Paying Users]],0)</f>
        <v>0</v>
      </c>
      <c r="K121" s="2" t="str">
        <f>_xlfn.IFS(Sales[[#This Row],[Current Upsell $]]=0,"",Sales[[#This Row],[Current Upsell $]]&gt;=400,"High",Sales[[#This Row],[Current Upsell $]]&gt;=100,"Medium",Sales[[#This Row],[Current Upsell $]]&lt;100,"Low")</f>
        <v/>
      </c>
      <c r="L121" s="2" t="str">
        <f>IF(Sales[[#This Row],[Current Upsell $]]&gt;0,_xlfn.CONCAT(Sales[[#This Row],[Subscription Type]]," ",Sales[[#This Row],[Upsell Priority]]," ",TEXT(Sales[[#This Row],[Current Upsell $]],"$#,#")),"")</f>
        <v/>
      </c>
      <c r="M121" s="1">
        <v>43831</v>
      </c>
      <c r="N121" s="1">
        <v>44378</v>
      </c>
      <c r="O121">
        <v>18</v>
      </c>
      <c r="P121">
        <v>0</v>
      </c>
      <c r="Q121" s="1">
        <v>44287</v>
      </c>
      <c r="R121">
        <v>10</v>
      </c>
      <c r="S121" s="1"/>
    </row>
    <row r="122" spans="1:19" x14ac:dyDescent="0.35">
      <c r="A122">
        <v>100008</v>
      </c>
      <c r="B122" t="s">
        <v>0</v>
      </c>
      <c r="C122" s="2">
        <f>_xlfn.SWITCH(Sales[[#This Row],[Subscription Type]],"Basic",10,"Premium",10,"Business",25,"Enterprise",27)</f>
        <v>10</v>
      </c>
      <c r="E122" s="1"/>
      <c r="F122" s="1"/>
      <c r="G122">
        <v>1</v>
      </c>
      <c r="H122">
        <v>2</v>
      </c>
      <c r="I122">
        <f>IF(Sales[[#This Row],[Number of Users]]-Sales[[#This Row],[Licenses Bought]]&lt;0,0,Sales[[#This Row],[Number of Users]]-Sales[[#This Row],[Licenses Bought]])</f>
        <v>1</v>
      </c>
      <c r="J122" s="2">
        <f>IF(Sales[[#This Row],[Sales Month]]=MAX(Sales[Sales Month]),Sales[[#This Row],[Upsell $ Per Non-Paying User]]*Sales[[#This Row],[Non-Paying Users]],0)</f>
        <v>0</v>
      </c>
      <c r="K122" s="2" t="str">
        <f>_xlfn.IFS(Sales[[#This Row],[Current Upsell $]]=0,"",Sales[[#This Row],[Current Upsell $]]&gt;=400,"High",Sales[[#This Row],[Current Upsell $]]&gt;=100,"Medium",Sales[[#This Row],[Current Upsell $]]&lt;100,"Low")</f>
        <v/>
      </c>
      <c r="L122" s="2" t="str">
        <f>IF(Sales[[#This Row],[Current Upsell $]]&gt;0,_xlfn.CONCAT(Sales[[#This Row],[Subscription Type]]," ",Sales[[#This Row],[Upsell Priority]]," ",TEXT(Sales[[#This Row],[Current Upsell $]],"$#,#")),"")</f>
        <v/>
      </c>
      <c r="M122" s="1">
        <v>43831</v>
      </c>
      <c r="N122" s="1">
        <v>44378</v>
      </c>
      <c r="O122">
        <v>18</v>
      </c>
      <c r="P122">
        <v>0</v>
      </c>
      <c r="Q122" s="1">
        <v>44317</v>
      </c>
      <c r="R122">
        <v>10</v>
      </c>
      <c r="S122" s="1"/>
    </row>
    <row r="123" spans="1:19" x14ac:dyDescent="0.35">
      <c r="A123">
        <v>100008</v>
      </c>
      <c r="B123" t="s">
        <v>0</v>
      </c>
      <c r="C123" s="2">
        <f>_xlfn.SWITCH(Sales[[#This Row],[Subscription Type]],"Basic",10,"Premium",10,"Business",25,"Enterprise",27)</f>
        <v>10</v>
      </c>
      <c r="E123" s="1"/>
      <c r="F123" s="1"/>
      <c r="G123">
        <v>1</v>
      </c>
      <c r="H123">
        <v>2</v>
      </c>
      <c r="I123">
        <f>IF(Sales[[#This Row],[Number of Users]]-Sales[[#This Row],[Licenses Bought]]&lt;0,0,Sales[[#This Row],[Number of Users]]-Sales[[#This Row],[Licenses Bought]])</f>
        <v>1</v>
      </c>
      <c r="J123" s="2">
        <f>IF(Sales[[#This Row],[Sales Month]]=MAX(Sales[Sales Month]),Sales[[#This Row],[Upsell $ Per Non-Paying User]]*Sales[[#This Row],[Non-Paying Users]],0)</f>
        <v>10</v>
      </c>
      <c r="K123" s="2" t="str">
        <f>_xlfn.IFS(Sales[[#This Row],[Current Upsell $]]=0,"",Sales[[#This Row],[Current Upsell $]]&gt;=400,"High",Sales[[#This Row],[Current Upsell $]]&gt;=100,"Medium",Sales[[#This Row],[Current Upsell $]]&lt;100,"Low")</f>
        <v>Low</v>
      </c>
      <c r="L123" s="2" t="str">
        <f>IF(Sales[[#This Row],[Current Upsell $]]&gt;0,_xlfn.CONCAT(Sales[[#This Row],[Subscription Type]]," ",Sales[[#This Row],[Upsell Priority]]," ",TEXT(Sales[[#This Row],[Current Upsell $]],"$#,#")),"")</f>
        <v>Premium Low $10</v>
      </c>
      <c r="M123" s="1">
        <v>43831</v>
      </c>
      <c r="N123" s="1">
        <v>44378</v>
      </c>
      <c r="O123">
        <v>18</v>
      </c>
      <c r="P123">
        <v>0</v>
      </c>
      <c r="Q123" s="1">
        <v>44348</v>
      </c>
      <c r="R123">
        <v>10</v>
      </c>
      <c r="S123" s="1"/>
    </row>
    <row r="124" spans="1:19" x14ac:dyDescent="0.35">
      <c r="A124">
        <v>100009</v>
      </c>
      <c r="B124" t="s">
        <v>3</v>
      </c>
      <c r="C124" s="2">
        <f>_xlfn.SWITCH(Sales[[#This Row],[Subscription Type]],"Basic",10,"Premium",10,"Business",25,"Enterprise",27)</f>
        <v>10</v>
      </c>
      <c r="E124" s="1"/>
      <c r="F124" s="1"/>
      <c r="G124">
        <v>0</v>
      </c>
      <c r="H124">
        <v>58</v>
      </c>
      <c r="I124">
        <f>IF(Sales[[#This Row],[Number of Users]]-Sales[[#This Row],[Licenses Bought]]&lt;0,0,Sales[[#This Row],[Number of Users]]-Sales[[#This Row],[Licenses Bought]])</f>
        <v>58</v>
      </c>
      <c r="J124" s="2">
        <f>IF(Sales[[#This Row],[Sales Month]]=MAX(Sales[Sales Month]),Sales[[#This Row],[Upsell $ Per Non-Paying User]]*Sales[[#This Row],[Non-Paying Users]],0)</f>
        <v>0</v>
      </c>
      <c r="K124" s="2" t="str">
        <f>_xlfn.IFS(Sales[[#This Row],[Current Upsell $]]=0,"",Sales[[#This Row],[Current Upsell $]]&gt;=400,"High",Sales[[#This Row],[Current Upsell $]]&gt;=100,"Medium",Sales[[#This Row],[Current Upsell $]]&lt;100,"Low")</f>
        <v/>
      </c>
      <c r="L124" s="2" t="str">
        <f>IF(Sales[[#This Row],[Current Upsell $]]&gt;0,_xlfn.CONCAT(Sales[[#This Row],[Subscription Type]]," ",Sales[[#This Row],[Upsell Priority]]," ",TEXT(Sales[[#This Row],[Current Upsell $]],"$#,#")),"")</f>
        <v/>
      </c>
      <c r="M124" s="1">
        <v>43862</v>
      </c>
      <c r="N124" s="1">
        <v>44378</v>
      </c>
      <c r="O124">
        <v>17</v>
      </c>
      <c r="P124">
        <v>0</v>
      </c>
      <c r="Q124" s="1">
        <v>43862</v>
      </c>
      <c r="R124">
        <v>0</v>
      </c>
      <c r="S124" s="1"/>
    </row>
    <row r="125" spans="1:19" x14ac:dyDescent="0.35">
      <c r="A125">
        <v>100009</v>
      </c>
      <c r="B125" t="s">
        <v>1</v>
      </c>
      <c r="C125" s="2">
        <f>_xlfn.SWITCH(Sales[[#This Row],[Subscription Type]],"Basic",10,"Premium",10,"Business",25,"Enterprise",27)</f>
        <v>25</v>
      </c>
      <c r="E125" s="1"/>
      <c r="F125" s="1"/>
      <c r="G125">
        <v>15</v>
      </c>
      <c r="H125">
        <v>63</v>
      </c>
      <c r="I125">
        <f>IF(Sales[[#This Row],[Number of Users]]-Sales[[#This Row],[Licenses Bought]]&lt;0,0,Sales[[#This Row],[Number of Users]]-Sales[[#This Row],[Licenses Bought]])</f>
        <v>48</v>
      </c>
      <c r="J125" s="2">
        <f>IF(Sales[[#This Row],[Sales Month]]=MAX(Sales[Sales Month]),Sales[[#This Row],[Upsell $ Per Non-Paying User]]*Sales[[#This Row],[Non-Paying Users]],0)</f>
        <v>0</v>
      </c>
      <c r="K125" s="2" t="str">
        <f>_xlfn.IFS(Sales[[#This Row],[Current Upsell $]]=0,"",Sales[[#This Row],[Current Upsell $]]&gt;=400,"High",Sales[[#This Row],[Current Upsell $]]&gt;=100,"Medium",Sales[[#This Row],[Current Upsell $]]&lt;100,"Low")</f>
        <v/>
      </c>
      <c r="L125" s="2" t="str">
        <f>IF(Sales[[#This Row],[Current Upsell $]]&gt;0,_xlfn.CONCAT(Sales[[#This Row],[Subscription Type]]," ",Sales[[#This Row],[Upsell Priority]]," ",TEXT(Sales[[#This Row],[Current Upsell $]],"$#,#")),"")</f>
        <v/>
      </c>
      <c r="M125" s="1">
        <v>43862</v>
      </c>
      <c r="N125" s="1">
        <v>44378</v>
      </c>
      <c r="O125">
        <v>17</v>
      </c>
      <c r="P125">
        <v>0</v>
      </c>
      <c r="Q125" s="1">
        <v>43891</v>
      </c>
      <c r="R125">
        <v>375</v>
      </c>
      <c r="S125" s="1"/>
    </row>
    <row r="126" spans="1:19" x14ac:dyDescent="0.35">
      <c r="A126">
        <v>100009</v>
      </c>
      <c r="B126" t="s">
        <v>1</v>
      </c>
      <c r="C126" s="2">
        <f>_xlfn.SWITCH(Sales[[#This Row],[Subscription Type]],"Basic",10,"Premium",10,"Business",25,"Enterprise",27)</f>
        <v>25</v>
      </c>
      <c r="E126" s="1"/>
      <c r="F126" s="1"/>
      <c r="G126">
        <v>38</v>
      </c>
      <c r="H126">
        <v>56</v>
      </c>
      <c r="I126">
        <f>IF(Sales[[#This Row],[Number of Users]]-Sales[[#This Row],[Licenses Bought]]&lt;0,0,Sales[[#This Row],[Number of Users]]-Sales[[#This Row],[Licenses Bought]])</f>
        <v>18</v>
      </c>
      <c r="J126" s="2">
        <f>IF(Sales[[#This Row],[Sales Month]]=MAX(Sales[Sales Month]),Sales[[#This Row],[Upsell $ Per Non-Paying User]]*Sales[[#This Row],[Non-Paying Users]],0)</f>
        <v>0</v>
      </c>
      <c r="K126" s="2" t="str">
        <f>_xlfn.IFS(Sales[[#This Row],[Current Upsell $]]=0,"",Sales[[#This Row],[Current Upsell $]]&gt;=400,"High",Sales[[#This Row],[Current Upsell $]]&gt;=100,"Medium",Sales[[#This Row],[Current Upsell $]]&lt;100,"Low")</f>
        <v/>
      </c>
      <c r="L126" s="2" t="str">
        <f>IF(Sales[[#This Row],[Current Upsell $]]&gt;0,_xlfn.CONCAT(Sales[[#This Row],[Subscription Type]]," ",Sales[[#This Row],[Upsell Priority]]," ",TEXT(Sales[[#This Row],[Current Upsell $]],"$#,#")),"")</f>
        <v/>
      </c>
      <c r="M126" s="1">
        <v>43862</v>
      </c>
      <c r="N126" s="1">
        <v>44378</v>
      </c>
      <c r="O126">
        <v>17</v>
      </c>
      <c r="P126">
        <v>0</v>
      </c>
      <c r="Q126" s="1">
        <v>43922</v>
      </c>
      <c r="R126">
        <v>950</v>
      </c>
      <c r="S126" s="1"/>
    </row>
    <row r="127" spans="1:19" x14ac:dyDescent="0.35">
      <c r="A127">
        <v>100009</v>
      </c>
      <c r="B127" t="s">
        <v>1</v>
      </c>
      <c r="C127" s="2">
        <f>_xlfn.SWITCH(Sales[[#This Row],[Subscription Type]],"Basic",10,"Premium",10,"Business",25,"Enterprise",27)</f>
        <v>25</v>
      </c>
      <c r="E127" s="1"/>
      <c r="F127" s="1"/>
      <c r="G127">
        <v>44</v>
      </c>
      <c r="H127">
        <v>53</v>
      </c>
      <c r="I127">
        <f>IF(Sales[[#This Row],[Number of Users]]-Sales[[#This Row],[Licenses Bought]]&lt;0,0,Sales[[#This Row],[Number of Users]]-Sales[[#This Row],[Licenses Bought]])</f>
        <v>9</v>
      </c>
      <c r="J127" s="2">
        <f>IF(Sales[[#This Row],[Sales Month]]=MAX(Sales[Sales Month]),Sales[[#This Row],[Upsell $ Per Non-Paying User]]*Sales[[#This Row],[Non-Paying Users]],0)</f>
        <v>0</v>
      </c>
      <c r="K127" s="2" t="str">
        <f>_xlfn.IFS(Sales[[#This Row],[Current Upsell $]]=0,"",Sales[[#This Row],[Current Upsell $]]&gt;=400,"High",Sales[[#This Row],[Current Upsell $]]&gt;=100,"Medium",Sales[[#This Row],[Current Upsell $]]&lt;100,"Low")</f>
        <v/>
      </c>
      <c r="L127" s="2" t="str">
        <f>IF(Sales[[#This Row],[Current Upsell $]]&gt;0,_xlfn.CONCAT(Sales[[#This Row],[Subscription Type]]," ",Sales[[#This Row],[Upsell Priority]]," ",TEXT(Sales[[#This Row],[Current Upsell $]],"$#,#")),"")</f>
        <v/>
      </c>
      <c r="M127" s="1">
        <v>43862</v>
      </c>
      <c r="N127" s="1">
        <v>44378</v>
      </c>
      <c r="O127">
        <v>17</v>
      </c>
      <c r="P127">
        <v>0</v>
      </c>
      <c r="Q127" s="1">
        <v>43952</v>
      </c>
      <c r="R127">
        <v>1100</v>
      </c>
      <c r="S127" s="1"/>
    </row>
    <row r="128" spans="1:19" x14ac:dyDescent="0.35">
      <c r="A128">
        <v>100009</v>
      </c>
      <c r="B128" t="s">
        <v>1</v>
      </c>
      <c r="C128" s="2">
        <f>_xlfn.SWITCH(Sales[[#This Row],[Subscription Type]],"Basic",10,"Premium",10,"Business",25,"Enterprise",27)</f>
        <v>25</v>
      </c>
      <c r="E128" s="1"/>
      <c r="F128" s="1"/>
      <c r="G128">
        <v>52</v>
      </c>
      <c r="H128">
        <v>74</v>
      </c>
      <c r="I128">
        <f>IF(Sales[[#This Row],[Number of Users]]-Sales[[#This Row],[Licenses Bought]]&lt;0,0,Sales[[#This Row],[Number of Users]]-Sales[[#This Row],[Licenses Bought]])</f>
        <v>22</v>
      </c>
      <c r="J128" s="2">
        <f>IF(Sales[[#This Row],[Sales Month]]=MAX(Sales[Sales Month]),Sales[[#This Row],[Upsell $ Per Non-Paying User]]*Sales[[#This Row],[Non-Paying Users]],0)</f>
        <v>0</v>
      </c>
      <c r="K128" s="2" t="str">
        <f>_xlfn.IFS(Sales[[#This Row],[Current Upsell $]]=0,"",Sales[[#This Row],[Current Upsell $]]&gt;=400,"High",Sales[[#This Row],[Current Upsell $]]&gt;=100,"Medium",Sales[[#This Row],[Current Upsell $]]&lt;100,"Low")</f>
        <v/>
      </c>
      <c r="L128" s="2" t="str">
        <f>IF(Sales[[#This Row],[Current Upsell $]]&gt;0,_xlfn.CONCAT(Sales[[#This Row],[Subscription Type]]," ",Sales[[#This Row],[Upsell Priority]]," ",TEXT(Sales[[#This Row],[Current Upsell $]],"$#,#")),"")</f>
        <v/>
      </c>
      <c r="M128" s="1">
        <v>43862</v>
      </c>
      <c r="N128" s="1">
        <v>44378</v>
      </c>
      <c r="O128">
        <v>17</v>
      </c>
      <c r="P128">
        <v>0</v>
      </c>
      <c r="Q128" s="1">
        <v>43983</v>
      </c>
      <c r="R128">
        <v>1300</v>
      </c>
      <c r="S128" s="1"/>
    </row>
    <row r="129" spans="1:19" x14ac:dyDescent="0.35">
      <c r="A129">
        <v>100009</v>
      </c>
      <c r="B129" t="s">
        <v>1</v>
      </c>
      <c r="C129" s="2">
        <f>_xlfn.SWITCH(Sales[[#This Row],[Subscription Type]],"Basic",10,"Premium",10,"Business",25,"Enterprise",27)</f>
        <v>25</v>
      </c>
      <c r="E129" s="1"/>
      <c r="F129" s="1"/>
      <c r="G129">
        <v>52</v>
      </c>
      <c r="H129">
        <v>64</v>
      </c>
      <c r="I129">
        <f>IF(Sales[[#This Row],[Number of Users]]-Sales[[#This Row],[Licenses Bought]]&lt;0,0,Sales[[#This Row],[Number of Users]]-Sales[[#This Row],[Licenses Bought]])</f>
        <v>12</v>
      </c>
      <c r="J129" s="2">
        <f>IF(Sales[[#This Row],[Sales Month]]=MAX(Sales[Sales Month]),Sales[[#This Row],[Upsell $ Per Non-Paying User]]*Sales[[#This Row],[Non-Paying Users]],0)</f>
        <v>0</v>
      </c>
      <c r="K129" s="2" t="str">
        <f>_xlfn.IFS(Sales[[#This Row],[Current Upsell $]]=0,"",Sales[[#This Row],[Current Upsell $]]&gt;=400,"High",Sales[[#This Row],[Current Upsell $]]&gt;=100,"Medium",Sales[[#This Row],[Current Upsell $]]&lt;100,"Low")</f>
        <v/>
      </c>
      <c r="L129" s="2" t="str">
        <f>IF(Sales[[#This Row],[Current Upsell $]]&gt;0,_xlfn.CONCAT(Sales[[#This Row],[Subscription Type]]," ",Sales[[#This Row],[Upsell Priority]]," ",TEXT(Sales[[#This Row],[Current Upsell $]],"$#,#")),"")</f>
        <v/>
      </c>
      <c r="M129" s="1">
        <v>43862</v>
      </c>
      <c r="N129" s="1">
        <v>44378</v>
      </c>
      <c r="O129">
        <v>17</v>
      </c>
      <c r="P129">
        <v>0</v>
      </c>
      <c r="Q129" s="1">
        <v>44013</v>
      </c>
      <c r="R129">
        <v>1300</v>
      </c>
      <c r="S129" s="1"/>
    </row>
    <row r="130" spans="1:19" x14ac:dyDescent="0.35">
      <c r="A130">
        <v>100009</v>
      </c>
      <c r="B130" t="s">
        <v>1</v>
      </c>
      <c r="C130" s="2">
        <f>_xlfn.SWITCH(Sales[[#This Row],[Subscription Type]],"Basic",10,"Premium",10,"Business",25,"Enterprise",27)</f>
        <v>25</v>
      </c>
      <c r="E130" s="1"/>
      <c r="F130" s="1"/>
      <c r="G130">
        <v>52</v>
      </c>
      <c r="H130">
        <v>51</v>
      </c>
      <c r="I130">
        <f>IF(Sales[[#This Row],[Number of Users]]-Sales[[#This Row],[Licenses Bought]]&lt;0,0,Sales[[#This Row],[Number of Users]]-Sales[[#This Row],[Licenses Bought]])</f>
        <v>0</v>
      </c>
      <c r="J130" s="2">
        <f>IF(Sales[[#This Row],[Sales Month]]=MAX(Sales[Sales Month]),Sales[[#This Row],[Upsell $ Per Non-Paying User]]*Sales[[#This Row],[Non-Paying Users]],0)</f>
        <v>0</v>
      </c>
      <c r="K130" s="2" t="str">
        <f>_xlfn.IFS(Sales[[#This Row],[Current Upsell $]]=0,"",Sales[[#This Row],[Current Upsell $]]&gt;=400,"High",Sales[[#This Row],[Current Upsell $]]&gt;=100,"Medium",Sales[[#This Row],[Current Upsell $]]&lt;100,"Low")</f>
        <v/>
      </c>
      <c r="L130" s="2" t="str">
        <f>IF(Sales[[#This Row],[Current Upsell $]]&gt;0,_xlfn.CONCAT(Sales[[#This Row],[Subscription Type]]," ",Sales[[#This Row],[Upsell Priority]]," ",TEXT(Sales[[#This Row],[Current Upsell $]],"$#,#")),"")</f>
        <v/>
      </c>
      <c r="M130" s="1">
        <v>43862</v>
      </c>
      <c r="N130" s="1">
        <v>44378</v>
      </c>
      <c r="O130">
        <v>17</v>
      </c>
      <c r="P130">
        <v>0</v>
      </c>
      <c r="Q130" s="1">
        <v>44044</v>
      </c>
      <c r="R130">
        <v>1300</v>
      </c>
      <c r="S130" s="1"/>
    </row>
    <row r="131" spans="1:19" x14ac:dyDescent="0.35">
      <c r="A131">
        <v>100009</v>
      </c>
      <c r="B131" t="s">
        <v>1</v>
      </c>
      <c r="C131" s="2">
        <f>_xlfn.SWITCH(Sales[[#This Row],[Subscription Type]],"Basic",10,"Premium",10,"Business",25,"Enterprise",27)</f>
        <v>25</v>
      </c>
      <c r="E131" s="1"/>
      <c r="F131" s="1"/>
      <c r="G131">
        <v>52</v>
      </c>
      <c r="H131">
        <v>63</v>
      </c>
      <c r="I131">
        <f>IF(Sales[[#This Row],[Number of Users]]-Sales[[#This Row],[Licenses Bought]]&lt;0,0,Sales[[#This Row],[Number of Users]]-Sales[[#This Row],[Licenses Bought]])</f>
        <v>11</v>
      </c>
      <c r="J131" s="2">
        <f>IF(Sales[[#This Row],[Sales Month]]=MAX(Sales[Sales Month]),Sales[[#This Row],[Upsell $ Per Non-Paying User]]*Sales[[#This Row],[Non-Paying Users]],0)</f>
        <v>0</v>
      </c>
      <c r="K131" s="2" t="str">
        <f>_xlfn.IFS(Sales[[#This Row],[Current Upsell $]]=0,"",Sales[[#This Row],[Current Upsell $]]&gt;=400,"High",Sales[[#This Row],[Current Upsell $]]&gt;=100,"Medium",Sales[[#This Row],[Current Upsell $]]&lt;100,"Low")</f>
        <v/>
      </c>
      <c r="L131" s="2" t="str">
        <f>IF(Sales[[#This Row],[Current Upsell $]]&gt;0,_xlfn.CONCAT(Sales[[#This Row],[Subscription Type]]," ",Sales[[#This Row],[Upsell Priority]]," ",TEXT(Sales[[#This Row],[Current Upsell $]],"$#,#")),"")</f>
        <v/>
      </c>
      <c r="M131" s="1">
        <v>43862</v>
      </c>
      <c r="N131" s="1">
        <v>44378</v>
      </c>
      <c r="O131">
        <v>17</v>
      </c>
      <c r="P131">
        <v>0</v>
      </c>
      <c r="Q131" s="1">
        <v>44075</v>
      </c>
      <c r="R131">
        <v>1300</v>
      </c>
      <c r="S131" s="1"/>
    </row>
    <row r="132" spans="1:19" x14ac:dyDescent="0.35">
      <c r="A132">
        <v>100009</v>
      </c>
      <c r="B132" t="s">
        <v>1</v>
      </c>
      <c r="C132" s="2">
        <f>_xlfn.SWITCH(Sales[[#This Row],[Subscription Type]],"Basic",10,"Premium",10,"Business",25,"Enterprise",27)</f>
        <v>25</v>
      </c>
      <c r="E132" s="1"/>
      <c r="F132" s="1"/>
      <c r="G132">
        <v>52</v>
      </c>
      <c r="H132">
        <v>62</v>
      </c>
      <c r="I132">
        <f>IF(Sales[[#This Row],[Number of Users]]-Sales[[#This Row],[Licenses Bought]]&lt;0,0,Sales[[#This Row],[Number of Users]]-Sales[[#This Row],[Licenses Bought]])</f>
        <v>10</v>
      </c>
      <c r="J132" s="2">
        <f>IF(Sales[[#This Row],[Sales Month]]=MAX(Sales[Sales Month]),Sales[[#This Row],[Upsell $ Per Non-Paying User]]*Sales[[#This Row],[Non-Paying Users]],0)</f>
        <v>0</v>
      </c>
      <c r="K132" s="2" t="str">
        <f>_xlfn.IFS(Sales[[#This Row],[Current Upsell $]]=0,"",Sales[[#This Row],[Current Upsell $]]&gt;=400,"High",Sales[[#This Row],[Current Upsell $]]&gt;=100,"Medium",Sales[[#This Row],[Current Upsell $]]&lt;100,"Low")</f>
        <v/>
      </c>
      <c r="L132" s="2" t="str">
        <f>IF(Sales[[#This Row],[Current Upsell $]]&gt;0,_xlfn.CONCAT(Sales[[#This Row],[Subscription Type]]," ",Sales[[#This Row],[Upsell Priority]]," ",TEXT(Sales[[#This Row],[Current Upsell $]],"$#,#")),"")</f>
        <v/>
      </c>
      <c r="M132" s="1">
        <v>43862</v>
      </c>
      <c r="N132" s="1">
        <v>44378</v>
      </c>
      <c r="O132">
        <v>17</v>
      </c>
      <c r="P132">
        <v>0</v>
      </c>
      <c r="Q132" s="1">
        <v>44105</v>
      </c>
      <c r="R132">
        <v>1300</v>
      </c>
      <c r="S132" s="1"/>
    </row>
    <row r="133" spans="1:19" x14ac:dyDescent="0.35">
      <c r="A133">
        <v>100009</v>
      </c>
      <c r="B133" t="s">
        <v>1</v>
      </c>
      <c r="C133" s="2">
        <f>_xlfn.SWITCH(Sales[[#This Row],[Subscription Type]],"Basic",10,"Premium",10,"Business",25,"Enterprise",27)</f>
        <v>25</v>
      </c>
      <c r="E133" s="1"/>
      <c r="F133" s="1"/>
      <c r="G133">
        <v>52</v>
      </c>
      <c r="H133">
        <v>59</v>
      </c>
      <c r="I133">
        <f>IF(Sales[[#This Row],[Number of Users]]-Sales[[#This Row],[Licenses Bought]]&lt;0,0,Sales[[#This Row],[Number of Users]]-Sales[[#This Row],[Licenses Bought]])</f>
        <v>7</v>
      </c>
      <c r="J133" s="2">
        <f>IF(Sales[[#This Row],[Sales Month]]=MAX(Sales[Sales Month]),Sales[[#This Row],[Upsell $ Per Non-Paying User]]*Sales[[#This Row],[Non-Paying Users]],0)</f>
        <v>0</v>
      </c>
      <c r="K133" s="2" t="str">
        <f>_xlfn.IFS(Sales[[#This Row],[Current Upsell $]]=0,"",Sales[[#This Row],[Current Upsell $]]&gt;=400,"High",Sales[[#This Row],[Current Upsell $]]&gt;=100,"Medium",Sales[[#This Row],[Current Upsell $]]&lt;100,"Low")</f>
        <v/>
      </c>
      <c r="L133" s="2" t="str">
        <f>IF(Sales[[#This Row],[Current Upsell $]]&gt;0,_xlfn.CONCAT(Sales[[#This Row],[Subscription Type]]," ",Sales[[#This Row],[Upsell Priority]]," ",TEXT(Sales[[#This Row],[Current Upsell $]],"$#,#")),"")</f>
        <v/>
      </c>
      <c r="M133" s="1">
        <v>43862</v>
      </c>
      <c r="N133" s="1">
        <v>44378</v>
      </c>
      <c r="O133">
        <v>17</v>
      </c>
      <c r="P133">
        <v>0</v>
      </c>
      <c r="Q133" s="1">
        <v>44136</v>
      </c>
      <c r="R133">
        <v>1300</v>
      </c>
      <c r="S133" s="1"/>
    </row>
    <row r="134" spans="1:19" x14ac:dyDescent="0.35">
      <c r="A134">
        <v>100009</v>
      </c>
      <c r="B134" t="s">
        <v>1</v>
      </c>
      <c r="C134" s="2">
        <f>_xlfn.SWITCH(Sales[[#This Row],[Subscription Type]],"Basic",10,"Premium",10,"Business",25,"Enterprise",27)</f>
        <v>25</v>
      </c>
      <c r="E134" s="1"/>
      <c r="F134" s="1"/>
      <c r="G134">
        <v>52</v>
      </c>
      <c r="H134">
        <v>66</v>
      </c>
      <c r="I134">
        <f>IF(Sales[[#This Row],[Number of Users]]-Sales[[#This Row],[Licenses Bought]]&lt;0,0,Sales[[#This Row],[Number of Users]]-Sales[[#This Row],[Licenses Bought]])</f>
        <v>14</v>
      </c>
      <c r="J134" s="2">
        <f>IF(Sales[[#This Row],[Sales Month]]=MAX(Sales[Sales Month]),Sales[[#This Row],[Upsell $ Per Non-Paying User]]*Sales[[#This Row],[Non-Paying Users]],0)</f>
        <v>0</v>
      </c>
      <c r="K134" s="2" t="str">
        <f>_xlfn.IFS(Sales[[#This Row],[Current Upsell $]]=0,"",Sales[[#This Row],[Current Upsell $]]&gt;=400,"High",Sales[[#This Row],[Current Upsell $]]&gt;=100,"Medium",Sales[[#This Row],[Current Upsell $]]&lt;100,"Low")</f>
        <v/>
      </c>
      <c r="L134" s="2" t="str">
        <f>IF(Sales[[#This Row],[Current Upsell $]]&gt;0,_xlfn.CONCAT(Sales[[#This Row],[Subscription Type]]," ",Sales[[#This Row],[Upsell Priority]]," ",TEXT(Sales[[#This Row],[Current Upsell $]],"$#,#")),"")</f>
        <v/>
      </c>
      <c r="M134" s="1">
        <v>43862</v>
      </c>
      <c r="N134" s="1">
        <v>44378</v>
      </c>
      <c r="O134">
        <v>17</v>
      </c>
      <c r="P134">
        <v>0</v>
      </c>
      <c r="Q134" s="1">
        <v>44166</v>
      </c>
      <c r="R134">
        <v>1300</v>
      </c>
      <c r="S134" s="1"/>
    </row>
    <row r="135" spans="1:19" x14ac:dyDescent="0.35">
      <c r="A135">
        <v>100009</v>
      </c>
      <c r="B135" t="s">
        <v>1</v>
      </c>
      <c r="C135" s="2">
        <f>_xlfn.SWITCH(Sales[[#This Row],[Subscription Type]],"Basic",10,"Premium",10,"Business",25,"Enterprise",27)</f>
        <v>25</v>
      </c>
      <c r="E135" s="1"/>
      <c r="F135" s="1"/>
      <c r="G135">
        <v>52</v>
      </c>
      <c r="H135">
        <v>56</v>
      </c>
      <c r="I135">
        <f>IF(Sales[[#This Row],[Number of Users]]-Sales[[#This Row],[Licenses Bought]]&lt;0,0,Sales[[#This Row],[Number of Users]]-Sales[[#This Row],[Licenses Bought]])</f>
        <v>4</v>
      </c>
      <c r="J135" s="2">
        <f>IF(Sales[[#This Row],[Sales Month]]=MAX(Sales[Sales Month]),Sales[[#This Row],[Upsell $ Per Non-Paying User]]*Sales[[#This Row],[Non-Paying Users]],0)</f>
        <v>0</v>
      </c>
      <c r="K135" s="2" t="str">
        <f>_xlfn.IFS(Sales[[#This Row],[Current Upsell $]]=0,"",Sales[[#This Row],[Current Upsell $]]&gt;=400,"High",Sales[[#This Row],[Current Upsell $]]&gt;=100,"Medium",Sales[[#This Row],[Current Upsell $]]&lt;100,"Low")</f>
        <v/>
      </c>
      <c r="L135" s="2" t="str">
        <f>IF(Sales[[#This Row],[Current Upsell $]]&gt;0,_xlfn.CONCAT(Sales[[#This Row],[Subscription Type]]," ",Sales[[#This Row],[Upsell Priority]]," ",TEXT(Sales[[#This Row],[Current Upsell $]],"$#,#")),"")</f>
        <v/>
      </c>
      <c r="M135" s="1">
        <v>43862</v>
      </c>
      <c r="N135" s="1">
        <v>44378</v>
      </c>
      <c r="O135">
        <v>17</v>
      </c>
      <c r="P135">
        <v>0</v>
      </c>
      <c r="Q135" s="1">
        <v>44197</v>
      </c>
      <c r="R135">
        <v>1300</v>
      </c>
      <c r="S135" s="1"/>
    </row>
    <row r="136" spans="1:19" x14ac:dyDescent="0.35">
      <c r="A136">
        <v>100009</v>
      </c>
      <c r="B136" t="s">
        <v>1</v>
      </c>
      <c r="C136" s="2">
        <f>_xlfn.SWITCH(Sales[[#This Row],[Subscription Type]],"Basic",10,"Premium",10,"Business",25,"Enterprise",27)</f>
        <v>25</v>
      </c>
      <c r="E136" s="1"/>
      <c r="F136" s="1"/>
      <c r="G136">
        <v>52</v>
      </c>
      <c r="H136">
        <v>62</v>
      </c>
      <c r="I136">
        <f>IF(Sales[[#This Row],[Number of Users]]-Sales[[#This Row],[Licenses Bought]]&lt;0,0,Sales[[#This Row],[Number of Users]]-Sales[[#This Row],[Licenses Bought]])</f>
        <v>10</v>
      </c>
      <c r="J136" s="2">
        <f>IF(Sales[[#This Row],[Sales Month]]=MAX(Sales[Sales Month]),Sales[[#This Row],[Upsell $ Per Non-Paying User]]*Sales[[#This Row],[Non-Paying Users]],0)</f>
        <v>0</v>
      </c>
      <c r="K136" s="2" t="str">
        <f>_xlfn.IFS(Sales[[#This Row],[Current Upsell $]]=0,"",Sales[[#This Row],[Current Upsell $]]&gt;=400,"High",Sales[[#This Row],[Current Upsell $]]&gt;=100,"Medium",Sales[[#This Row],[Current Upsell $]]&lt;100,"Low")</f>
        <v/>
      </c>
      <c r="L136" s="2" t="str">
        <f>IF(Sales[[#This Row],[Current Upsell $]]&gt;0,_xlfn.CONCAT(Sales[[#This Row],[Subscription Type]]," ",Sales[[#This Row],[Upsell Priority]]," ",TEXT(Sales[[#This Row],[Current Upsell $]],"$#,#")),"")</f>
        <v/>
      </c>
      <c r="M136" s="1">
        <v>43862</v>
      </c>
      <c r="N136" s="1">
        <v>44378</v>
      </c>
      <c r="O136">
        <v>17</v>
      </c>
      <c r="P136">
        <v>0</v>
      </c>
      <c r="Q136" s="1">
        <v>44228</v>
      </c>
      <c r="R136">
        <v>1300</v>
      </c>
      <c r="S136" s="1"/>
    </row>
    <row r="137" spans="1:19" x14ac:dyDescent="0.35">
      <c r="A137">
        <v>100009</v>
      </c>
      <c r="B137" t="s">
        <v>1</v>
      </c>
      <c r="C137" s="2">
        <f>_xlfn.SWITCH(Sales[[#This Row],[Subscription Type]],"Basic",10,"Premium",10,"Business",25,"Enterprise",27)</f>
        <v>25</v>
      </c>
      <c r="E137" s="1"/>
      <c r="F137" s="1"/>
      <c r="G137">
        <v>52</v>
      </c>
      <c r="H137">
        <v>61</v>
      </c>
      <c r="I137">
        <f>IF(Sales[[#This Row],[Number of Users]]-Sales[[#This Row],[Licenses Bought]]&lt;0,0,Sales[[#This Row],[Number of Users]]-Sales[[#This Row],[Licenses Bought]])</f>
        <v>9</v>
      </c>
      <c r="J137" s="2">
        <f>IF(Sales[[#This Row],[Sales Month]]=MAX(Sales[Sales Month]),Sales[[#This Row],[Upsell $ Per Non-Paying User]]*Sales[[#This Row],[Non-Paying Users]],0)</f>
        <v>0</v>
      </c>
      <c r="K137" s="2" t="str">
        <f>_xlfn.IFS(Sales[[#This Row],[Current Upsell $]]=0,"",Sales[[#This Row],[Current Upsell $]]&gt;=400,"High",Sales[[#This Row],[Current Upsell $]]&gt;=100,"Medium",Sales[[#This Row],[Current Upsell $]]&lt;100,"Low")</f>
        <v/>
      </c>
      <c r="L137" s="2" t="str">
        <f>IF(Sales[[#This Row],[Current Upsell $]]&gt;0,_xlfn.CONCAT(Sales[[#This Row],[Subscription Type]]," ",Sales[[#This Row],[Upsell Priority]]," ",TEXT(Sales[[#This Row],[Current Upsell $]],"$#,#")),"")</f>
        <v/>
      </c>
      <c r="M137" s="1">
        <v>43862</v>
      </c>
      <c r="N137" s="1">
        <v>44378</v>
      </c>
      <c r="O137">
        <v>17</v>
      </c>
      <c r="P137">
        <v>0</v>
      </c>
      <c r="Q137" s="1">
        <v>44256</v>
      </c>
      <c r="R137">
        <v>1300</v>
      </c>
      <c r="S137" s="1"/>
    </row>
    <row r="138" spans="1:19" x14ac:dyDescent="0.35">
      <c r="A138">
        <v>100009</v>
      </c>
      <c r="B138" t="s">
        <v>1</v>
      </c>
      <c r="C138" s="2">
        <f>_xlfn.SWITCH(Sales[[#This Row],[Subscription Type]],"Basic",10,"Premium",10,"Business",25,"Enterprise",27)</f>
        <v>25</v>
      </c>
      <c r="E138" s="1"/>
      <c r="F138" s="1"/>
      <c r="G138">
        <v>52</v>
      </c>
      <c r="H138">
        <v>64</v>
      </c>
      <c r="I138">
        <f>IF(Sales[[#This Row],[Number of Users]]-Sales[[#This Row],[Licenses Bought]]&lt;0,0,Sales[[#This Row],[Number of Users]]-Sales[[#This Row],[Licenses Bought]])</f>
        <v>12</v>
      </c>
      <c r="J138" s="2">
        <f>IF(Sales[[#This Row],[Sales Month]]=MAX(Sales[Sales Month]),Sales[[#This Row],[Upsell $ Per Non-Paying User]]*Sales[[#This Row],[Non-Paying Users]],0)</f>
        <v>0</v>
      </c>
      <c r="K138" s="2" t="str">
        <f>_xlfn.IFS(Sales[[#This Row],[Current Upsell $]]=0,"",Sales[[#This Row],[Current Upsell $]]&gt;=400,"High",Sales[[#This Row],[Current Upsell $]]&gt;=100,"Medium",Sales[[#This Row],[Current Upsell $]]&lt;100,"Low")</f>
        <v/>
      </c>
      <c r="L138" s="2" t="str">
        <f>IF(Sales[[#This Row],[Current Upsell $]]&gt;0,_xlfn.CONCAT(Sales[[#This Row],[Subscription Type]]," ",Sales[[#This Row],[Upsell Priority]]," ",TEXT(Sales[[#This Row],[Current Upsell $]],"$#,#")),"")</f>
        <v/>
      </c>
      <c r="M138" s="1">
        <v>43862</v>
      </c>
      <c r="N138" s="1">
        <v>44378</v>
      </c>
      <c r="O138">
        <v>17</v>
      </c>
      <c r="P138">
        <v>0</v>
      </c>
      <c r="Q138" s="1">
        <v>44287</v>
      </c>
      <c r="R138">
        <v>1300</v>
      </c>
      <c r="S138" s="1"/>
    </row>
    <row r="139" spans="1:19" x14ac:dyDescent="0.35">
      <c r="A139">
        <v>100009</v>
      </c>
      <c r="B139" t="s">
        <v>1</v>
      </c>
      <c r="C139" s="2">
        <f>_xlfn.SWITCH(Sales[[#This Row],[Subscription Type]],"Basic",10,"Premium",10,"Business",25,"Enterprise",27)</f>
        <v>25</v>
      </c>
      <c r="E139" s="1"/>
      <c r="F139" s="1"/>
      <c r="G139">
        <v>52</v>
      </c>
      <c r="H139">
        <v>63</v>
      </c>
      <c r="I139">
        <f>IF(Sales[[#This Row],[Number of Users]]-Sales[[#This Row],[Licenses Bought]]&lt;0,0,Sales[[#This Row],[Number of Users]]-Sales[[#This Row],[Licenses Bought]])</f>
        <v>11</v>
      </c>
      <c r="J139" s="2">
        <f>IF(Sales[[#This Row],[Sales Month]]=MAX(Sales[Sales Month]),Sales[[#This Row],[Upsell $ Per Non-Paying User]]*Sales[[#This Row],[Non-Paying Users]],0)</f>
        <v>0</v>
      </c>
      <c r="K139" s="2" t="str">
        <f>_xlfn.IFS(Sales[[#This Row],[Current Upsell $]]=0,"",Sales[[#This Row],[Current Upsell $]]&gt;=400,"High",Sales[[#This Row],[Current Upsell $]]&gt;=100,"Medium",Sales[[#This Row],[Current Upsell $]]&lt;100,"Low")</f>
        <v/>
      </c>
      <c r="L139" s="2" t="str">
        <f>IF(Sales[[#This Row],[Current Upsell $]]&gt;0,_xlfn.CONCAT(Sales[[#This Row],[Subscription Type]]," ",Sales[[#This Row],[Upsell Priority]]," ",TEXT(Sales[[#This Row],[Current Upsell $]],"$#,#")),"")</f>
        <v/>
      </c>
      <c r="M139" s="1">
        <v>43862</v>
      </c>
      <c r="N139" s="1">
        <v>44378</v>
      </c>
      <c r="O139">
        <v>17</v>
      </c>
      <c r="P139">
        <v>0</v>
      </c>
      <c r="Q139" s="1">
        <v>44317</v>
      </c>
      <c r="R139">
        <v>1300</v>
      </c>
      <c r="S139" s="1"/>
    </row>
    <row r="140" spans="1:19" x14ac:dyDescent="0.35">
      <c r="A140">
        <v>100009</v>
      </c>
      <c r="B140" t="s">
        <v>1</v>
      </c>
      <c r="C140" s="2">
        <f>_xlfn.SWITCH(Sales[[#This Row],[Subscription Type]],"Basic",10,"Premium",10,"Business",25,"Enterprise",27)</f>
        <v>25</v>
      </c>
      <c r="E140" s="1"/>
      <c r="F140" s="1"/>
      <c r="G140">
        <v>52</v>
      </c>
      <c r="H140">
        <v>53</v>
      </c>
      <c r="I140">
        <f>IF(Sales[[#This Row],[Number of Users]]-Sales[[#This Row],[Licenses Bought]]&lt;0,0,Sales[[#This Row],[Number of Users]]-Sales[[#This Row],[Licenses Bought]])</f>
        <v>1</v>
      </c>
      <c r="J140" s="2">
        <f>IF(Sales[[#This Row],[Sales Month]]=MAX(Sales[Sales Month]),Sales[[#This Row],[Upsell $ Per Non-Paying User]]*Sales[[#This Row],[Non-Paying Users]],0)</f>
        <v>25</v>
      </c>
      <c r="K140" s="2" t="str">
        <f>_xlfn.IFS(Sales[[#This Row],[Current Upsell $]]=0,"",Sales[[#This Row],[Current Upsell $]]&gt;=400,"High",Sales[[#This Row],[Current Upsell $]]&gt;=100,"Medium",Sales[[#This Row],[Current Upsell $]]&lt;100,"Low")</f>
        <v>Low</v>
      </c>
      <c r="L140" s="2" t="str">
        <f>IF(Sales[[#This Row],[Current Upsell $]]&gt;0,_xlfn.CONCAT(Sales[[#This Row],[Subscription Type]]," ",Sales[[#This Row],[Upsell Priority]]," ",TEXT(Sales[[#This Row],[Current Upsell $]],"$#,#")),"")</f>
        <v>Business Low $25</v>
      </c>
      <c r="M140" s="1">
        <v>43862</v>
      </c>
      <c r="N140" s="1">
        <v>44378</v>
      </c>
      <c r="O140">
        <v>17</v>
      </c>
      <c r="P140">
        <v>0</v>
      </c>
      <c r="Q140" s="1">
        <v>44348</v>
      </c>
      <c r="R140">
        <v>1300</v>
      </c>
      <c r="S140" s="1"/>
    </row>
    <row r="141" spans="1:19" x14ac:dyDescent="0.35">
      <c r="A141">
        <v>100010</v>
      </c>
      <c r="B141" t="s">
        <v>3</v>
      </c>
      <c r="C141" s="2">
        <f>_xlfn.SWITCH(Sales[[#This Row],[Subscription Type]],"Basic",10,"Premium",10,"Business",25,"Enterprise",27)</f>
        <v>10</v>
      </c>
      <c r="G141">
        <v>0</v>
      </c>
      <c r="H141">
        <v>2</v>
      </c>
      <c r="I141">
        <f>IF(Sales[[#This Row],[Number of Users]]-Sales[[#This Row],[Licenses Bought]]&lt;0,0,Sales[[#This Row],[Number of Users]]-Sales[[#This Row],[Licenses Bought]])</f>
        <v>2</v>
      </c>
      <c r="J141" s="2">
        <f>IF(Sales[[#This Row],[Sales Month]]=MAX(Sales[Sales Month]),Sales[[#This Row],[Upsell $ Per Non-Paying User]]*Sales[[#This Row],[Non-Paying Users]],0)</f>
        <v>0</v>
      </c>
      <c r="K141" s="2" t="str">
        <f>_xlfn.IFS(Sales[[#This Row],[Current Upsell $]]=0,"",Sales[[#This Row],[Current Upsell $]]&gt;=400,"High",Sales[[#This Row],[Current Upsell $]]&gt;=100,"Medium",Sales[[#This Row],[Current Upsell $]]&lt;100,"Low")</f>
        <v/>
      </c>
      <c r="L141" s="2" t="str">
        <f>IF(Sales[[#This Row],[Current Upsell $]]&gt;0,_xlfn.CONCAT(Sales[[#This Row],[Subscription Type]]," ",Sales[[#This Row],[Upsell Priority]]," ",TEXT(Sales[[#This Row],[Current Upsell $]],"$#,#")),"")</f>
        <v/>
      </c>
      <c r="M141" s="1">
        <v>43862</v>
      </c>
      <c r="N141" s="1">
        <v>44075</v>
      </c>
      <c r="O141">
        <v>7</v>
      </c>
      <c r="P141">
        <v>9</v>
      </c>
      <c r="Q141" s="1">
        <v>43862</v>
      </c>
      <c r="R141">
        <v>0</v>
      </c>
      <c r="S141" s="1"/>
    </row>
    <row r="142" spans="1:19" x14ac:dyDescent="0.35">
      <c r="A142">
        <v>100010</v>
      </c>
      <c r="B142" t="s">
        <v>3</v>
      </c>
      <c r="C142" s="2">
        <f>_xlfn.SWITCH(Sales[[#This Row],[Subscription Type]],"Basic",10,"Premium",10,"Business",25,"Enterprise",27)</f>
        <v>10</v>
      </c>
      <c r="G142">
        <v>0</v>
      </c>
      <c r="H142">
        <v>2</v>
      </c>
      <c r="I142">
        <f>IF(Sales[[#This Row],[Number of Users]]-Sales[[#This Row],[Licenses Bought]]&lt;0,0,Sales[[#This Row],[Number of Users]]-Sales[[#This Row],[Licenses Bought]])</f>
        <v>2</v>
      </c>
      <c r="J142" s="2">
        <f>IF(Sales[[#This Row],[Sales Month]]=MAX(Sales[Sales Month]),Sales[[#This Row],[Upsell $ Per Non-Paying User]]*Sales[[#This Row],[Non-Paying Users]],0)</f>
        <v>0</v>
      </c>
      <c r="K142" s="2" t="str">
        <f>_xlfn.IFS(Sales[[#This Row],[Current Upsell $]]=0,"",Sales[[#This Row],[Current Upsell $]]&gt;=400,"High",Sales[[#This Row],[Current Upsell $]]&gt;=100,"Medium",Sales[[#This Row],[Current Upsell $]]&lt;100,"Low")</f>
        <v/>
      </c>
      <c r="L142" s="2" t="str">
        <f>IF(Sales[[#This Row],[Current Upsell $]]&gt;0,_xlfn.CONCAT(Sales[[#This Row],[Subscription Type]]," ",Sales[[#This Row],[Upsell Priority]]," ",TEXT(Sales[[#This Row],[Current Upsell $]],"$#,#")),"")</f>
        <v/>
      </c>
      <c r="M142" s="1">
        <v>43862</v>
      </c>
      <c r="N142" s="1">
        <v>44075</v>
      </c>
      <c r="O142">
        <v>7</v>
      </c>
      <c r="P142">
        <v>9</v>
      </c>
      <c r="Q142" s="1">
        <v>43891</v>
      </c>
      <c r="R142">
        <v>0</v>
      </c>
      <c r="S142" s="1"/>
    </row>
    <row r="143" spans="1:19" x14ac:dyDescent="0.35">
      <c r="A143">
        <v>100010</v>
      </c>
      <c r="B143" t="s">
        <v>3</v>
      </c>
      <c r="C143" s="2">
        <f>_xlfn.SWITCH(Sales[[#This Row],[Subscription Type]],"Basic",10,"Premium",10,"Business",25,"Enterprise",27)</f>
        <v>10</v>
      </c>
      <c r="G143">
        <v>0</v>
      </c>
      <c r="H143">
        <v>2</v>
      </c>
      <c r="I143">
        <f>IF(Sales[[#This Row],[Number of Users]]-Sales[[#This Row],[Licenses Bought]]&lt;0,0,Sales[[#This Row],[Number of Users]]-Sales[[#This Row],[Licenses Bought]])</f>
        <v>2</v>
      </c>
      <c r="J143" s="2">
        <f>IF(Sales[[#This Row],[Sales Month]]=MAX(Sales[Sales Month]),Sales[[#This Row],[Upsell $ Per Non-Paying User]]*Sales[[#This Row],[Non-Paying Users]],0)</f>
        <v>0</v>
      </c>
      <c r="K143" s="2" t="str">
        <f>_xlfn.IFS(Sales[[#This Row],[Current Upsell $]]=0,"",Sales[[#This Row],[Current Upsell $]]&gt;=400,"High",Sales[[#This Row],[Current Upsell $]]&gt;=100,"Medium",Sales[[#This Row],[Current Upsell $]]&lt;100,"Low")</f>
        <v/>
      </c>
      <c r="L143" s="2" t="str">
        <f>IF(Sales[[#This Row],[Current Upsell $]]&gt;0,_xlfn.CONCAT(Sales[[#This Row],[Subscription Type]]," ",Sales[[#This Row],[Upsell Priority]]," ",TEXT(Sales[[#This Row],[Current Upsell $]],"$#,#")),"")</f>
        <v/>
      </c>
      <c r="M143" s="1">
        <v>43862</v>
      </c>
      <c r="N143" s="1">
        <v>44075</v>
      </c>
      <c r="O143">
        <v>7</v>
      </c>
      <c r="P143">
        <v>9</v>
      </c>
      <c r="Q143" s="1">
        <v>43922</v>
      </c>
      <c r="R143">
        <v>0</v>
      </c>
      <c r="S143" s="1"/>
    </row>
    <row r="144" spans="1:19" x14ac:dyDescent="0.35">
      <c r="A144">
        <v>100010</v>
      </c>
      <c r="B144" t="s">
        <v>3</v>
      </c>
      <c r="C144" s="2">
        <f>_xlfn.SWITCH(Sales[[#This Row],[Subscription Type]],"Basic",10,"Premium",10,"Business",25,"Enterprise",27)</f>
        <v>10</v>
      </c>
      <c r="G144">
        <v>0</v>
      </c>
      <c r="H144">
        <v>2</v>
      </c>
      <c r="I144">
        <f>IF(Sales[[#This Row],[Number of Users]]-Sales[[#This Row],[Licenses Bought]]&lt;0,0,Sales[[#This Row],[Number of Users]]-Sales[[#This Row],[Licenses Bought]])</f>
        <v>2</v>
      </c>
      <c r="J144" s="2">
        <f>IF(Sales[[#This Row],[Sales Month]]=MAX(Sales[Sales Month]),Sales[[#This Row],[Upsell $ Per Non-Paying User]]*Sales[[#This Row],[Non-Paying Users]],0)</f>
        <v>0</v>
      </c>
      <c r="K144" s="2" t="str">
        <f>_xlfn.IFS(Sales[[#This Row],[Current Upsell $]]=0,"",Sales[[#This Row],[Current Upsell $]]&gt;=400,"High",Sales[[#This Row],[Current Upsell $]]&gt;=100,"Medium",Sales[[#This Row],[Current Upsell $]]&lt;100,"Low")</f>
        <v/>
      </c>
      <c r="L144" s="2" t="str">
        <f>IF(Sales[[#This Row],[Current Upsell $]]&gt;0,_xlfn.CONCAT(Sales[[#This Row],[Subscription Type]]," ",Sales[[#This Row],[Upsell Priority]]," ",TEXT(Sales[[#This Row],[Current Upsell $]],"$#,#")),"")</f>
        <v/>
      </c>
      <c r="M144" s="1">
        <v>43862</v>
      </c>
      <c r="N144" s="1">
        <v>44075</v>
      </c>
      <c r="O144">
        <v>7</v>
      </c>
      <c r="P144">
        <v>9</v>
      </c>
      <c r="Q144" s="1">
        <v>43952</v>
      </c>
      <c r="R144">
        <v>0</v>
      </c>
      <c r="S144" s="1"/>
    </row>
    <row r="145" spans="1:19" x14ac:dyDescent="0.35">
      <c r="A145">
        <v>100010</v>
      </c>
      <c r="B145" t="s">
        <v>3</v>
      </c>
      <c r="C145" s="2">
        <f>_xlfn.SWITCH(Sales[[#This Row],[Subscription Type]],"Basic",10,"Premium",10,"Business",25,"Enterprise",27)</f>
        <v>10</v>
      </c>
      <c r="G145">
        <v>0</v>
      </c>
      <c r="H145">
        <v>2</v>
      </c>
      <c r="I145">
        <f>IF(Sales[[#This Row],[Number of Users]]-Sales[[#This Row],[Licenses Bought]]&lt;0,0,Sales[[#This Row],[Number of Users]]-Sales[[#This Row],[Licenses Bought]])</f>
        <v>2</v>
      </c>
      <c r="J145" s="2">
        <f>IF(Sales[[#This Row],[Sales Month]]=MAX(Sales[Sales Month]),Sales[[#This Row],[Upsell $ Per Non-Paying User]]*Sales[[#This Row],[Non-Paying Users]],0)</f>
        <v>0</v>
      </c>
      <c r="K145" s="2" t="str">
        <f>_xlfn.IFS(Sales[[#This Row],[Current Upsell $]]=0,"",Sales[[#This Row],[Current Upsell $]]&gt;=400,"High",Sales[[#This Row],[Current Upsell $]]&gt;=100,"Medium",Sales[[#This Row],[Current Upsell $]]&lt;100,"Low")</f>
        <v/>
      </c>
      <c r="L145" s="2" t="str">
        <f>IF(Sales[[#This Row],[Current Upsell $]]&gt;0,_xlfn.CONCAT(Sales[[#This Row],[Subscription Type]]," ",Sales[[#This Row],[Upsell Priority]]," ",TEXT(Sales[[#This Row],[Current Upsell $]],"$#,#")),"")</f>
        <v/>
      </c>
      <c r="M145" s="1">
        <v>43862</v>
      </c>
      <c r="N145" s="1">
        <v>44075</v>
      </c>
      <c r="O145">
        <v>7</v>
      </c>
      <c r="P145">
        <v>9</v>
      </c>
      <c r="Q145" s="1">
        <v>43983</v>
      </c>
      <c r="R145">
        <v>0</v>
      </c>
      <c r="S145" s="1"/>
    </row>
    <row r="146" spans="1:19" x14ac:dyDescent="0.35">
      <c r="A146">
        <v>100010</v>
      </c>
      <c r="B146" t="s">
        <v>3</v>
      </c>
      <c r="C146" s="2">
        <f>_xlfn.SWITCH(Sales[[#This Row],[Subscription Type]],"Basic",10,"Premium",10,"Business",25,"Enterprise",27)</f>
        <v>10</v>
      </c>
      <c r="G146">
        <v>0</v>
      </c>
      <c r="H146">
        <v>2</v>
      </c>
      <c r="I146">
        <f>IF(Sales[[#This Row],[Number of Users]]-Sales[[#This Row],[Licenses Bought]]&lt;0,0,Sales[[#This Row],[Number of Users]]-Sales[[#This Row],[Licenses Bought]])</f>
        <v>2</v>
      </c>
      <c r="J146" s="2">
        <f>IF(Sales[[#This Row],[Sales Month]]=MAX(Sales[Sales Month]),Sales[[#This Row],[Upsell $ Per Non-Paying User]]*Sales[[#This Row],[Non-Paying Users]],0)</f>
        <v>0</v>
      </c>
      <c r="K146" s="2" t="str">
        <f>_xlfn.IFS(Sales[[#This Row],[Current Upsell $]]=0,"",Sales[[#This Row],[Current Upsell $]]&gt;=400,"High",Sales[[#This Row],[Current Upsell $]]&gt;=100,"Medium",Sales[[#This Row],[Current Upsell $]]&lt;100,"Low")</f>
        <v/>
      </c>
      <c r="L146" s="2" t="str">
        <f>IF(Sales[[#This Row],[Current Upsell $]]&gt;0,_xlfn.CONCAT(Sales[[#This Row],[Subscription Type]]," ",Sales[[#This Row],[Upsell Priority]]," ",TEXT(Sales[[#This Row],[Current Upsell $]],"$#,#")),"")</f>
        <v/>
      </c>
      <c r="M146" s="1">
        <v>43862</v>
      </c>
      <c r="N146" s="1">
        <v>44075</v>
      </c>
      <c r="O146">
        <v>7</v>
      </c>
      <c r="P146">
        <v>9</v>
      </c>
      <c r="Q146" s="1">
        <v>44013</v>
      </c>
      <c r="R146">
        <v>0</v>
      </c>
      <c r="S146" s="1"/>
    </row>
    <row r="147" spans="1:19" x14ac:dyDescent="0.35">
      <c r="A147">
        <v>100010</v>
      </c>
      <c r="B147" t="s">
        <v>3</v>
      </c>
      <c r="C147" s="2">
        <f>_xlfn.SWITCH(Sales[[#This Row],[Subscription Type]],"Basic",10,"Premium",10,"Business",25,"Enterprise",27)</f>
        <v>10</v>
      </c>
      <c r="G147">
        <v>0</v>
      </c>
      <c r="H147">
        <v>2</v>
      </c>
      <c r="I147">
        <f>IF(Sales[[#This Row],[Number of Users]]-Sales[[#This Row],[Licenses Bought]]&lt;0,0,Sales[[#This Row],[Number of Users]]-Sales[[#This Row],[Licenses Bought]])</f>
        <v>2</v>
      </c>
      <c r="J147" s="2">
        <f>IF(Sales[[#This Row],[Sales Month]]=MAX(Sales[Sales Month]),Sales[[#This Row],[Upsell $ Per Non-Paying User]]*Sales[[#This Row],[Non-Paying Users]],0)</f>
        <v>0</v>
      </c>
      <c r="K147" s="2" t="str">
        <f>_xlfn.IFS(Sales[[#This Row],[Current Upsell $]]=0,"",Sales[[#This Row],[Current Upsell $]]&gt;=400,"High",Sales[[#This Row],[Current Upsell $]]&gt;=100,"Medium",Sales[[#This Row],[Current Upsell $]]&lt;100,"Low")</f>
        <v/>
      </c>
      <c r="L147" s="2" t="str">
        <f>IF(Sales[[#This Row],[Current Upsell $]]&gt;0,_xlfn.CONCAT(Sales[[#This Row],[Subscription Type]]," ",Sales[[#This Row],[Upsell Priority]]," ",TEXT(Sales[[#This Row],[Current Upsell $]],"$#,#")),"")</f>
        <v/>
      </c>
      <c r="M147" s="1">
        <v>43862</v>
      </c>
      <c r="N147" s="1">
        <v>44075</v>
      </c>
      <c r="O147">
        <v>7</v>
      </c>
      <c r="P147">
        <v>9</v>
      </c>
      <c r="Q147" s="1">
        <v>44044</v>
      </c>
      <c r="R147">
        <v>0</v>
      </c>
      <c r="S147" s="1"/>
    </row>
    <row r="148" spans="1:19" x14ac:dyDescent="0.35">
      <c r="A148">
        <v>100010</v>
      </c>
      <c r="B148" t="s">
        <v>3</v>
      </c>
      <c r="C148" s="2">
        <f>_xlfn.SWITCH(Sales[[#This Row],[Subscription Type]],"Basic",10,"Premium",10,"Business",25,"Enterprise",27)</f>
        <v>10</v>
      </c>
      <c r="G148">
        <v>0</v>
      </c>
      <c r="H148">
        <v>2</v>
      </c>
      <c r="I148">
        <f>IF(Sales[[#This Row],[Number of Users]]-Sales[[#This Row],[Licenses Bought]]&lt;0,0,Sales[[#This Row],[Number of Users]]-Sales[[#This Row],[Licenses Bought]])</f>
        <v>2</v>
      </c>
      <c r="J148" s="2">
        <f>IF(Sales[[#This Row],[Sales Month]]=MAX(Sales[Sales Month]),Sales[[#This Row],[Upsell $ Per Non-Paying User]]*Sales[[#This Row],[Non-Paying Users]],0)</f>
        <v>0</v>
      </c>
      <c r="K148" s="2" t="str">
        <f>_xlfn.IFS(Sales[[#This Row],[Current Upsell $]]=0,"",Sales[[#This Row],[Current Upsell $]]&gt;=400,"High",Sales[[#This Row],[Current Upsell $]]&gt;=100,"Medium",Sales[[#This Row],[Current Upsell $]]&lt;100,"Low")</f>
        <v/>
      </c>
      <c r="L148" s="2" t="str">
        <f>IF(Sales[[#This Row],[Current Upsell $]]&gt;0,_xlfn.CONCAT(Sales[[#This Row],[Subscription Type]]," ",Sales[[#This Row],[Upsell Priority]]," ",TEXT(Sales[[#This Row],[Current Upsell $]],"$#,#")),"")</f>
        <v/>
      </c>
      <c r="M148" s="1">
        <v>43862</v>
      </c>
      <c r="N148" s="1">
        <v>44075</v>
      </c>
      <c r="O148">
        <v>7</v>
      </c>
      <c r="P148">
        <v>9</v>
      </c>
      <c r="Q148" s="1">
        <v>44075</v>
      </c>
      <c r="R148">
        <v>0</v>
      </c>
      <c r="S148" s="1"/>
    </row>
    <row r="149" spans="1:19" x14ac:dyDescent="0.35">
      <c r="A149">
        <v>100011</v>
      </c>
      <c r="B149" t="s">
        <v>3</v>
      </c>
      <c r="C149" s="2">
        <f>_xlfn.SWITCH(Sales[[#This Row],[Subscription Type]],"Basic",10,"Premium",10,"Business",25,"Enterprise",27)</f>
        <v>10</v>
      </c>
      <c r="E149" s="1"/>
      <c r="F149" s="1"/>
      <c r="G149">
        <v>0</v>
      </c>
      <c r="H149">
        <v>42</v>
      </c>
      <c r="I149">
        <f>IF(Sales[[#This Row],[Number of Users]]-Sales[[#This Row],[Licenses Bought]]&lt;0,0,Sales[[#This Row],[Number of Users]]-Sales[[#This Row],[Licenses Bought]])</f>
        <v>42</v>
      </c>
      <c r="J149" s="2">
        <f>IF(Sales[[#This Row],[Sales Month]]=MAX(Sales[Sales Month]),Sales[[#This Row],[Upsell $ Per Non-Paying User]]*Sales[[#This Row],[Non-Paying Users]],0)</f>
        <v>0</v>
      </c>
      <c r="K149" s="2" t="str">
        <f>_xlfn.IFS(Sales[[#This Row],[Current Upsell $]]=0,"",Sales[[#This Row],[Current Upsell $]]&gt;=400,"High",Sales[[#This Row],[Current Upsell $]]&gt;=100,"Medium",Sales[[#This Row],[Current Upsell $]]&lt;100,"Low")</f>
        <v/>
      </c>
      <c r="L149" s="2" t="str">
        <f>IF(Sales[[#This Row],[Current Upsell $]]&gt;0,_xlfn.CONCAT(Sales[[#This Row],[Subscription Type]]," ",Sales[[#This Row],[Upsell Priority]]," ",TEXT(Sales[[#This Row],[Current Upsell $]],"$#,#")),"")</f>
        <v/>
      </c>
      <c r="M149" s="1">
        <v>43891</v>
      </c>
      <c r="N149" s="1">
        <v>44378</v>
      </c>
      <c r="O149">
        <v>16</v>
      </c>
      <c r="P149">
        <v>0</v>
      </c>
      <c r="Q149" s="1">
        <v>43891</v>
      </c>
      <c r="R149">
        <v>0</v>
      </c>
      <c r="S149" s="1"/>
    </row>
    <row r="150" spans="1:19" x14ac:dyDescent="0.35">
      <c r="A150">
        <v>100011</v>
      </c>
      <c r="B150" t="s">
        <v>1</v>
      </c>
      <c r="C150" s="2">
        <f>_xlfn.SWITCH(Sales[[#This Row],[Subscription Type]],"Basic",10,"Premium",10,"Business",25,"Enterprise",27)</f>
        <v>25</v>
      </c>
      <c r="E150" s="1"/>
      <c r="F150" s="1"/>
      <c r="G150">
        <v>32</v>
      </c>
      <c r="H150">
        <v>51</v>
      </c>
      <c r="I150">
        <f>IF(Sales[[#This Row],[Number of Users]]-Sales[[#This Row],[Licenses Bought]]&lt;0,0,Sales[[#This Row],[Number of Users]]-Sales[[#This Row],[Licenses Bought]])</f>
        <v>19</v>
      </c>
      <c r="J150" s="2">
        <f>IF(Sales[[#This Row],[Sales Month]]=MAX(Sales[Sales Month]),Sales[[#This Row],[Upsell $ Per Non-Paying User]]*Sales[[#This Row],[Non-Paying Users]],0)</f>
        <v>0</v>
      </c>
      <c r="K150" s="2" t="str">
        <f>_xlfn.IFS(Sales[[#This Row],[Current Upsell $]]=0,"",Sales[[#This Row],[Current Upsell $]]&gt;=400,"High",Sales[[#This Row],[Current Upsell $]]&gt;=100,"Medium",Sales[[#This Row],[Current Upsell $]]&lt;100,"Low")</f>
        <v/>
      </c>
      <c r="L150" s="2" t="str">
        <f>IF(Sales[[#This Row],[Current Upsell $]]&gt;0,_xlfn.CONCAT(Sales[[#This Row],[Subscription Type]]," ",Sales[[#This Row],[Upsell Priority]]," ",TEXT(Sales[[#This Row],[Current Upsell $]],"$#,#")),"")</f>
        <v/>
      </c>
      <c r="M150" s="1">
        <v>43891</v>
      </c>
      <c r="N150" s="1">
        <v>44378</v>
      </c>
      <c r="O150">
        <v>16</v>
      </c>
      <c r="P150">
        <v>0</v>
      </c>
      <c r="Q150" s="1">
        <v>43922</v>
      </c>
      <c r="R150">
        <v>800</v>
      </c>
      <c r="S150" s="1"/>
    </row>
    <row r="151" spans="1:19" x14ac:dyDescent="0.35">
      <c r="A151">
        <v>100011</v>
      </c>
      <c r="B151" t="s">
        <v>1</v>
      </c>
      <c r="C151" s="2">
        <f>_xlfn.SWITCH(Sales[[#This Row],[Subscription Type]],"Basic",10,"Premium",10,"Business",25,"Enterprise",27)</f>
        <v>25</v>
      </c>
      <c r="E151" s="1"/>
      <c r="F151" s="1"/>
      <c r="G151">
        <v>23</v>
      </c>
      <c r="H151">
        <v>48</v>
      </c>
      <c r="I151">
        <f>IF(Sales[[#This Row],[Number of Users]]-Sales[[#This Row],[Licenses Bought]]&lt;0,0,Sales[[#This Row],[Number of Users]]-Sales[[#This Row],[Licenses Bought]])</f>
        <v>25</v>
      </c>
      <c r="J151" s="2">
        <f>IF(Sales[[#This Row],[Sales Month]]=MAX(Sales[Sales Month]),Sales[[#This Row],[Upsell $ Per Non-Paying User]]*Sales[[#This Row],[Non-Paying Users]],0)</f>
        <v>0</v>
      </c>
      <c r="K151" s="2" t="str">
        <f>_xlfn.IFS(Sales[[#This Row],[Current Upsell $]]=0,"",Sales[[#This Row],[Current Upsell $]]&gt;=400,"High",Sales[[#This Row],[Current Upsell $]]&gt;=100,"Medium",Sales[[#This Row],[Current Upsell $]]&lt;100,"Low")</f>
        <v/>
      </c>
      <c r="L151" s="2" t="str">
        <f>IF(Sales[[#This Row],[Current Upsell $]]&gt;0,_xlfn.CONCAT(Sales[[#This Row],[Subscription Type]]," ",Sales[[#This Row],[Upsell Priority]]," ",TEXT(Sales[[#This Row],[Current Upsell $]],"$#,#")),"")</f>
        <v/>
      </c>
      <c r="M151" s="1">
        <v>43891</v>
      </c>
      <c r="N151" s="1">
        <v>44378</v>
      </c>
      <c r="O151">
        <v>16</v>
      </c>
      <c r="P151">
        <v>0</v>
      </c>
      <c r="Q151" s="1">
        <v>43952</v>
      </c>
      <c r="R151">
        <v>575</v>
      </c>
      <c r="S151" s="1"/>
    </row>
    <row r="152" spans="1:19" x14ac:dyDescent="0.35">
      <c r="A152">
        <v>100011</v>
      </c>
      <c r="B152" t="s">
        <v>1</v>
      </c>
      <c r="C152" s="2">
        <f>_xlfn.SWITCH(Sales[[#This Row],[Subscription Type]],"Basic",10,"Premium",10,"Business",25,"Enterprise",27)</f>
        <v>25</v>
      </c>
      <c r="E152" s="1"/>
      <c r="F152" s="1"/>
      <c r="G152">
        <v>37</v>
      </c>
      <c r="H152">
        <v>39</v>
      </c>
      <c r="I152">
        <f>IF(Sales[[#This Row],[Number of Users]]-Sales[[#This Row],[Licenses Bought]]&lt;0,0,Sales[[#This Row],[Number of Users]]-Sales[[#This Row],[Licenses Bought]])</f>
        <v>2</v>
      </c>
      <c r="J152" s="2">
        <f>IF(Sales[[#This Row],[Sales Month]]=MAX(Sales[Sales Month]),Sales[[#This Row],[Upsell $ Per Non-Paying User]]*Sales[[#This Row],[Non-Paying Users]],0)</f>
        <v>0</v>
      </c>
      <c r="K152" s="2" t="str">
        <f>_xlfn.IFS(Sales[[#This Row],[Current Upsell $]]=0,"",Sales[[#This Row],[Current Upsell $]]&gt;=400,"High",Sales[[#This Row],[Current Upsell $]]&gt;=100,"Medium",Sales[[#This Row],[Current Upsell $]]&lt;100,"Low")</f>
        <v/>
      </c>
      <c r="L152" s="2" t="str">
        <f>IF(Sales[[#This Row],[Current Upsell $]]&gt;0,_xlfn.CONCAT(Sales[[#This Row],[Subscription Type]]," ",Sales[[#This Row],[Upsell Priority]]," ",TEXT(Sales[[#This Row],[Current Upsell $]],"$#,#")),"")</f>
        <v/>
      </c>
      <c r="M152" s="1">
        <v>43891</v>
      </c>
      <c r="N152" s="1">
        <v>44378</v>
      </c>
      <c r="O152">
        <v>16</v>
      </c>
      <c r="P152">
        <v>0</v>
      </c>
      <c r="Q152" s="1">
        <v>43983</v>
      </c>
      <c r="R152">
        <v>925</v>
      </c>
      <c r="S152" s="1"/>
    </row>
    <row r="153" spans="1:19" x14ac:dyDescent="0.35">
      <c r="A153">
        <v>100011</v>
      </c>
      <c r="B153" t="s">
        <v>1</v>
      </c>
      <c r="C153" s="2">
        <f>_xlfn.SWITCH(Sales[[#This Row],[Subscription Type]],"Basic",10,"Premium",10,"Business",25,"Enterprise",27)</f>
        <v>25</v>
      </c>
      <c r="E153" s="1"/>
      <c r="F153" s="1"/>
      <c r="G153">
        <v>37</v>
      </c>
      <c r="H153">
        <v>47</v>
      </c>
      <c r="I153">
        <f>IF(Sales[[#This Row],[Number of Users]]-Sales[[#This Row],[Licenses Bought]]&lt;0,0,Sales[[#This Row],[Number of Users]]-Sales[[#This Row],[Licenses Bought]])</f>
        <v>10</v>
      </c>
      <c r="J153" s="2">
        <f>IF(Sales[[#This Row],[Sales Month]]=MAX(Sales[Sales Month]),Sales[[#This Row],[Upsell $ Per Non-Paying User]]*Sales[[#This Row],[Non-Paying Users]],0)</f>
        <v>0</v>
      </c>
      <c r="K153" s="2" t="str">
        <f>_xlfn.IFS(Sales[[#This Row],[Current Upsell $]]=0,"",Sales[[#This Row],[Current Upsell $]]&gt;=400,"High",Sales[[#This Row],[Current Upsell $]]&gt;=100,"Medium",Sales[[#This Row],[Current Upsell $]]&lt;100,"Low")</f>
        <v/>
      </c>
      <c r="L153" s="2" t="str">
        <f>IF(Sales[[#This Row],[Current Upsell $]]&gt;0,_xlfn.CONCAT(Sales[[#This Row],[Subscription Type]]," ",Sales[[#This Row],[Upsell Priority]]," ",TEXT(Sales[[#This Row],[Current Upsell $]],"$#,#")),"")</f>
        <v/>
      </c>
      <c r="M153" s="1">
        <v>43891</v>
      </c>
      <c r="N153" s="1">
        <v>44378</v>
      </c>
      <c r="O153">
        <v>16</v>
      </c>
      <c r="P153">
        <v>0</v>
      </c>
      <c r="Q153" s="1">
        <v>44013</v>
      </c>
      <c r="R153">
        <v>925</v>
      </c>
      <c r="S153" s="1"/>
    </row>
    <row r="154" spans="1:19" x14ac:dyDescent="0.35">
      <c r="A154">
        <v>100011</v>
      </c>
      <c r="B154" t="s">
        <v>1</v>
      </c>
      <c r="C154" s="2">
        <f>_xlfn.SWITCH(Sales[[#This Row],[Subscription Type]],"Basic",10,"Premium",10,"Business",25,"Enterprise",27)</f>
        <v>25</v>
      </c>
      <c r="E154" s="1"/>
      <c r="F154" s="1"/>
      <c r="G154">
        <v>37</v>
      </c>
      <c r="H154">
        <v>44</v>
      </c>
      <c r="I154">
        <f>IF(Sales[[#This Row],[Number of Users]]-Sales[[#This Row],[Licenses Bought]]&lt;0,0,Sales[[#This Row],[Number of Users]]-Sales[[#This Row],[Licenses Bought]])</f>
        <v>7</v>
      </c>
      <c r="J154" s="2">
        <f>IF(Sales[[#This Row],[Sales Month]]=MAX(Sales[Sales Month]),Sales[[#This Row],[Upsell $ Per Non-Paying User]]*Sales[[#This Row],[Non-Paying Users]],0)</f>
        <v>0</v>
      </c>
      <c r="K154" s="2" t="str">
        <f>_xlfn.IFS(Sales[[#This Row],[Current Upsell $]]=0,"",Sales[[#This Row],[Current Upsell $]]&gt;=400,"High",Sales[[#This Row],[Current Upsell $]]&gt;=100,"Medium",Sales[[#This Row],[Current Upsell $]]&lt;100,"Low")</f>
        <v/>
      </c>
      <c r="L154" s="2" t="str">
        <f>IF(Sales[[#This Row],[Current Upsell $]]&gt;0,_xlfn.CONCAT(Sales[[#This Row],[Subscription Type]]," ",Sales[[#This Row],[Upsell Priority]]," ",TEXT(Sales[[#This Row],[Current Upsell $]],"$#,#")),"")</f>
        <v/>
      </c>
      <c r="M154" s="1">
        <v>43891</v>
      </c>
      <c r="N154" s="1">
        <v>44378</v>
      </c>
      <c r="O154">
        <v>16</v>
      </c>
      <c r="P154">
        <v>0</v>
      </c>
      <c r="Q154" s="1">
        <v>44044</v>
      </c>
      <c r="R154">
        <v>925</v>
      </c>
      <c r="S154" s="1"/>
    </row>
    <row r="155" spans="1:19" x14ac:dyDescent="0.35">
      <c r="A155">
        <v>100011</v>
      </c>
      <c r="B155" t="s">
        <v>1</v>
      </c>
      <c r="C155" s="2">
        <f>_xlfn.SWITCH(Sales[[#This Row],[Subscription Type]],"Basic",10,"Premium",10,"Business",25,"Enterprise",27)</f>
        <v>25</v>
      </c>
      <c r="E155" s="1"/>
      <c r="F155" s="1"/>
      <c r="G155">
        <v>37</v>
      </c>
      <c r="H155">
        <v>44</v>
      </c>
      <c r="I155">
        <f>IF(Sales[[#This Row],[Number of Users]]-Sales[[#This Row],[Licenses Bought]]&lt;0,0,Sales[[#This Row],[Number of Users]]-Sales[[#This Row],[Licenses Bought]])</f>
        <v>7</v>
      </c>
      <c r="J155" s="2">
        <f>IF(Sales[[#This Row],[Sales Month]]=MAX(Sales[Sales Month]),Sales[[#This Row],[Upsell $ Per Non-Paying User]]*Sales[[#This Row],[Non-Paying Users]],0)</f>
        <v>0</v>
      </c>
      <c r="K155" s="2" t="str">
        <f>_xlfn.IFS(Sales[[#This Row],[Current Upsell $]]=0,"",Sales[[#This Row],[Current Upsell $]]&gt;=400,"High",Sales[[#This Row],[Current Upsell $]]&gt;=100,"Medium",Sales[[#This Row],[Current Upsell $]]&lt;100,"Low")</f>
        <v/>
      </c>
      <c r="L155" s="2" t="str">
        <f>IF(Sales[[#This Row],[Current Upsell $]]&gt;0,_xlfn.CONCAT(Sales[[#This Row],[Subscription Type]]," ",Sales[[#This Row],[Upsell Priority]]," ",TEXT(Sales[[#This Row],[Current Upsell $]],"$#,#")),"")</f>
        <v/>
      </c>
      <c r="M155" s="1">
        <v>43891</v>
      </c>
      <c r="N155" s="1">
        <v>44378</v>
      </c>
      <c r="O155">
        <v>16</v>
      </c>
      <c r="P155">
        <v>0</v>
      </c>
      <c r="Q155" s="1">
        <v>44075</v>
      </c>
      <c r="R155">
        <v>925</v>
      </c>
      <c r="S155" s="1"/>
    </row>
    <row r="156" spans="1:19" x14ac:dyDescent="0.35">
      <c r="A156">
        <v>100011</v>
      </c>
      <c r="B156" t="s">
        <v>1</v>
      </c>
      <c r="C156" s="2">
        <f>_xlfn.SWITCH(Sales[[#This Row],[Subscription Type]],"Basic",10,"Premium",10,"Business",25,"Enterprise",27)</f>
        <v>25</v>
      </c>
      <c r="E156" s="1"/>
      <c r="F156" s="1"/>
      <c r="G156">
        <v>37</v>
      </c>
      <c r="H156">
        <v>44</v>
      </c>
      <c r="I156">
        <f>IF(Sales[[#This Row],[Number of Users]]-Sales[[#This Row],[Licenses Bought]]&lt;0,0,Sales[[#This Row],[Number of Users]]-Sales[[#This Row],[Licenses Bought]])</f>
        <v>7</v>
      </c>
      <c r="J156" s="2">
        <f>IF(Sales[[#This Row],[Sales Month]]=MAX(Sales[Sales Month]),Sales[[#This Row],[Upsell $ Per Non-Paying User]]*Sales[[#This Row],[Non-Paying Users]],0)</f>
        <v>0</v>
      </c>
      <c r="K156" s="2" t="str">
        <f>_xlfn.IFS(Sales[[#This Row],[Current Upsell $]]=0,"",Sales[[#This Row],[Current Upsell $]]&gt;=400,"High",Sales[[#This Row],[Current Upsell $]]&gt;=100,"Medium",Sales[[#This Row],[Current Upsell $]]&lt;100,"Low")</f>
        <v/>
      </c>
      <c r="L156" s="2" t="str">
        <f>IF(Sales[[#This Row],[Current Upsell $]]&gt;0,_xlfn.CONCAT(Sales[[#This Row],[Subscription Type]]," ",Sales[[#This Row],[Upsell Priority]]," ",TEXT(Sales[[#This Row],[Current Upsell $]],"$#,#")),"")</f>
        <v/>
      </c>
      <c r="M156" s="1">
        <v>43891</v>
      </c>
      <c r="N156" s="1">
        <v>44378</v>
      </c>
      <c r="O156">
        <v>16</v>
      </c>
      <c r="P156">
        <v>0</v>
      </c>
      <c r="Q156" s="1">
        <v>44105</v>
      </c>
      <c r="R156">
        <v>925</v>
      </c>
      <c r="S156" s="1"/>
    </row>
    <row r="157" spans="1:19" x14ac:dyDescent="0.35">
      <c r="A157">
        <v>100011</v>
      </c>
      <c r="B157" t="s">
        <v>1</v>
      </c>
      <c r="C157" s="2">
        <f>_xlfn.SWITCH(Sales[[#This Row],[Subscription Type]],"Basic",10,"Premium",10,"Business",25,"Enterprise",27)</f>
        <v>25</v>
      </c>
      <c r="E157" s="1"/>
      <c r="F157" s="1"/>
      <c r="G157">
        <v>37</v>
      </c>
      <c r="H157">
        <v>49</v>
      </c>
      <c r="I157">
        <f>IF(Sales[[#This Row],[Number of Users]]-Sales[[#This Row],[Licenses Bought]]&lt;0,0,Sales[[#This Row],[Number of Users]]-Sales[[#This Row],[Licenses Bought]])</f>
        <v>12</v>
      </c>
      <c r="J157" s="2">
        <f>IF(Sales[[#This Row],[Sales Month]]=MAX(Sales[Sales Month]),Sales[[#This Row],[Upsell $ Per Non-Paying User]]*Sales[[#This Row],[Non-Paying Users]],0)</f>
        <v>0</v>
      </c>
      <c r="K157" s="2" t="str">
        <f>_xlfn.IFS(Sales[[#This Row],[Current Upsell $]]=0,"",Sales[[#This Row],[Current Upsell $]]&gt;=400,"High",Sales[[#This Row],[Current Upsell $]]&gt;=100,"Medium",Sales[[#This Row],[Current Upsell $]]&lt;100,"Low")</f>
        <v/>
      </c>
      <c r="L157" s="2" t="str">
        <f>IF(Sales[[#This Row],[Current Upsell $]]&gt;0,_xlfn.CONCAT(Sales[[#This Row],[Subscription Type]]," ",Sales[[#This Row],[Upsell Priority]]," ",TEXT(Sales[[#This Row],[Current Upsell $]],"$#,#")),"")</f>
        <v/>
      </c>
      <c r="M157" s="1">
        <v>43891</v>
      </c>
      <c r="N157" s="1">
        <v>44378</v>
      </c>
      <c r="O157">
        <v>16</v>
      </c>
      <c r="P157">
        <v>0</v>
      </c>
      <c r="Q157" s="1">
        <v>44136</v>
      </c>
      <c r="R157">
        <v>925</v>
      </c>
      <c r="S157" s="1"/>
    </row>
    <row r="158" spans="1:19" x14ac:dyDescent="0.35">
      <c r="A158">
        <v>100011</v>
      </c>
      <c r="B158" t="s">
        <v>1</v>
      </c>
      <c r="C158" s="2">
        <f>_xlfn.SWITCH(Sales[[#This Row],[Subscription Type]],"Basic",10,"Premium",10,"Business",25,"Enterprise",27)</f>
        <v>25</v>
      </c>
      <c r="E158" s="1"/>
      <c r="F158" s="1"/>
      <c r="G158">
        <v>37</v>
      </c>
      <c r="H158">
        <v>39</v>
      </c>
      <c r="I158">
        <f>IF(Sales[[#This Row],[Number of Users]]-Sales[[#This Row],[Licenses Bought]]&lt;0,0,Sales[[#This Row],[Number of Users]]-Sales[[#This Row],[Licenses Bought]])</f>
        <v>2</v>
      </c>
      <c r="J158" s="2">
        <f>IF(Sales[[#This Row],[Sales Month]]=MAX(Sales[Sales Month]),Sales[[#This Row],[Upsell $ Per Non-Paying User]]*Sales[[#This Row],[Non-Paying Users]],0)</f>
        <v>0</v>
      </c>
      <c r="K158" s="2" t="str">
        <f>_xlfn.IFS(Sales[[#This Row],[Current Upsell $]]=0,"",Sales[[#This Row],[Current Upsell $]]&gt;=400,"High",Sales[[#This Row],[Current Upsell $]]&gt;=100,"Medium",Sales[[#This Row],[Current Upsell $]]&lt;100,"Low")</f>
        <v/>
      </c>
      <c r="L158" s="2" t="str">
        <f>IF(Sales[[#This Row],[Current Upsell $]]&gt;0,_xlfn.CONCAT(Sales[[#This Row],[Subscription Type]]," ",Sales[[#This Row],[Upsell Priority]]," ",TEXT(Sales[[#This Row],[Current Upsell $]],"$#,#")),"")</f>
        <v/>
      </c>
      <c r="M158" s="1">
        <v>43891</v>
      </c>
      <c r="N158" s="1">
        <v>44378</v>
      </c>
      <c r="O158">
        <v>16</v>
      </c>
      <c r="P158">
        <v>0</v>
      </c>
      <c r="Q158" s="1">
        <v>44166</v>
      </c>
      <c r="R158">
        <v>925</v>
      </c>
      <c r="S158" s="1"/>
    </row>
    <row r="159" spans="1:19" x14ac:dyDescent="0.35">
      <c r="A159">
        <v>100011</v>
      </c>
      <c r="B159" t="s">
        <v>1</v>
      </c>
      <c r="C159" s="2">
        <f>_xlfn.SWITCH(Sales[[#This Row],[Subscription Type]],"Basic",10,"Premium",10,"Business",25,"Enterprise",27)</f>
        <v>25</v>
      </c>
      <c r="E159" s="1"/>
      <c r="F159" s="1"/>
      <c r="G159">
        <v>37</v>
      </c>
      <c r="H159">
        <v>47</v>
      </c>
      <c r="I159">
        <f>IF(Sales[[#This Row],[Number of Users]]-Sales[[#This Row],[Licenses Bought]]&lt;0,0,Sales[[#This Row],[Number of Users]]-Sales[[#This Row],[Licenses Bought]])</f>
        <v>10</v>
      </c>
      <c r="J159" s="2">
        <f>IF(Sales[[#This Row],[Sales Month]]=MAX(Sales[Sales Month]),Sales[[#This Row],[Upsell $ Per Non-Paying User]]*Sales[[#This Row],[Non-Paying Users]],0)</f>
        <v>0</v>
      </c>
      <c r="K159" s="2" t="str">
        <f>_xlfn.IFS(Sales[[#This Row],[Current Upsell $]]=0,"",Sales[[#This Row],[Current Upsell $]]&gt;=400,"High",Sales[[#This Row],[Current Upsell $]]&gt;=100,"Medium",Sales[[#This Row],[Current Upsell $]]&lt;100,"Low")</f>
        <v/>
      </c>
      <c r="L159" s="2" t="str">
        <f>IF(Sales[[#This Row],[Current Upsell $]]&gt;0,_xlfn.CONCAT(Sales[[#This Row],[Subscription Type]]," ",Sales[[#This Row],[Upsell Priority]]," ",TEXT(Sales[[#This Row],[Current Upsell $]],"$#,#")),"")</f>
        <v/>
      </c>
      <c r="M159" s="1">
        <v>43891</v>
      </c>
      <c r="N159" s="1">
        <v>44378</v>
      </c>
      <c r="O159">
        <v>16</v>
      </c>
      <c r="P159">
        <v>0</v>
      </c>
      <c r="Q159" s="1">
        <v>44197</v>
      </c>
      <c r="R159">
        <v>925</v>
      </c>
      <c r="S159" s="1"/>
    </row>
    <row r="160" spans="1:19" x14ac:dyDescent="0.35">
      <c r="A160">
        <v>100011</v>
      </c>
      <c r="B160" t="s">
        <v>1</v>
      </c>
      <c r="C160" s="2">
        <f>_xlfn.SWITCH(Sales[[#This Row],[Subscription Type]],"Basic",10,"Premium",10,"Business",25,"Enterprise",27)</f>
        <v>25</v>
      </c>
      <c r="E160" s="1"/>
      <c r="F160" s="1"/>
      <c r="G160">
        <v>37</v>
      </c>
      <c r="H160">
        <v>49</v>
      </c>
      <c r="I160">
        <f>IF(Sales[[#This Row],[Number of Users]]-Sales[[#This Row],[Licenses Bought]]&lt;0,0,Sales[[#This Row],[Number of Users]]-Sales[[#This Row],[Licenses Bought]])</f>
        <v>12</v>
      </c>
      <c r="J160" s="2">
        <f>IF(Sales[[#This Row],[Sales Month]]=MAX(Sales[Sales Month]),Sales[[#This Row],[Upsell $ Per Non-Paying User]]*Sales[[#This Row],[Non-Paying Users]],0)</f>
        <v>0</v>
      </c>
      <c r="K160" s="2" t="str">
        <f>_xlfn.IFS(Sales[[#This Row],[Current Upsell $]]=0,"",Sales[[#This Row],[Current Upsell $]]&gt;=400,"High",Sales[[#This Row],[Current Upsell $]]&gt;=100,"Medium",Sales[[#This Row],[Current Upsell $]]&lt;100,"Low")</f>
        <v/>
      </c>
      <c r="L160" s="2" t="str">
        <f>IF(Sales[[#This Row],[Current Upsell $]]&gt;0,_xlfn.CONCAT(Sales[[#This Row],[Subscription Type]]," ",Sales[[#This Row],[Upsell Priority]]," ",TEXT(Sales[[#This Row],[Current Upsell $]],"$#,#")),"")</f>
        <v/>
      </c>
      <c r="M160" s="1">
        <v>43891</v>
      </c>
      <c r="N160" s="1">
        <v>44378</v>
      </c>
      <c r="O160">
        <v>16</v>
      </c>
      <c r="P160">
        <v>0</v>
      </c>
      <c r="Q160" s="1">
        <v>44228</v>
      </c>
      <c r="R160">
        <v>925</v>
      </c>
      <c r="S160" s="1"/>
    </row>
    <row r="161" spans="1:19" x14ac:dyDescent="0.35">
      <c r="A161">
        <v>100011</v>
      </c>
      <c r="B161" t="s">
        <v>1</v>
      </c>
      <c r="C161" s="2">
        <f>_xlfn.SWITCH(Sales[[#This Row],[Subscription Type]],"Basic",10,"Premium",10,"Business",25,"Enterprise",27)</f>
        <v>25</v>
      </c>
      <c r="E161" s="1"/>
      <c r="F161" s="1"/>
      <c r="G161">
        <v>37</v>
      </c>
      <c r="H161">
        <v>34</v>
      </c>
      <c r="I161">
        <f>IF(Sales[[#This Row],[Number of Users]]-Sales[[#This Row],[Licenses Bought]]&lt;0,0,Sales[[#This Row],[Number of Users]]-Sales[[#This Row],[Licenses Bought]])</f>
        <v>0</v>
      </c>
      <c r="J161" s="2">
        <f>IF(Sales[[#This Row],[Sales Month]]=MAX(Sales[Sales Month]),Sales[[#This Row],[Upsell $ Per Non-Paying User]]*Sales[[#This Row],[Non-Paying Users]],0)</f>
        <v>0</v>
      </c>
      <c r="K161" s="2" t="str">
        <f>_xlfn.IFS(Sales[[#This Row],[Current Upsell $]]=0,"",Sales[[#This Row],[Current Upsell $]]&gt;=400,"High",Sales[[#This Row],[Current Upsell $]]&gt;=100,"Medium",Sales[[#This Row],[Current Upsell $]]&lt;100,"Low")</f>
        <v/>
      </c>
      <c r="L161" s="2" t="str">
        <f>IF(Sales[[#This Row],[Current Upsell $]]&gt;0,_xlfn.CONCAT(Sales[[#This Row],[Subscription Type]]," ",Sales[[#This Row],[Upsell Priority]]," ",TEXT(Sales[[#This Row],[Current Upsell $]],"$#,#")),"")</f>
        <v/>
      </c>
      <c r="M161" s="1">
        <v>43891</v>
      </c>
      <c r="N161" s="1">
        <v>44378</v>
      </c>
      <c r="O161">
        <v>16</v>
      </c>
      <c r="P161">
        <v>0</v>
      </c>
      <c r="Q161" s="1">
        <v>44256</v>
      </c>
      <c r="R161">
        <v>925</v>
      </c>
      <c r="S161" s="1"/>
    </row>
    <row r="162" spans="1:19" x14ac:dyDescent="0.35">
      <c r="A162">
        <v>100011</v>
      </c>
      <c r="B162" t="s">
        <v>1</v>
      </c>
      <c r="C162" s="2">
        <f>_xlfn.SWITCH(Sales[[#This Row],[Subscription Type]],"Basic",10,"Premium",10,"Business",25,"Enterprise",27)</f>
        <v>25</v>
      </c>
      <c r="E162" s="1"/>
      <c r="F162" s="1"/>
      <c r="G162">
        <v>37</v>
      </c>
      <c r="H162">
        <v>39</v>
      </c>
      <c r="I162">
        <f>IF(Sales[[#This Row],[Number of Users]]-Sales[[#This Row],[Licenses Bought]]&lt;0,0,Sales[[#This Row],[Number of Users]]-Sales[[#This Row],[Licenses Bought]])</f>
        <v>2</v>
      </c>
      <c r="J162" s="2">
        <f>IF(Sales[[#This Row],[Sales Month]]=MAX(Sales[Sales Month]),Sales[[#This Row],[Upsell $ Per Non-Paying User]]*Sales[[#This Row],[Non-Paying Users]],0)</f>
        <v>0</v>
      </c>
      <c r="K162" s="2" t="str">
        <f>_xlfn.IFS(Sales[[#This Row],[Current Upsell $]]=0,"",Sales[[#This Row],[Current Upsell $]]&gt;=400,"High",Sales[[#This Row],[Current Upsell $]]&gt;=100,"Medium",Sales[[#This Row],[Current Upsell $]]&lt;100,"Low")</f>
        <v/>
      </c>
      <c r="L162" s="2" t="str">
        <f>IF(Sales[[#This Row],[Current Upsell $]]&gt;0,_xlfn.CONCAT(Sales[[#This Row],[Subscription Type]]," ",Sales[[#This Row],[Upsell Priority]]," ",TEXT(Sales[[#This Row],[Current Upsell $]],"$#,#")),"")</f>
        <v/>
      </c>
      <c r="M162" s="1">
        <v>43891</v>
      </c>
      <c r="N162" s="1">
        <v>44378</v>
      </c>
      <c r="O162">
        <v>16</v>
      </c>
      <c r="P162">
        <v>0</v>
      </c>
      <c r="Q162" s="1">
        <v>44287</v>
      </c>
      <c r="R162">
        <v>925</v>
      </c>
      <c r="S162" s="1"/>
    </row>
    <row r="163" spans="1:19" x14ac:dyDescent="0.35">
      <c r="A163">
        <v>100011</v>
      </c>
      <c r="B163" t="s">
        <v>1</v>
      </c>
      <c r="C163" s="2">
        <f>_xlfn.SWITCH(Sales[[#This Row],[Subscription Type]],"Basic",10,"Premium",10,"Business",25,"Enterprise",27)</f>
        <v>25</v>
      </c>
      <c r="E163" s="1"/>
      <c r="F163" s="1"/>
      <c r="G163">
        <v>37</v>
      </c>
      <c r="H163">
        <v>43</v>
      </c>
      <c r="I163">
        <f>IF(Sales[[#This Row],[Number of Users]]-Sales[[#This Row],[Licenses Bought]]&lt;0,0,Sales[[#This Row],[Number of Users]]-Sales[[#This Row],[Licenses Bought]])</f>
        <v>6</v>
      </c>
      <c r="J163" s="2">
        <f>IF(Sales[[#This Row],[Sales Month]]=MAX(Sales[Sales Month]),Sales[[#This Row],[Upsell $ Per Non-Paying User]]*Sales[[#This Row],[Non-Paying Users]],0)</f>
        <v>0</v>
      </c>
      <c r="K163" s="2" t="str">
        <f>_xlfn.IFS(Sales[[#This Row],[Current Upsell $]]=0,"",Sales[[#This Row],[Current Upsell $]]&gt;=400,"High",Sales[[#This Row],[Current Upsell $]]&gt;=100,"Medium",Sales[[#This Row],[Current Upsell $]]&lt;100,"Low")</f>
        <v/>
      </c>
      <c r="L163" s="2" t="str">
        <f>IF(Sales[[#This Row],[Current Upsell $]]&gt;0,_xlfn.CONCAT(Sales[[#This Row],[Subscription Type]]," ",Sales[[#This Row],[Upsell Priority]]," ",TEXT(Sales[[#This Row],[Current Upsell $]],"$#,#")),"")</f>
        <v/>
      </c>
      <c r="M163" s="1">
        <v>43891</v>
      </c>
      <c r="N163" s="1">
        <v>44378</v>
      </c>
      <c r="O163">
        <v>16</v>
      </c>
      <c r="P163">
        <v>0</v>
      </c>
      <c r="Q163" s="1">
        <v>44317</v>
      </c>
      <c r="R163">
        <v>925</v>
      </c>
      <c r="S163" s="1"/>
    </row>
    <row r="164" spans="1:19" x14ac:dyDescent="0.35">
      <c r="A164">
        <v>100011</v>
      </c>
      <c r="B164" t="s">
        <v>1</v>
      </c>
      <c r="C164" s="2">
        <f>_xlfn.SWITCH(Sales[[#This Row],[Subscription Type]],"Basic",10,"Premium",10,"Business",25,"Enterprise",27)</f>
        <v>25</v>
      </c>
      <c r="E164" s="1"/>
      <c r="F164" s="1"/>
      <c r="G164">
        <v>37</v>
      </c>
      <c r="H164">
        <v>41</v>
      </c>
      <c r="I164">
        <f>IF(Sales[[#This Row],[Number of Users]]-Sales[[#This Row],[Licenses Bought]]&lt;0,0,Sales[[#This Row],[Number of Users]]-Sales[[#This Row],[Licenses Bought]])</f>
        <v>4</v>
      </c>
      <c r="J164" s="2">
        <f>IF(Sales[[#This Row],[Sales Month]]=MAX(Sales[Sales Month]),Sales[[#This Row],[Upsell $ Per Non-Paying User]]*Sales[[#This Row],[Non-Paying Users]],0)</f>
        <v>100</v>
      </c>
      <c r="K164" s="2" t="str">
        <f>_xlfn.IFS(Sales[[#This Row],[Current Upsell $]]=0,"",Sales[[#This Row],[Current Upsell $]]&gt;=400,"High",Sales[[#This Row],[Current Upsell $]]&gt;=100,"Medium",Sales[[#This Row],[Current Upsell $]]&lt;100,"Low")</f>
        <v>Medium</v>
      </c>
      <c r="L164" s="2" t="str">
        <f>IF(Sales[[#This Row],[Current Upsell $]]&gt;0,_xlfn.CONCAT(Sales[[#This Row],[Subscription Type]]," ",Sales[[#This Row],[Upsell Priority]]," ",TEXT(Sales[[#This Row],[Current Upsell $]],"$#,#")),"")</f>
        <v>Business Medium $100</v>
      </c>
      <c r="M164" s="1">
        <v>43891</v>
      </c>
      <c r="N164" s="1">
        <v>44378</v>
      </c>
      <c r="O164">
        <v>16</v>
      </c>
      <c r="P164">
        <v>0</v>
      </c>
      <c r="Q164" s="1">
        <v>44348</v>
      </c>
      <c r="R164">
        <v>925</v>
      </c>
      <c r="S164" s="1"/>
    </row>
    <row r="165" spans="1:19" x14ac:dyDescent="0.35">
      <c r="A165">
        <v>100012</v>
      </c>
      <c r="B165" t="s">
        <v>3</v>
      </c>
      <c r="C165" s="2">
        <f>_xlfn.SWITCH(Sales[[#This Row],[Subscription Type]],"Basic",10,"Premium",10,"Business",25,"Enterprise",27)</f>
        <v>10</v>
      </c>
      <c r="E165" s="1"/>
      <c r="F165" s="1"/>
      <c r="G165">
        <v>0</v>
      </c>
      <c r="H165">
        <v>40</v>
      </c>
      <c r="I165">
        <f>IF(Sales[[#This Row],[Number of Users]]-Sales[[#This Row],[Licenses Bought]]&lt;0,0,Sales[[#This Row],[Number of Users]]-Sales[[#This Row],[Licenses Bought]])</f>
        <v>40</v>
      </c>
      <c r="J165" s="2">
        <f>IF(Sales[[#This Row],[Sales Month]]=MAX(Sales[Sales Month]),Sales[[#This Row],[Upsell $ Per Non-Paying User]]*Sales[[#This Row],[Non-Paying Users]],0)</f>
        <v>0</v>
      </c>
      <c r="K165" s="2" t="str">
        <f>_xlfn.IFS(Sales[[#This Row],[Current Upsell $]]=0,"",Sales[[#This Row],[Current Upsell $]]&gt;=400,"High",Sales[[#This Row],[Current Upsell $]]&gt;=100,"Medium",Sales[[#This Row],[Current Upsell $]]&lt;100,"Low")</f>
        <v/>
      </c>
      <c r="L165" s="2" t="str">
        <f>IF(Sales[[#This Row],[Current Upsell $]]&gt;0,_xlfn.CONCAT(Sales[[#This Row],[Subscription Type]]," ",Sales[[#This Row],[Upsell Priority]]," ",TEXT(Sales[[#This Row],[Current Upsell $]],"$#,#")),"")</f>
        <v/>
      </c>
      <c r="M165" s="1">
        <v>43891</v>
      </c>
      <c r="N165" s="1">
        <v>44378</v>
      </c>
      <c r="O165">
        <v>16</v>
      </c>
      <c r="P165">
        <v>0</v>
      </c>
      <c r="Q165" s="1">
        <v>43891</v>
      </c>
      <c r="R165">
        <v>0</v>
      </c>
      <c r="S165" s="1"/>
    </row>
    <row r="166" spans="1:19" x14ac:dyDescent="0.35">
      <c r="A166">
        <v>100012</v>
      </c>
      <c r="B166" t="s">
        <v>0</v>
      </c>
      <c r="C166" s="2">
        <f>_xlfn.SWITCH(Sales[[#This Row],[Subscription Type]],"Basic",10,"Premium",10,"Business",25,"Enterprise",27)</f>
        <v>10</v>
      </c>
      <c r="E166" s="1"/>
      <c r="F166" s="1"/>
      <c r="G166">
        <v>32</v>
      </c>
      <c r="H166">
        <v>41</v>
      </c>
      <c r="I166">
        <f>IF(Sales[[#This Row],[Number of Users]]-Sales[[#This Row],[Licenses Bought]]&lt;0,0,Sales[[#This Row],[Number of Users]]-Sales[[#This Row],[Licenses Bought]])</f>
        <v>9</v>
      </c>
      <c r="J166" s="2">
        <f>IF(Sales[[#This Row],[Sales Month]]=MAX(Sales[Sales Month]),Sales[[#This Row],[Upsell $ Per Non-Paying User]]*Sales[[#This Row],[Non-Paying Users]],0)</f>
        <v>0</v>
      </c>
      <c r="K166" s="2" t="str">
        <f>_xlfn.IFS(Sales[[#This Row],[Current Upsell $]]=0,"",Sales[[#This Row],[Current Upsell $]]&gt;=400,"High",Sales[[#This Row],[Current Upsell $]]&gt;=100,"Medium",Sales[[#This Row],[Current Upsell $]]&lt;100,"Low")</f>
        <v/>
      </c>
      <c r="L166" s="2" t="str">
        <f>IF(Sales[[#This Row],[Current Upsell $]]&gt;0,_xlfn.CONCAT(Sales[[#This Row],[Subscription Type]]," ",Sales[[#This Row],[Upsell Priority]]," ",TEXT(Sales[[#This Row],[Current Upsell $]],"$#,#")),"")</f>
        <v/>
      </c>
      <c r="M166" s="1">
        <v>43891</v>
      </c>
      <c r="N166" s="1">
        <v>44378</v>
      </c>
      <c r="O166">
        <v>16</v>
      </c>
      <c r="P166">
        <v>0</v>
      </c>
      <c r="Q166" s="1">
        <v>43922</v>
      </c>
      <c r="R166">
        <v>320</v>
      </c>
      <c r="S166" s="1"/>
    </row>
    <row r="167" spans="1:19" x14ac:dyDescent="0.35">
      <c r="A167">
        <v>100012</v>
      </c>
      <c r="B167" t="s">
        <v>0</v>
      </c>
      <c r="C167" s="2">
        <f>_xlfn.SWITCH(Sales[[#This Row],[Subscription Type]],"Basic",10,"Premium",10,"Business",25,"Enterprise",27)</f>
        <v>10</v>
      </c>
      <c r="E167" s="1"/>
      <c r="F167" s="1"/>
      <c r="G167">
        <v>23</v>
      </c>
      <c r="H167">
        <v>37</v>
      </c>
      <c r="I167">
        <f>IF(Sales[[#This Row],[Number of Users]]-Sales[[#This Row],[Licenses Bought]]&lt;0,0,Sales[[#This Row],[Number of Users]]-Sales[[#This Row],[Licenses Bought]])</f>
        <v>14</v>
      </c>
      <c r="J167" s="2">
        <f>IF(Sales[[#This Row],[Sales Month]]=MAX(Sales[Sales Month]),Sales[[#This Row],[Upsell $ Per Non-Paying User]]*Sales[[#This Row],[Non-Paying Users]],0)</f>
        <v>0</v>
      </c>
      <c r="K167" s="2" t="str">
        <f>_xlfn.IFS(Sales[[#This Row],[Current Upsell $]]=0,"",Sales[[#This Row],[Current Upsell $]]&gt;=400,"High",Sales[[#This Row],[Current Upsell $]]&gt;=100,"Medium",Sales[[#This Row],[Current Upsell $]]&lt;100,"Low")</f>
        <v/>
      </c>
      <c r="L167" s="2" t="str">
        <f>IF(Sales[[#This Row],[Current Upsell $]]&gt;0,_xlfn.CONCAT(Sales[[#This Row],[Subscription Type]]," ",Sales[[#This Row],[Upsell Priority]]," ",TEXT(Sales[[#This Row],[Current Upsell $]],"$#,#")),"")</f>
        <v/>
      </c>
      <c r="M167" s="1">
        <v>43891</v>
      </c>
      <c r="N167" s="1">
        <v>44378</v>
      </c>
      <c r="O167">
        <v>16</v>
      </c>
      <c r="P167">
        <v>0</v>
      </c>
      <c r="Q167" s="1">
        <v>43952</v>
      </c>
      <c r="R167">
        <v>230</v>
      </c>
      <c r="S167" s="1"/>
    </row>
    <row r="168" spans="1:19" x14ac:dyDescent="0.35">
      <c r="A168">
        <v>100012</v>
      </c>
      <c r="B168" t="s">
        <v>0</v>
      </c>
      <c r="C168" s="2">
        <f>_xlfn.SWITCH(Sales[[#This Row],[Subscription Type]],"Basic",10,"Premium",10,"Business",25,"Enterprise",27)</f>
        <v>10</v>
      </c>
      <c r="E168" s="1"/>
      <c r="F168" s="1"/>
      <c r="G168">
        <v>30</v>
      </c>
      <c r="H168">
        <v>45</v>
      </c>
      <c r="I168">
        <f>IF(Sales[[#This Row],[Number of Users]]-Sales[[#This Row],[Licenses Bought]]&lt;0,0,Sales[[#This Row],[Number of Users]]-Sales[[#This Row],[Licenses Bought]])</f>
        <v>15</v>
      </c>
      <c r="J168" s="2">
        <f>IF(Sales[[#This Row],[Sales Month]]=MAX(Sales[Sales Month]),Sales[[#This Row],[Upsell $ Per Non-Paying User]]*Sales[[#This Row],[Non-Paying Users]],0)</f>
        <v>0</v>
      </c>
      <c r="K168" s="2" t="str">
        <f>_xlfn.IFS(Sales[[#This Row],[Current Upsell $]]=0,"",Sales[[#This Row],[Current Upsell $]]&gt;=400,"High",Sales[[#This Row],[Current Upsell $]]&gt;=100,"Medium",Sales[[#This Row],[Current Upsell $]]&lt;100,"Low")</f>
        <v/>
      </c>
      <c r="L168" s="2" t="str">
        <f>IF(Sales[[#This Row],[Current Upsell $]]&gt;0,_xlfn.CONCAT(Sales[[#This Row],[Subscription Type]]," ",Sales[[#This Row],[Upsell Priority]]," ",TEXT(Sales[[#This Row],[Current Upsell $]],"$#,#")),"")</f>
        <v/>
      </c>
      <c r="M168" s="1">
        <v>43891</v>
      </c>
      <c r="N168" s="1">
        <v>44378</v>
      </c>
      <c r="O168">
        <v>16</v>
      </c>
      <c r="P168">
        <v>0</v>
      </c>
      <c r="Q168" s="1">
        <v>43983</v>
      </c>
      <c r="R168">
        <v>300</v>
      </c>
      <c r="S168" s="1"/>
    </row>
    <row r="169" spans="1:19" x14ac:dyDescent="0.35">
      <c r="A169">
        <v>100012</v>
      </c>
      <c r="B169" t="s">
        <v>0</v>
      </c>
      <c r="C169" s="2">
        <f>_xlfn.SWITCH(Sales[[#This Row],[Subscription Type]],"Basic",10,"Premium",10,"Business",25,"Enterprise",27)</f>
        <v>10</v>
      </c>
      <c r="E169" s="1"/>
      <c r="F169" s="1"/>
      <c r="G169">
        <v>32</v>
      </c>
      <c r="H169">
        <v>41</v>
      </c>
      <c r="I169">
        <f>IF(Sales[[#This Row],[Number of Users]]-Sales[[#This Row],[Licenses Bought]]&lt;0,0,Sales[[#This Row],[Number of Users]]-Sales[[#This Row],[Licenses Bought]])</f>
        <v>9</v>
      </c>
      <c r="J169" s="2">
        <f>IF(Sales[[#This Row],[Sales Month]]=MAX(Sales[Sales Month]),Sales[[#This Row],[Upsell $ Per Non-Paying User]]*Sales[[#This Row],[Non-Paying Users]],0)</f>
        <v>0</v>
      </c>
      <c r="K169" s="2" t="str">
        <f>_xlfn.IFS(Sales[[#This Row],[Current Upsell $]]=0,"",Sales[[#This Row],[Current Upsell $]]&gt;=400,"High",Sales[[#This Row],[Current Upsell $]]&gt;=100,"Medium",Sales[[#This Row],[Current Upsell $]]&lt;100,"Low")</f>
        <v/>
      </c>
      <c r="L169" s="2" t="str">
        <f>IF(Sales[[#This Row],[Current Upsell $]]&gt;0,_xlfn.CONCAT(Sales[[#This Row],[Subscription Type]]," ",Sales[[#This Row],[Upsell Priority]]," ",TEXT(Sales[[#This Row],[Current Upsell $]],"$#,#")),"")</f>
        <v/>
      </c>
      <c r="M169" s="1">
        <v>43891</v>
      </c>
      <c r="N169" s="1">
        <v>44378</v>
      </c>
      <c r="O169">
        <v>16</v>
      </c>
      <c r="P169">
        <v>0</v>
      </c>
      <c r="Q169" s="1">
        <v>44013</v>
      </c>
      <c r="R169">
        <v>320</v>
      </c>
      <c r="S169" s="1"/>
    </row>
    <row r="170" spans="1:19" x14ac:dyDescent="0.35">
      <c r="A170">
        <v>100012</v>
      </c>
      <c r="B170" t="s">
        <v>0</v>
      </c>
      <c r="C170" s="2">
        <f>_xlfn.SWITCH(Sales[[#This Row],[Subscription Type]],"Basic",10,"Premium",10,"Business",25,"Enterprise",27)</f>
        <v>10</v>
      </c>
      <c r="E170" s="1"/>
      <c r="F170" s="1"/>
      <c r="G170">
        <v>32</v>
      </c>
      <c r="H170">
        <v>33</v>
      </c>
      <c r="I170">
        <f>IF(Sales[[#This Row],[Number of Users]]-Sales[[#This Row],[Licenses Bought]]&lt;0,0,Sales[[#This Row],[Number of Users]]-Sales[[#This Row],[Licenses Bought]])</f>
        <v>1</v>
      </c>
      <c r="J170" s="2">
        <f>IF(Sales[[#This Row],[Sales Month]]=MAX(Sales[Sales Month]),Sales[[#This Row],[Upsell $ Per Non-Paying User]]*Sales[[#This Row],[Non-Paying Users]],0)</f>
        <v>0</v>
      </c>
      <c r="K170" s="2" t="str">
        <f>_xlfn.IFS(Sales[[#This Row],[Current Upsell $]]=0,"",Sales[[#This Row],[Current Upsell $]]&gt;=400,"High",Sales[[#This Row],[Current Upsell $]]&gt;=100,"Medium",Sales[[#This Row],[Current Upsell $]]&lt;100,"Low")</f>
        <v/>
      </c>
      <c r="L170" s="2" t="str">
        <f>IF(Sales[[#This Row],[Current Upsell $]]&gt;0,_xlfn.CONCAT(Sales[[#This Row],[Subscription Type]]," ",Sales[[#This Row],[Upsell Priority]]," ",TEXT(Sales[[#This Row],[Current Upsell $]],"$#,#")),"")</f>
        <v/>
      </c>
      <c r="M170" s="1">
        <v>43891</v>
      </c>
      <c r="N170" s="1">
        <v>44378</v>
      </c>
      <c r="O170">
        <v>16</v>
      </c>
      <c r="P170">
        <v>0</v>
      </c>
      <c r="Q170" s="1">
        <v>44044</v>
      </c>
      <c r="R170">
        <v>320</v>
      </c>
      <c r="S170" s="1"/>
    </row>
    <row r="171" spans="1:19" x14ac:dyDescent="0.35">
      <c r="A171">
        <v>100012</v>
      </c>
      <c r="B171" t="s">
        <v>0</v>
      </c>
      <c r="C171" s="2">
        <f>_xlfn.SWITCH(Sales[[#This Row],[Subscription Type]],"Basic",10,"Premium",10,"Business",25,"Enterprise",27)</f>
        <v>10</v>
      </c>
      <c r="E171" s="1"/>
      <c r="F171" s="1"/>
      <c r="G171">
        <v>32</v>
      </c>
      <c r="H171">
        <v>48</v>
      </c>
      <c r="I171">
        <f>IF(Sales[[#This Row],[Number of Users]]-Sales[[#This Row],[Licenses Bought]]&lt;0,0,Sales[[#This Row],[Number of Users]]-Sales[[#This Row],[Licenses Bought]])</f>
        <v>16</v>
      </c>
      <c r="J171" s="2">
        <f>IF(Sales[[#This Row],[Sales Month]]=MAX(Sales[Sales Month]),Sales[[#This Row],[Upsell $ Per Non-Paying User]]*Sales[[#This Row],[Non-Paying Users]],0)</f>
        <v>0</v>
      </c>
      <c r="K171" s="2" t="str">
        <f>_xlfn.IFS(Sales[[#This Row],[Current Upsell $]]=0,"",Sales[[#This Row],[Current Upsell $]]&gt;=400,"High",Sales[[#This Row],[Current Upsell $]]&gt;=100,"Medium",Sales[[#This Row],[Current Upsell $]]&lt;100,"Low")</f>
        <v/>
      </c>
      <c r="L171" s="2" t="str">
        <f>IF(Sales[[#This Row],[Current Upsell $]]&gt;0,_xlfn.CONCAT(Sales[[#This Row],[Subscription Type]]," ",Sales[[#This Row],[Upsell Priority]]," ",TEXT(Sales[[#This Row],[Current Upsell $]],"$#,#")),"")</f>
        <v/>
      </c>
      <c r="M171" s="1">
        <v>43891</v>
      </c>
      <c r="N171" s="1">
        <v>44378</v>
      </c>
      <c r="O171">
        <v>16</v>
      </c>
      <c r="P171">
        <v>0</v>
      </c>
      <c r="Q171" s="1">
        <v>44075</v>
      </c>
      <c r="R171">
        <v>320</v>
      </c>
      <c r="S171" s="1"/>
    </row>
    <row r="172" spans="1:19" x14ac:dyDescent="0.35">
      <c r="A172">
        <v>100012</v>
      </c>
      <c r="B172" t="s">
        <v>0</v>
      </c>
      <c r="C172" s="2">
        <f>_xlfn.SWITCH(Sales[[#This Row],[Subscription Type]],"Basic",10,"Premium",10,"Business",25,"Enterprise",27)</f>
        <v>10</v>
      </c>
      <c r="E172" s="1"/>
      <c r="F172" s="1"/>
      <c r="G172">
        <v>32</v>
      </c>
      <c r="H172">
        <v>39</v>
      </c>
      <c r="I172">
        <f>IF(Sales[[#This Row],[Number of Users]]-Sales[[#This Row],[Licenses Bought]]&lt;0,0,Sales[[#This Row],[Number of Users]]-Sales[[#This Row],[Licenses Bought]])</f>
        <v>7</v>
      </c>
      <c r="J172" s="2">
        <f>IF(Sales[[#This Row],[Sales Month]]=MAX(Sales[Sales Month]),Sales[[#This Row],[Upsell $ Per Non-Paying User]]*Sales[[#This Row],[Non-Paying Users]],0)</f>
        <v>0</v>
      </c>
      <c r="K172" s="2" t="str">
        <f>_xlfn.IFS(Sales[[#This Row],[Current Upsell $]]=0,"",Sales[[#This Row],[Current Upsell $]]&gt;=400,"High",Sales[[#This Row],[Current Upsell $]]&gt;=100,"Medium",Sales[[#This Row],[Current Upsell $]]&lt;100,"Low")</f>
        <v/>
      </c>
      <c r="L172" s="2" t="str">
        <f>IF(Sales[[#This Row],[Current Upsell $]]&gt;0,_xlfn.CONCAT(Sales[[#This Row],[Subscription Type]]," ",Sales[[#This Row],[Upsell Priority]]," ",TEXT(Sales[[#This Row],[Current Upsell $]],"$#,#")),"")</f>
        <v/>
      </c>
      <c r="M172" s="1">
        <v>43891</v>
      </c>
      <c r="N172" s="1">
        <v>44378</v>
      </c>
      <c r="O172">
        <v>16</v>
      </c>
      <c r="P172">
        <v>0</v>
      </c>
      <c r="Q172" s="1">
        <v>44105</v>
      </c>
      <c r="R172">
        <v>320</v>
      </c>
      <c r="S172" s="1"/>
    </row>
    <row r="173" spans="1:19" x14ac:dyDescent="0.35">
      <c r="A173">
        <v>100012</v>
      </c>
      <c r="B173" t="s">
        <v>0</v>
      </c>
      <c r="C173" s="2">
        <f>_xlfn.SWITCH(Sales[[#This Row],[Subscription Type]],"Basic",10,"Premium",10,"Business",25,"Enterprise",27)</f>
        <v>10</v>
      </c>
      <c r="E173" s="1"/>
      <c r="F173" s="1"/>
      <c r="G173">
        <v>32</v>
      </c>
      <c r="H173">
        <v>37</v>
      </c>
      <c r="I173">
        <f>IF(Sales[[#This Row],[Number of Users]]-Sales[[#This Row],[Licenses Bought]]&lt;0,0,Sales[[#This Row],[Number of Users]]-Sales[[#This Row],[Licenses Bought]])</f>
        <v>5</v>
      </c>
      <c r="J173" s="2">
        <f>IF(Sales[[#This Row],[Sales Month]]=MAX(Sales[Sales Month]),Sales[[#This Row],[Upsell $ Per Non-Paying User]]*Sales[[#This Row],[Non-Paying Users]],0)</f>
        <v>0</v>
      </c>
      <c r="K173" s="2" t="str">
        <f>_xlfn.IFS(Sales[[#This Row],[Current Upsell $]]=0,"",Sales[[#This Row],[Current Upsell $]]&gt;=400,"High",Sales[[#This Row],[Current Upsell $]]&gt;=100,"Medium",Sales[[#This Row],[Current Upsell $]]&lt;100,"Low")</f>
        <v/>
      </c>
      <c r="L173" s="2" t="str">
        <f>IF(Sales[[#This Row],[Current Upsell $]]&gt;0,_xlfn.CONCAT(Sales[[#This Row],[Subscription Type]]," ",Sales[[#This Row],[Upsell Priority]]," ",TEXT(Sales[[#This Row],[Current Upsell $]],"$#,#")),"")</f>
        <v/>
      </c>
      <c r="M173" s="1">
        <v>43891</v>
      </c>
      <c r="N173" s="1">
        <v>44378</v>
      </c>
      <c r="O173">
        <v>16</v>
      </c>
      <c r="P173">
        <v>0</v>
      </c>
      <c r="Q173" s="1">
        <v>44136</v>
      </c>
      <c r="R173">
        <v>320</v>
      </c>
      <c r="S173" s="1"/>
    </row>
    <row r="174" spans="1:19" x14ac:dyDescent="0.35">
      <c r="A174">
        <v>100012</v>
      </c>
      <c r="B174" t="s">
        <v>0</v>
      </c>
      <c r="C174" s="2">
        <f>_xlfn.SWITCH(Sales[[#This Row],[Subscription Type]],"Basic",10,"Premium",10,"Business",25,"Enterprise",27)</f>
        <v>10</v>
      </c>
      <c r="E174" s="1"/>
      <c r="F174" s="1"/>
      <c r="G174">
        <v>32</v>
      </c>
      <c r="H174">
        <v>42</v>
      </c>
      <c r="I174">
        <f>IF(Sales[[#This Row],[Number of Users]]-Sales[[#This Row],[Licenses Bought]]&lt;0,0,Sales[[#This Row],[Number of Users]]-Sales[[#This Row],[Licenses Bought]])</f>
        <v>10</v>
      </c>
      <c r="J174" s="2">
        <f>IF(Sales[[#This Row],[Sales Month]]=MAX(Sales[Sales Month]),Sales[[#This Row],[Upsell $ Per Non-Paying User]]*Sales[[#This Row],[Non-Paying Users]],0)</f>
        <v>0</v>
      </c>
      <c r="K174" s="2" t="str">
        <f>_xlfn.IFS(Sales[[#This Row],[Current Upsell $]]=0,"",Sales[[#This Row],[Current Upsell $]]&gt;=400,"High",Sales[[#This Row],[Current Upsell $]]&gt;=100,"Medium",Sales[[#This Row],[Current Upsell $]]&lt;100,"Low")</f>
        <v/>
      </c>
      <c r="L174" s="2" t="str">
        <f>IF(Sales[[#This Row],[Current Upsell $]]&gt;0,_xlfn.CONCAT(Sales[[#This Row],[Subscription Type]]," ",Sales[[#This Row],[Upsell Priority]]," ",TEXT(Sales[[#This Row],[Current Upsell $]],"$#,#")),"")</f>
        <v/>
      </c>
      <c r="M174" s="1">
        <v>43891</v>
      </c>
      <c r="N174" s="1">
        <v>44378</v>
      </c>
      <c r="O174">
        <v>16</v>
      </c>
      <c r="P174">
        <v>0</v>
      </c>
      <c r="Q174" s="1">
        <v>44166</v>
      </c>
      <c r="R174">
        <v>320</v>
      </c>
      <c r="S174" s="1"/>
    </row>
    <row r="175" spans="1:19" x14ac:dyDescent="0.35">
      <c r="A175">
        <v>100012</v>
      </c>
      <c r="B175" t="s">
        <v>0</v>
      </c>
      <c r="C175" s="2">
        <f>_xlfn.SWITCH(Sales[[#This Row],[Subscription Type]],"Basic",10,"Premium",10,"Business",25,"Enterprise",27)</f>
        <v>10</v>
      </c>
      <c r="E175" s="1"/>
      <c r="F175" s="1"/>
      <c r="G175">
        <v>32</v>
      </c>
      <c r="H175">
        <v>37</v>
      </c>
      <c r="I175">
        <f>IF(Sales[[#This Row],[Number of Users]]-Sales[[#This Row],[Licenses Bought]]&lt;0,0,Sales[[#This Row],[Number of Users]]-Sales[[#This Row],[Licenses Bought]])</f>
        <v>5</v>
      </c>
      <c r="J175" s="2">
        <f>IF(Sales[[#This Row],[Sales Month]]=MAX(Sales[Sales Month]),Sales[[#This Row],[Upsell $ Per Non-Paying User]]*Sales[[#This Row],[Non-Paying Users]],0)</f>
        <v>0</v>
      </c>
      <c r="K175" s="2" t="str">
        <f>_xlfn.IFS(Sales[[#This Row],[Current Upsell $]]=0,"",Sales[[#This Row],[Current Upsell $]]&gt;=400,"High",Sales[[#This Row],[Current Upsell $]]&gt;=100,"Medium",Sales[[#This Row],[Current Upsell $]]&lt;100,"Low")</f>
        <v/>
      </c>
      <c r="L175" s="2" t="str">
        <f>IF(Sales[[#This Row],[Current Upsell $]]&gt;0,_xlfn.CONCAT(Sales[[#This Row],[Subscription Type]]," ",Sales[[#This Row],[Upsell Priority]]," ",TEXT(Sales[[#This Row],[Current Upsell $]],"$#,#")),"")</f>
        <v/>
      </c>
      <c r="M175" s="1">
        <v>43891</v>
      </c>
      <c r="N175" s="1">
        <v>44378</v>
      </c>
      <c r="O175">
        <v>16</v>
      </c>
      <c r="P175">
        <v>0</v>
      </c>
      <c r="Q175" s="1">
        <v>44197</v>
      </c>
      <c r="R175">
        <v>320</v>
      </c>
      <c r="S175" s="1"/>
    </row>
    <row r="176" spans="1:19" x14ac:dyDescent="0.35">
      <c r="A176">
        <v>100012</v>
      </c>
      <c r="B176" t="s">
        <v>0</v>
      </c>
      <c r="C176" s="2">
        <f>_xlfn.SWITCH(Sales[[#This Row],[Subscription Type]],"Basic",10,"Premium",10,"Business",25,"Enterprise",27)</f>
        <v>10</v>
      </c>
      <c r="E176" s="1"/>
      <c r="F176" s="1"/>
      <c r="G176">
        <v>32</v>
      </c>
      <c r="H176">
        <v>30</v>
      </c>
      <c r="I176">
        <f>IF(Sales[[#This Row],[Number of Users]]-Sales[[#This Row],[Licenses Bought]]&lt;0,0,Sales[[#This Row],[Number of Users]]-Sales[[#This Row],[Licenses Bought]])</f>
        <v>0</v>
      </c>
      <c r="J176" s="2">
        <f>IF(Sales[[#This Row],[Sales Month]]=MAX(Sales[Sales Month]),Sales[[#This Row],[Upsell $ Per Non-Paying User]]*Sales[[#This Row],[Non-Paying Users]],0)</f>
        <v>0</v>
      </c>
      <c r="K176" s="2" t="str">
        <f>_xlfn.IFS(Sales[[#This Row],[Current Upsell $]]=0,"",Sales[[#This Row],[Current Upsell $]]&gt;=400,"High",Sales[[#This Row],[Current Upsell $]]&gt;=100,"Medium",Sales[[#This Row],[Current Upsell $]]&lt;100,"Low")</f>
        <v/>
      </c>
      <c r="L176" s="2" t="str">
        <f>IF(Sales[[#This Row],[Current Upsell $]]&gt;0,_xlfn.CONCAT(Sales[[#This Row],[Subscription Type]]," ",Sales[[#This Row],[Upsell Priority]]," ",TEXT(Sales[[#This Row],[Current Upsell $]],"$#,#")),"")</f>
        <v/>
      </c>
      <c r="M176" s="1">
        <v>43891</v>
      </c>
      <c r="N176" s="1">
        <v>44378</v>
      </c>
      <c r="O176">
        <v>16</v>
      </c>
      <c r="P176">
        <v>0</v>
      </c>
      <c r="Q176" s="1">
        <v>44228</v>
      </c>
      <c r="R176">
        <v>320</v>
      </c>
      <c r="S176" s="1"/>
    </row>
    <row r="177" spans="1:19" x14ac:dyDescent="0.35">
      <c r="A177">
        <v>100012</v>
      </c>
      <c r="B177" t="s">
        <v>0</v>
      </c>
      <c r="C177" s="2">
        <f>_xlfn.SWITCH(Sales[[#This Row],[Subscription Type]],"Basic",10,"Premium",10,"Business",25,"Enterprise",27)</f>
        <v>10</v>
      </c>
      <c r="E177" s="1"/>
      <c r="F177" s="1"/>
      <c r="G177">
        <v>32</v>
      </c>
      <c r="H177">
        <v>41</v>
      </c>
      <c r="I177">
        <f>IF(Sales[[#This Row],[Number of Users]]-Sales[[#This Row],[Licenses Bought]]&lt;0,0,Sales[[#This Row],[Number of Users]]-Sales[[#This Row],[Licenses Bought]])</f>
        <v>9</v>
      </c>
      <c r="J177" s="2">
        <f>IF(Sales[[#This Row],[Sales Month]]=MAX(Sales[Sales Month]),Sales[[#This Row],[Upsell $ Per Non-Paying User]]*Sales[[#This Row],[Non-Paying Users]],0)</f>
        <v>0</v>
      </c>
      <c r="K177" s="2" t="str">
        <f>_xlfn.IFS(Sales[[#This Row],[Current Upsell $]]=0,"",Sales[[#This Row],[Current Upsell $]]&gt;=400,"High",Sales[[#This Row],[Current Upsell $]]&gt;=100,"Medium",Sales[[#This Row],[Current Upsell $]]&lt;100,"Low")</f>
        <v/>
      </c>
      <c r="L177" s="2" t="str">
        <f>IF(Sales[[#This Row],[Current Upsell $]]&gt;0,_xlfn.CONCAT(Sales[[#This Row],[Subscription Type]]," ",Sales[[#This Row],[Upsell Priority]]," ",TEXT(Sales[[#This Row],[Current Upsell $]],"$#,#")),"")</f>
        <v/>
      </c>
      <c r="M177" s="1">
        <v>43891</v>
      </c>
      <c r="N177" s="1">
        <v>44378</v>
      </c>
      <c r="O177">
        <v>16</v>
      </c>
      <c r="P177">
        <v>0</v>
      </c>
      <c r="Q177" s="1">
        <v>44256</v>
      </c>
      <c r="R177">
        <v>320</v>
      </c>
      <c r="S177" s="1"/>
    </row>
    <row r="178" spans="1:19" x14ac:dyDescent="0.35">
      <c r="A178">
        <v>100012</v>
      </c>
      <c r="B178" t="s">
        <v>0</v>
      </c>
      <c r="C178" s="2">
        <f>_xlfn.SWITCH(Sales[[#This Row],[Subscription Type]],"Basic",10,"Premium",10,"Business",25,"Enterprise",27)</f>
        <v>10</v>
      </c>
      <c r="E178" s="1"/>
      <c r="F178" s="1"/>
      <c r="G178">
        <v>32</v>
      </c>
      <c r="H178">
        <v>41</v>
      </c>
      <c r="I178">
        <f>IF(Sales[[#This Row],[Number of Users]]-Sales[[#This Row],[Licenses Bought]]&lt;0,0,Sales[[#This Row],[Number of Users]]-Sales[[#This Row],[Licenses Bought]])</f>
        <v>9</v>
      </c>
      <c r="J178" s="2">
        <f>IF(Sales[[#This Row],[Sales Month]]=MAX(Sales[Sales Month]),Sales[[#This Row],[Upsell $ Per Non-Paying User]]*Sales[[#This Row],[Non-Paying Users]],0)</f>
        <v>0</v>
      </c>
      <c r="K178" s="2" t="str">
        <f>_xlfn.IFS(Sales[[#This Row],[Current Upsell $]]=0,"",Sales[[#This Row],[Current Upsell $]]&gt;=400,"High",Sales[[#This Row],[Current Upsell $]]&gt;=100,"Medium",Sales[[#This Row],[Current Upsell $]]&lt;100,"Low")</f>
        <v/>
      </c>
      <c r="L178" s="2" t="str">
        <f>IF(Sales[[#This Row],[Current Upsell $]]&gt;0,_xlfn.CONCAT(Sales[[#This Row],[Subscription Type]]," ",Sales[[#This Row],[Upsell Priority]]," ",TEXT(Sales[[#This Row],[Current Upsell $]],"$#,#")),"")</f>
        <v/>
      </c>
      <c r="M178" s="1">
        <v>43891</v>
      </c>
      <c r="N178" s="1">
        <v>44378</v>
      </c>
      <c r="O178">
        <v>16</v>
      </c>
      <c r="P178">
        <v>0</v>
      </c>
      <c r="Q178" s="1">
        <v>44287</v>
      </c>
      <c r="R178">
        <v>320</v>
      </c>
      <c r="S178" s="1"/>
    </row>
    <row r="179" spans="1:19" x14ac:dyDescent="0.35">
      <c r="A179">
        <v>100012</v>
      </c>
      <c r="B179" t="s">
        <v>0</v>
      </c>
      <c r="C179" s="2">
        <f>_xlfn.SWITCH(Sales[[#This Row],[Subscription Type]],"Basic",10,"Premium",10,"Business",25,"Enterprise",27)</f>
        <v>10</v>
      </c>
      <c r="E179" s="1"/>
      <c r="F179" s="1"/>
      <c r="G179">
        <v>32</v>
      </c>
      <c r="H179">
        <v>39</v>
      </c>
      <c r="I179">
        <f>IF(Sales[[#This Row],[Number of Users]]-Sales[[#This Row],[Licenses Bought]]&lt;0,0,Sales[[#This Row],[Number of Users]]-Sales[[#This Row],[Licenses Bought]])</f>
        <v>7</v>
      </c>
      <c r="J179" s="2">
        <f>IF(Sales[[#This Row],[Sales Month]]=MAX(Sales[Sales Month]),Sales[[#This Row],[Upsell $ Per Non-Paying User]]*Sales[[#This Row],[Non-Paying Users]],0)</f>
        <v>0</v>
      </c>
      <c r="K179" s="2" t="str">
        <f>_xlfn.IFS(Sales[[#This Row],[Current Upsell $]]=0,"",Sales[[#This Row],[Current Upsell $]]&gt;=400,"High",Sales[[#This Row],[Current Upsell $]]&gt;=100,"Medium",Sales[[#This Row],[Current Upsell $]]&lt;100,"Low")</f>
        <v/>
      </c>
      <c r="L179" s="2" t="str">
        <f>IF(Sales[[#This Row],[Current Upsell $]]&gt;0,_xlfn.CONCAT(Sales[[#This Row],[Subscription Type]]," ",Sales[[#This Row],[Upsell Priority]]," ",TEXT(Sales[[#This Row],[Current Upsell $]],"$#,#")),"")</f>
        <v/>
      </c>
      <c r="M179" s="1">
        <v>43891</v>
      </c>
      <c r="N179" s="1">
        <v>44378</v>
      </c>
      <c r="O179">
        <v>16</v>
      </c>
      <c r="P179">
        <v>0</v>
      </c>
      <c r="Q179" s="1">
        <v>44317</v>
      </c>
      <c r="R179">
        <v>320</v>
      </c>
      <c r="S179" s="1"/>
    </row>
    <row r="180" spans="1:19" x14ac:dyDescent="0.35">
      <c r="A180">
        <v>100012</v>
      </c>
      <c r="B180" t="s">
        <v>0</v>
      </c>
      <c r="C180" s="2">
        <f>_xlfn.SWITCH(Sales[[#This Row],[Subscription Type]],"Basic",10,"Premium",10,"Business",25,"Enterprise",27)</f>
        <v>10</v>
      </c>
      <c r="E180" s="1"/>
      <c r="F180" s="1"/>
      <c r="G180">
        <v>32</v>
      </c>
      <c r="H180">
        <v>39</v>
      </c>
      <c r="I180">
        <f>IF(Sales[[#This Row],[Number of Users]]-Sales[[#This Row],[Licenses Bought]]&lt;0,0,Sales[[#This Row],[Number of Users]]-Sales[[#This Row],[Licenses Bought]])</f>
        <v>7</v>
      </c>
      <c r="J180" s="2">
        <f>IF(Sales[[#This Row],[Sales Month]]=MAX(Sales[Sales Month]),Sales[[#This Row],[Upsell $ Per Non-Paying User]]*Sales[[#This Row],[Non-Paying Users]],0)</f>
        <v>70</v>
      </c>
      <c r="K180" s="2" t="str">
        <f>_xlfn.IFS(Sales[[#This Row],[Current Upsell $]]=0,"",Sales[[#This Row],[Current Upsell $]]&gt;=400,"High",Sales[[#This Row],[Current Upsell $]]&gt;=100,"Medium",Sales[[#This Row],[Current Upsell $]]&lt;100,"Low")</f>
        <v>Low</v>
      </c>
      <c r="L180" s="2" t="str">
        <f>IF(Sales[[#This Row],[Current Upsell $]]&gt;0,_xlfn.CONCAT(Sales[[#This Row],[Subscription Type]]," ",Sales[[#This Row],[Upsell Priority]]," ",TEXT(Sales[[#This Row],[Current Upsell $]],"$#,#")),"")</f>
        <v>Premium Low $70</v>
      </c>
      <c r="M180" s="1">
        <v>43891</v>
      </c>
      <c r="N180" s="1">
        <v>44378</v>
      </c>
      <c r="O180">
        <v>16</v>
      </c>
      <c r="P180">
        <v>0</v>
      </c>
      <c r="Q180" s="1">
        <v>44348</v>
      </c>
      <c r="R180">
        <v>320</v>
      </c>
      <c r="S180" s="1"/>
    </row>
    <row r="181" spans="1:19" x14ac:dyDescent="0.35">
      <c r="A181">
        <v>100013</v>
      </c>
      <c r="B181" t="s">
        <v>3</v>
      </c>
      <c r="C181" s="2">
        <f>_xlfn.SWITCH(Sales[[#This Row],[Subscription Type]],"Basic",10,"Premium",10,"Business",25,"Enterprise",27)</f>
        <v>10</v>
      </c>
      <c r="G181">
        <v>0</v>
      </c>
      <c r="H181">
        <v>13</v>
      </c>
      <c r="I181">
        <f>IF(Sales[[#This Row],[Number of Users]]-Sales[[#This Row],[Licenses Bought]]&lt;0,0,Sales[[#This Row],[Number of Users]]-Sales[[#This Row],[Licenses Bought]])</f>
        <v>13</v>
      </c>
      <c r="J181" s="2">
        <f>IF(Sales[[#This Row],[Sales Month]]=MAX(Sales[Sales Month]),Sales[[#This Row],[Upsell $ Per Non-Paying User]]*Sales[[#This Row],[Non-Paying Users]],0)</f>
        <v>0</v>
      </c>
      <c r="K181" s="2" t="str">
        <f>_xlfn.IFS(Sales[[#This Row],[Current Upsell $]]=0,"",Sales[[#This Row],[Current Upsell $]]&gt;=400,"High",Sales[[#This Row],[Current Upsell $]]&gt;=100,"Medium",Sales[[#This Row],[Current Upsell $]]&lt;100,"Low")</f>
        <v/>
      </c>
      <c r="L181" s="2" t="str">
        <f>IF(Sales[[#This Row],[Current Upsell $]]&gt;0,_xlfn.CONCAT(Sales[[#This Row],[Subscription Type]]," ",Sales[[#This Row],[Upsell Priority]]," ",TEXT(Sales[[#This Row],[Current Upsell $]],"$#,#")),"")</f>
        <v/>
      </c>
      <c r="M181" s="1">
        <v>43891</v>
      </c>
      <c r="N181" s="1">
        <v>44256</v>
      </c>
      <c r="O181">
        <v>12</v>
      </c>
      <c r="P181">
        <v>3</v>
      </c>
      <c r="Q181" s="1">
        <v>43891</v>
      </c>
      <c r="R181">
        <v>0</v>
      </c>
      <c r="S181" s="1"/>
    </row>
    <row r="182" spans="1:19" x14ac:dyDescent="0.35">
      <c r="A182">
        <v>100013</v>
      </c>
      <c r="B182" t="s">
        <v>0</v>
      </c>
      <c r="C182" s="2">
        <f>_xlfn.SWITCH(Sales[[#This Row],[Subscription Type]],"Basic",10,"Premium",10,"Business",25,"Enterprise",27)</f>
        <v>10</v>
      </c>
      <c r="G182">
        <v>4</v>
      </c>
      <c r="H182">
        <v>13</v>
      </c>
      <c r="I182">
        <f>IF(Sales[[#This Row],[Number of Users]]-Sales[[#This Row],[Licenses Bought]]&lt;0,0,Sales[[#This Row],[Number of Users]]-Sales[[#This Row],[Licenses Bought]])</f>
        <v>9</v>
      </c>
      <c r="J182" s="2">
        <f>IF(Sales[[#This Row],[Sales Month]]=MAX(Sales[Sales Month]),Sales[[#This Row],[Upsell $ Per Non-Paying User]]*Sales[[#This Row],[Non-Paying Users]],0)</f>
        <v>0</v>
      </c>
      <c r="K182" s="2" t="str">
        <f>_xlfn.IFS(Sales[[#This Row],[Current Upsell $]]=0,"",Sales[[#This Row],[Current Upsell $]]&gt;=400,"High",Sales[[#This Row],[Current Upsell $]]&gt;=100,"Medium",Sales[[#This Row],[Current Upsell $]]&lt;100,"Low")</f>
        <v/>
      </c>
      <c r="L182" s="2" t="str">
        <f>IF(Sales[[#This Row],[Current Upsell $]]&gt;0,_xlfn.CONCAT(Sales[[#This Row],[Subscription Type]]," ",Sales[[#This Row],[Upsell Priority]]," ",TEXT(Sales[[#This Row],[Current Upsell $]],"$#,#")),"")</f>
        <v/>
      </c>
      <c r="M182" s="1">
        <v>43891</v>
      </c>
      <c r="N182" s="1">
        <v>44256</v>
      </c>
      <c r="O182">
        <v>12</v>
      </c>
      <c r="P182">
        <v>3</v>
      </c>
      <c r="Q182" s="1">
        <v>43922</v>
      </c>
      <c r="R182">
        <v>40</v>
      </c>
      <c r="S182" s="1"/>
    </row>
    <row r="183" spans="1:19" x14ac:dyDescent="0.35">
      <c r="A183">
        <v>100013</v>
      </c>
      <c r="B183" t="s">
        <v>0</v>
      </c>
      <c r="C183" s="2">
        <f>_xlfn.SWITCH(Sales[[#This Row],[Subscription Type]],"Basic",10,"Premium",10,"Business",25,"Enterprise",27)</f>
        <v>10</v>
      </c>
      <c r="G183">
        <v>11</v>
      </c>
      <c r="H183">
        <v>14</v>
      </c>
      <c r="I183">
        <f>IF(Sales[[#This Row],[Number of Users]]-Sales[[#This Row],[Licenses Bought]]&lt;0,0,Sales[[#This Row],[Number of Users]]-Sales[[#This Row],[Licenses Bought]])</f>
        <v>3</v>
      </c>
      <c r="J183" s="2">
        <f>IF(Sales[[#This Row],[Sales Month]]=MAX(Sales[Sales Month]),Sales[[#This Row],[Upsell $ Per Non-Paying User]]*Sales[[#This Row],[Non-Paying Users]],0)</f>
        <v>0</v>
      </c>
      <c r="K183" s="2" t="str">
        <f>_xlfn.IFS(Sales[[#This Row],[Current Upsell $]]=0,"",Sales[[#This Row],[Current Upsell $]]&gt;=400,"High",Sales[[#This Row],[Current Upsell $]]&gt;=100,"Medium",Sales[[#This Row],[Current Upsell $]]&lt;100,"Low")</f>
        <v/>
      </c>
      <c r="L183" s="2" t="str">
        <f>IF(Sales[[#This Row],[Current Upsell $]]&gt;0,_xlfn.CONCAT(Sales[[#This Row],[Subscription Type]]," ",Sales[[#This Row],[Upsell Priority]]," ",TEXT(Sales[[#This Row],[Current Upsell $]],"$#,#")),"")</f>
        <v/>
      </c>
      <c r="M183" s="1">
        <v>43891</v>
      </c>
      <c r="N183" s="1">
        <v>44256</v>
      </c>
      <c r="O183">
        <v>12</v>
      </c>
      <c r="P183">
        <v>3</v>
      </c>
      <c r="Q183" s="1">
        <v>43952</v>
      </c>
      <c r="R183">
        <v>110</v>
      </c>
      <c r="S183" s="1"/>
    </row>
    <row r="184" spans="1:19" x14ac:dyDescent="0.35">
      <c r="A184">
        <v>100013</v>
      </c>
      <c r="B184" t="s">
        <v>0</v>
      </c>
      <c r="C184" s="2">
        <f>_xlfn.SWITCH(Sales[[#This Row],[Subscription Type]],"Basic",10,"Premium",10,"Business",25,"Enterprise",27)</f>
        <v>10</v>
      </c>
      <c r="G184">
        <v>11</v>
      </c>
      <c r="H184">
        <v>14</v>
      </c>
      <c r="I184">
        <f>IF(Sales[[#This Row],[Number of Users]]-Sales[[#This Row],[Licenses Bought]]&lt;0,0,Sales[[#This Row],[Number of Users]]-Sales[[#This Row],[Licenses Bought]])</f>
        <v>3</v>
      </c>
      <c r="J184" s="2">
        <f>IF(Sales[[#This Row],[Sales Month]]=MAX(Sales[Sales Month]),Sales[[#This Row],[Upsell $ Per Non-Paying User]]*Sales[[#This Row],[Non-Paying Users]],0)</f>
        <v>0</v>
      </c>
      <c r="K184" s="2" t="str">
        <f>_xlfn.IFS(Sales[[#This Row],[Current Upsell $]]=0,"",Sales[[#This Row],[Current Upsell $]]&gt;=400,"High",Sales[[#This Row],[Current Upsell $]]&gt;=100,"Medium",Sales[[#This Row],[Current Upsell $]]&lt;100,"Low")</f>
        <v/>
      </c>
      <c r="L184" s="2" t="str">
        <f>IF(Sales[[#This Row],[Current Upsell $]]&gt;0,_xlfn.CONCAT(Sales[[#This Row],[Subscription Type]]," ",Sales[[#This Row],[Upsell Priority]]," ",TEXT(Sales[[#This Row],[Current Upsell $]],"$#,#")),"")</f>
        <v/>
      </c>
      <c r="M184" s="1">
        <v>43891</v>
      </c>
      <c r="N184" s="1">
        <v>44256</v>
      </c>
      <c r="O184">
        <v>12</v>
      </c>
      <c r="P184">
        <v>3</v>
      </c>
      <c r="Q184" s="1">
        <v>43983</v>
      </c>
      <c r="R184">
        <v>110</v>
      </c>
      <c r="S184" s="1"/>
    </row>
    <row r="185" spans="1:19" x14ac:dyDescent="0.35">
      <c r="A185">
        <v>100013</v>
      </c>
      <c r="B185" t="s">
        <v>0</v>
      </c>
      <c r="C185" s="2">
        <f>_xlfn.SWITCH(Sales[[#This Row],[Subscription Type]],"Basic",10,"Premium",10,"Business",25,"Enterprise",27)</f>
        <v>10</v>
      </c>
      <c r="G185">
        <v>11</v>
      </c>
      <c r="H185">
        <v>11</v>
      </c>
      <c r="I185">
        <f>IF(Sales[[#This Row],[Number of Users]]-Sales[[#This Row],[Licenses Bought]]&lt;0,0,Sales[[#This Row],[Number of Users]]-Sales[[#This Row],[Licenses Bought]])</f>
        <v>0</v>
      </c>
      <c r="J185" s="2">
        <f>IF(Sales[[#This Row],[Sales Month]]=MAX(Sales[Sales Month]),Sales[[#This Row],[Upsell $ Per Non-Paying User]]*Sales[[#This Row],[Non-Paying Users]],0)</f>
        <v>0</v>
      </c>
      <c r="K185" s="2" t="str">
        <f>_xlfn.IFS(Sales[[#This Row],[Current Upsell $]]=0,"",Sales[[#This Row],[Current Upsell $]]&gt;=400,"High",Sales[[#This Row],[Current Upsell $]]&gt;=100,"Medium",Sales[[#This Row],[Current Upsell $]]&lt;100,"Low")</f>
        <v/>
      </c>
      <c r="L185" s="2" t="str">
        <f>IF(Sales[[#This Row],[Current Upsell $]]&gt;0,_xlfn.CONCAT(Sales[[#This Row],[Subscription Type]]," ",Sales[[#This Row],[Upsell Priority]]," ",TEXT(Sales[[#This Row],[Current Upsell $]],"$#,#")),"")</f>
        <v/>
      </c>
      <c r="M185" s="1">
        <v>43891</v>
      </c>
      <c r="N185" s="1">
        <v>44256</v>
      </c>
      <c r="O185">
        <v>12</v>
      </c>
      <c r="P185">
        <v>3</v>
      </c>
      <c r="Q185" s="1">
        <v>44013</v>
      </c>
      <c r="R185">
        <v>110</v>
      </c>
      <c r="S185" s="1"/>
    </row>
    <row r="186" spans="1:19" x14ac:dyDescent="0.35">
      <c r="A186">
        <v>100013</v>
      </c>
      <c r="B186" t="s">
        <v>0</v>
      </c>
      <c r="C186" s="2">
        <f>_xlfn.SWITCH(Sales[[#This Row],[Subscription Type]],"Basic",10,"Premium",10,"Business",25,"Enterprise",27)</f>
        <v>10</v>
      </c>
      <c r="G186">
        <v>11</v>
      </c>
      <c r="H186">
        <v>11</v>
      </c>
      <c r="I186">
        <f>IF(Sales[[#This Row],[Number of Users]]-Sales[[#This Row],[Licenses Bought]]&lt;0,0,Sales[[#This Row],[Number of Users]]-Sales[[#This Row],[Licenses Bought]])</f>
        <v>0</v>
      </c>
      <c r="J186" s="2">
        <f>IF(Sales[[#This Row],[Sales Month]]=MAX(Sales[Sales Month]),Sales[[#This Row],[Upsell $ Per Non-Paying User]]*Sales[[#This Row],[Non-Paying Users]],0)</f>
        <v>0</v>
      </c>
      <c r="K186" s="2" t="str">
        <f>_xlfn.IFS(Sales[[#This Row],[Current Upsell $]]=0,"",Sales[[#This Row],[Current Upsell $]]&gt;=400,"High",Sales[[#This Row],[Current Upsell $]]&gt;=100,"Medium",Sales[[#This Row],[Current Upsell $]]&lt;100,"Low")</f>
        <v/>
      </c>
      <c r="L186" s="2" t="str">
        <f>IF(Sales[[#This Row],[Current Upsell $]]&gt;0,_xlfn.CONCAT(Sales[[#This Row],[Subscription Type]]," ",Sales[[#This Row],[Upsell Priority]]," ",TEXT(Sales[[#This Row],[Current Upsell $]],"$#,#")),"")</f>
        <v/>
      </c>
      <c r="M186" s="1">
        <v>43891</v>
      </c>
      <c r="N186" s="1">
        <v>44256</v>
      </c>
      <c r="O186">
        <v>12</v>
      </c>
      <c r="P186">
        <v>3</v>
      </c>
      <c r="Q186" s="1">
        <v>44044</v>
      </c>
      <c r="R186">
        <v>110</v>
      </c>
      <c r="S186" s="1"/>
    </row>
    <row r="187" spans="1:19" x14ac:dyDescent="0.35">
      <c r="A187">
        <v>100013</v>
      </c>
      <c r="B187" t="s">
        <v>0</v>
      </c>
      <c r="C187" s="2">
        <f>_xlfn.SWITCH(Sales[[#This Row],[Subscription Type]],"Basic",10,"Premium",10,"Business",25,"Enterprise",27)</f>
        <v>10</v>
      </c>
      <c r="G187">
        <v>11</v>
      </c>
      <c r="H187">
        <v>13</v>
      </c>
      <c r="I187">
        <f>IF(Sales[[#This Row],[Number of Users]]-Sales[[#This Row],[Licenses Bought]]&lt;0,0,Sales[[#This Row],[Number of Users]]-Sales[[#This Row],[Licenses Bought]])</f>
        <v>2</v>
      </c>
      <c r="J187" s="2">
        <f>IF(Sales[[#This Row],[Sales Month]]=MAX(Sales[Sales Month]),Sales[[#This Row],[Upsell $ Per Non-Paying User]]*Sales[[#This Row],[Non-Paying Users]],0)</f>
        <v>0</v>
      </c>
      <c r="K187" s="2" t="str">
        <f>_xlfn.IFS(Sales[[#This Row],[Current Upsell $]]=0,"",Sales[[#This Row],[Current Upsell $]]&gt;=400,"High",Sales[[#This Row],[Current Upsell $]]&gt;=100,"Medium",Sales[[#This Row],[Current Upsell $]]&lt;100,"Low")</f>
        <v/>
      </c>
      <c r="L187" s="2" t="str">
        <f>IF(Sales[[#This Row],[Current Upsell $]]&gt;0,_xlfn.CONCAT(Sales[[#This Row],[Subscription Type]]," ",Sales[[#This Row],[Upsell Priority]]," ",TEXT(Sales[[#This Row],[Current Upsell $]],"$#,#")),"")</f>
        <v/>
      </c>
      <c r="M187" s="1">
        <v>43891</v>
      </c>
      <c r="N187" s="1">
        <v>44256</v>
      </c>
      <c r="O187">
        <v>12</v>
      </c>
      <c r="P187">
        <v>3</v>
      </c>
      <c r="Q187" s="1">
        <v>44075</v>
      </c>
      <c r="R187">
        <v>110</v>
      </c>
      <c r="S187" s="1"/>
    </row>
    <row r="188" spans="1:19" x14ac:dyDescent="0.35">
      <c r="A188">
        <v>100013</v>
      </c>
      <c r="B188" t="s">
        <v>0</v>
      </c>
      <c r="C188" s="2">
        <f>_xlfn.SWITCH(Sales[[#This Row],[Subscription Type]],"Basic",10,"Premium",10,"Business",25,"Enterprise",27)</f>
        <v>10</v>
      </c>
      <c r="G188">
        <v>11</v>
      </c>
      <c r="H188">
        <v>15</v>
      </c>
      <c r="I188">
        <f>IF(Sales[[#This Row],[Number of Users]]-Sales[[#This Row],[Licenses Bought]]&lt;0,0,Sales[[#This Row],[Number of Users]]-Sales[[#This Row],[Licenses Bought]])</f>
        <v>4</v>
      </c>
      <c r="J188" s="2">
        <f>IF(Sales[[#This Row],[Sales Month]]=MAX(Sales[Sales Month]),Sales[[#This Row],[Upsell $ Per Non-Paying User]]*Sales[[#This Row],[Non-Paying Users]],0)</f>
        <v>0</v>
      </c>
      <c r="K188" s="2" t="str">
        <f>_xlfn.IFS(Sales[[#This Row],[Current Upsell $]]=0,"",Sales[[#This Row],[Current Upsell $]]&gt;=400,"High",Sales[[#This Row],[Current Upsell $]]&gt;=100,"Medium",Sales[[#This Row],[Current Upsell $]]&lt;100,"Low")</f>
        <v/>
      </c>
      <c r="L188" s="2" t="str">
        <f>IF(Sales[[#This Row],[Current Upsell $]]&gt;0,_xlfn.CONCAT(Sales[[#This Row],[Subscription Type]]," ",Sales[[#This Row],[Upsell Priority]]," ",TEXT(Sales[[#This Row],[Current Upsell $]],"$#,#")),"")</f>
        <v/>
      </c>
      <c r="M188" s="1">
        <v>43891</v>
      </c>
      <c r="N188" s="1">
        <v>44256</v>
      </c>
      <c r="O188">
        <v>12</v>
      </c>
      <c r="P188">
        <v>3</v>
      </c>
      <c r="Q188" s="1">
        <v>44105</v>
      </c>
      <c r="R188">
        <v>110</v>
      </c>
      <c r="S188" s="1"/>
    </row>
    <row r="189" spans="1:19" x14ac:dyDescent="0.35">
      <c r="A189">
        <v>100013</v>
      </c>
      <c r="B189" t="s">
        <v>0</v>
      </c>
      <c r="C189" s="2">
        <f>_xlfn.SWITCH(Sales[[#This Row],[Subscription Type]],"Basic",10,"Premium",10,"Business",25,"Enterprise",27)</f>
        <v>10</v>
      </c>
      <c r="G189">
        <v>11</v>
      </c>
      <c r="H189">
        <v>14</v>
      </c>
      <c r="I189">
        <f>IF(Sales[[#This Row],[Number of Users]]-Sales[[#This Row],[Licenses Bought]]&lt;0,0,Sales[[#This Row],[Number of Users]]-Sales[[#This Row],[Licenses Bought]])</f>
        <v>3</v>
      </c>
      <c r="J189" s="2">
        <f>IF(Sales[[#This Row],[Sales Month]]=MAX(Sales[Sales Month]),Sales[[#This Row],[Upsell $ Per Non-Paying User]]*Sales[[#This Row],[Non-Paying Users]],0)</f>
        <v>0</v>
      </c>
      <c r="K189" s="2" t="str">
        <f>_xlfn.IFS(Sales[[#This Row],[Current Upsell $]]=0,"",Sales[[#This Row],[Current Upsell $]]&gt;=400,"High",Sales[[#This Row],[Current Upsell $]]&gt;=100,"Medium",Sales[[#This Row],[Current Upsell $]]&lt;100,"Low")</f>
        <v/>
      </c>
      <c r="L189" s="2" t="str">
        <f>IF(Sales[[#This Row],[Current Upsell $]]&gt;0,_xlfn.CONCAT(Sales[[#This Row],[Subscription Type]]," ",Sales[[#This Row],[Upsell Priority]]," ",TEXT(Sales[[#This Row],[Current Upsell $]],"$#,#")),"")</f>
        <v/>
      </c>
      <c r="M189" s="1">
        <v>43891</v>
      </c>
      <c r="N189" s="1">
        <v>44256</v>
      </c>
      <c r="O189">
        <v>12</v>
      </c>
      <c r="P189">
        <v>3</v>
      </c>
      <c r="Q189" s="1">
        <v>44136</v>
      </c>
      <c r="R189">
        <v>110</v>
      </c>
      <c r="S189" s="1"/>
    </row>
    <row r="190" spans="1:19" x14ac:dyDescent="0.35">
      <c r="A190">
        <v>100013</v>
      </c>
      <c r="B190" t="s">
        <v>0</v>
      </c>
      <c r="C190" s="2">
        <f>_xlfn.SWITCH(Sales[[#This Row],[Subscription Type]],"Basic",10,"Premium",10,"Business",25,"Enterprise",27)</f>
        <v>10</v>
      </c>
      <c r="G190">
        <v>11</v>
      </c>
      <c r="H190">
        <v>13</v>
      </c>
      <c r="I190">
        <f>IF(Sales[[#This Row],[Number of Users]]-Sales[[#This Row],[Licenses Bought]]&lt;0,0,Sales[[#This Row],[Number of Users]]-Sales[[#This Row],[Licenses Bought]])</f>
        <v>2</v>
      </c>
      <c r="J190" s="2">
        <f>IF(Sales[[#This Row],[Sales Month]]=MAX(Sales[Sales Month]),Sales[[#This Row],[Upsell $ Per Non-Paying User]]*Sales[[#This Row],[Non-Paying Users]],0)</f>
        <v>0</v>
      </c>
      <c r="K190" s="2" t="str">
        <f>_xlfn.IFS(Sales[[#This Row],[Current Upsell $]]=0,"",Sales[[#This Row],[Current Upsell $]]&gt;=400,"High",Sales[[#This Row],[Current Upsell $]]&gt;=100,"Medium",Sales[[#This Row],[Current Upsell $]]&lt;100,"Low")</f>
        <v/>
      </c>
      <c r="L190" s="2" t="str">
        <f>IF(Sales[[#This Row],[Current Upsell $]]&gt;0,_xlfn.CONCAT(Sales[[#This Row],[Subscription Type]]," ",Sales[[#This Row],[Upsell Priority]]," ",TEXT(Sales[[#This Row],[Current Upsell $]],"$#,#")),"")</f>
        <v/>
      </c>
      <c r="M190" s="1">
        <v>43891</v>
      </c>
      <c r="N190" s="1">
        <v>44256</v>
      </c>
      <c r="O190">
        <v>12</v>
      </c>
      <c r="P190">
        <v>3</v>
      </c>
      <c r="Q190" s="1">
        <v>44166</v>
      </c>
      <c r="R190">
        <v>110</v>
      </c>
      <c r="S190" s="1"/>
    </row>
    <row r="191" spans="1:19" x14ac:dyDescent="0.35">
      <c r="A191">
        <v>100013</v>
      </c>
      <c r="B191" t="s">
        <v>0</v>
      </c>
      <c r="C191" s="2">
        <f>_xlfn.SWITCH(Sales[[#This Row],[Subscription Type]],"Basic",10,"Premium",10,"Business",25,"Enterprise",27)</f>
        <v>10</v>
      </c>
      <c r="G191">
        <v>11</v>
      </c>
      <c r="H191">
        <v>17</v>
      </c>
      <c r="I191">
        <f>IF(Sales[[#This Row],[Number of Users]]-Sales[[#This Row],[Licenses Bought]]&lt;0,0,Sales[[#This Row],[Number of Users]]-Sales[[#This Row],[Licenses Bought]])</f>
        <v>6</v>
      </c>
      <c r="J191" s="2">
        <f>IF(Sales[[#This Row],[Sales Month]]=MAX(Sales[Sales Month]),Sales[[#This Row],[Upsell $ Per Non-Paying User]]*Sales[[#This Row],[Non-Paying Users]],0)</f>
        <v>0</v>
      </c>
      <c r="K191" s="2" t="str">
        <f>_xlfn.IFS(Sales[[#This Row],[Current Upsell $]]=0,"",Sales[[#This Row],[Current Upsell $]]&gt;=400,"High",Sales[[#This Row],[Current Upsell $]]&gt;=100,"Medium",Sales[[#This Row],[Current Upsell $]]&lt;100,"Low")</f>
        <v/>
      </c>
      <c r="L191" s="2" t="str">
        <f>IF(Sales[[#This Row],[Current Upsell $]]&gt;0,_xlfn.CONCAT(Sales[[#This Row],[Subscription Type]]," ",Sales[[#This Row],[Upsell Priority]]," ",TEXT(Sales[[#This Row],[Current Upsell $]],"$#,#")),"")</f>
        <v/>
      </c>
      <c r="M191" s="1">
        <v>43891</v>
      </c>
      <c r="N191" s="1">
        <v>44256</v>
      </c>
      <c r="O191">
        <v>12</v>
      </c>
      <c r="P191">
        <v>3</v>
      </c>
      <c r="Q191" s="1">
        <v>44197</v>
      </c>
      <c r="R191">
        <v>110</v>
      </c>
      <c r="S191" s="1"/>
    </row>
    <row r="192" spans="1:19" x14ac:dyDescent="0.35">
      <c r="A192">
        <v>100013</v>
      </c>
      <c r="B192" t="s">
        <v>0</v>
      </c>
      <c r="C192" s="2">
        <f>_xlfn.SWITCH(Sales[[#This Row],[Subscription Type]],"Basic",10,"Premium",10,"Business",25,"Enterprise",27)</f>
        <v>10</v>
      </c>
      <c r="G192">
        <v>11</v>
      </c>
      <c r="H192">
        <v>12</v>
      </c>
      <c r="I192">
        <f>IF(Sales[[#This Row],[Number of Users]]-Sales[[#This Row],[Licenses Bought]]&lt;0,0,Sales[[#This Row],[Number of Users]]-Sales[[#This Row],[Licenses Bought]])</f>
        <v>1</v>
      </c>
      <c r="J192" s="2">
        <f>IF(Sales[[#This Row],[Sales Month]]=MAX(Sales[Sales Month]),Sales[[#This Row],[Upsell $ Per Non-Paying User]]*Sales[[#This Row],[Non-Paying Users]],0)</f>
        <v>0</v>
      </c>
      <c r="K192" s="2" t="str">
        <f>_xlfn.IFS(Sales[[#This Row],[Current Upsell $]]=0,"",Sales[[#This Row],[Current Upsell $]]&gt;=400,"High",Sales[[#This Row],[Current Upsell $]]&gt;=100,"Medium",Sales[[#This Row],[Current Upsell $]]&lt;100,"Low")</f>
        <v/>
      </c>
      <c r="L192" s="2" t="str">
        <f>IF(Sales[[#This Row],[Current Upsell $]]&gt;0,_xlfn.CONCAT(Sales[[#This Row],[Subscription Type]]," ",Sales[[#This Row],[Upsell Priority]]," ",TEXT(Sales[[#This Row],[Current Upsell $]],"$#,#")),"")</f>
        <v/>
      </c>
      <c r="M192" s="1">
        <v>43891</v>
      </c>
      <c r="N192" s="1">
        <v>44256</v>
      </c>
      <c r="O192">
        <v>12</v>
      </c>
      <c r="P192">
        <v>3</v>
      </c>
      <c r="Q192" s="1">
        <v>44228</v>
      </c>
      <c r="R192">
        <v>110</v>
      </c>
      <c r="S192" s="1"/>
    </row>
    <row r="193" spans="1:19" x14ac:dyDescent="0.35">
      <c r="A193">
        <v>100013</v>
      </c>
      <c r="B193" t="s">
        <v>0</v>
      </c>
      <c r="C193" s="2">
        <f>_xlfn.SWITCH(Sales[[#This Row],[Subscription Type]],"Basic",10,"Premium",10,"Business",25,"Enterprise",27)</f>
        <v>10</v>
      </c>
      <c r="G193">
        <v>11</v>
      </c>
      <c r="H193">
        <v>14</v>
      </c>
      <c r="I193">
        <f>IF(Sales[[#This Row],[Number of Users]]-Sales[[#This Row],[Licenses Bought]]&lt;0,0,Sales[[#This Row],[Number of Users]]-Sales[[#This Row],[Licenses Bought]])</f>
        <v>3</v>
      </c>
      <c r="J193" s="2">
        <f>IF(Sales[[#This Row],[Sales Month]]=MAX(Sales[Sales Month]),Sales[[#This Row],[Upsell $ Per Non-Paying User]]*Sales[[#This Row],[Non-Paying Users]],0)</f>
        <v>0</v>
      </c>
      <c r="K193" s="2" t="str">
        <f>_xlfn.IFS(Sales[[#This Row],[Current Upsell $]]=0,"",Sales[[#This Row],[Current Upsell $]]&gt;=400,"High",Sales[[#This Row],[Current Upsell $]]&gt;=100,"Medium",Sales[[#This Row],[Current Upsell $]]&lt;100,"Low")</f>
        <v/>
      </c>
      <c r="L193" s="2" t="str">
        <f>IF(Sales[[#This Row],[Current Upsell $]]&gt;0,_xlfn.CONCAT(Sales[[#This Row],[Subscription Type]]," ",Sales[[#This Row],[Upsell Priority]]," ",TEXT(Sales[[#This Row],[Current Upsell $]],"$#,#")),"")</f>
        <v/>
      </c>
      <c r="M193" s="1">
        <v>43891</v>
      </c>
      <c r="N193" s="1">
        <v>44256</v>
      </c>
      <c r="O193">
        <v>12</v>
      </c>
      <c r="P193">
        <v>3</v>
      </c>
      <c r="Q193" s="1">
        <v>44256</v>
      </c>
      <c r="R193">
        <v>110</v>
      </c>
      <c r="S193" s="1"/>
    </row>
    <row r="194" spans="1:19" x14ac:dyDescent="0.35">
      <c r="A194">
        <v>100014</v>
      </c>
      <c r="B194" t="s">
        <v>3</v>
      </c>
      <c r="C194" s="2">
        <f>_xlfn.SWITCH(Sales[[#This Row],[Subscription Type]],"Basic",10,"Premium",10,"Business",25,"Enterprise",27)</f>
        <v>10</v>
      </c>
      <c r="G194">
        <v>0</v>
      </c>
      <c r="H194">
        <v>4</v>
      </c>
      <c r="I194">
        <f>IF(Sales[[#This Row],[Number of Users]]-Sales[[#This Row],[Licenses Bought]]&lt;0,0,Sales[[#This Row],[Number of Users]]-Sales[[#This Row],[Licenses Bought]])</f>
        <v>4</v>
      </c>
      <c r="J194" s="2">
        <f>IF(Sales[[#This Row],[Sales Month]]=MAX(Sales[Sales Month]),Sales[[#This Row],[Upsell $ Per Non-Paying User]]*Sales[[#This Row],[Non-Paying Users]],0)</f>
        <v>0</v>
      </c>
      <c r="K194" s="2" t="str">
        <f>_xlfn.IFS(Sales[[#This Row],[Current Upsell $]]=0,"",Sales[[#This Row],[Current Upsell $]]&gt;=400,"High",Sales[[#This Row],[Current Upsell $]]&gt;=100,"Medium",Sales[[#This Row],[Current Upsell $]]&lt;100,"Low")</f>
        <v/>
      </c>
      <c r="L194" s="2" t="str">
        <f>IF(Sales[[#This Row],[Current Upsell $]]&gt;0,_xlfn.CONCAT(Sales[[#This Row],[Subscription Type]]," ",Sales[[#This Row],[Upsell Priority]]," ",TEXT(Sales[[#This Row],[Current Upsell $]],"$#,#")),"")</f>
        <v/>
      </c>
      <c r="M194" s="1">
        <v>43891</v>
      </c>
      <c r="N194" s="1">
        <v>44166</v>
      </c>
      <c r="O194">
        <v>9</v>
      </c>
      <c r="P194">
        <v>6</v>
      </c>
      <c r="Q194" s="1">
        <v>43891</v>
      </c>
      <c r="R194">
        <v>0</v>
      </c>
      <c r="S194" s="1"/>
    </row>
    <row r="195" spans="1:19" x14ac:dyDescent="0.35">
      <c r="A195">
        <v>100014</v>
      </c>
      <c r="B195" t="s">
        <v>0</v>
      </c>
      <c r="C195" s="2">
        <f>_xlfn.SWITCH(Sales[[#This Row],[Subscription Type]],"Basic",10,"Premium",10,"Business",25,"Enterprise",27)</f>
        <v>10</v>
      </c>
      <c r="G195">
        <v>1</v>
      </c>
      <c r="H195">
        <v>4</v>
      </c>
      <c r="I195">
        <f>IF(Sales[[#This Row],[Number of Users]]-Sales[[#This Row],[Licenses Bought]]&lt;0,0,Sales[[#This Row],[Number of Users]]-Sales[[#This Row],[Licenses Bought]])</f>
        <v>3</v>
      </c>
      <c r="J195" s="2">
        <f>IF(Sales[[#This Row],[Sales Month]]=MAX(Sales[Sales Month]),Sales[[#This Row],[Upsell $ Per Non-Paying User]]*Sales[[#This Row],[Non-Paying Users]],0)</f>
        <v>0</v>
      </c>
      <c r="K195" s="2" t="str">
        <f>_xlfn.IFS(Sales[[#This Row],[Current Upsell $]]=0,"",Sales[[#This Row],[Current Upsell $]]&gt;=400,"High",Sales[[#This Row],[Current Upsell $]]&gt;=100,"Medium",Sales[[#This Row],[Current Upsell $]]&lt;100,"Low")</f>
        <v/>
      </c>
      <c r="L195" s="2" t="str">
        <f>IF(Sales[[#This Row],[Current Upsell $]]&gt;0,_xlfn.CONCAT(Sales[[#This Row],[Subscription Type]]," ",Sales[[#This Row],[Upsell Priority]]," ",TEXT(Sales[[#This Row],[Current Upsell $]],"$#,#")),"")</f>
        <v/>
      </c>
      <c r="M195" s="1">
        <v>43891</v>
      </c>
      <c r="N195" s="1">
        <v>44166</v>
      </c>
      <c r="O195">
        <v>9</v>
      </c>
      <c r="P195">
        <v>6</v>
      </c>
      <c r="Q195" s="1">
        <v>43922</v>
      </c>
      <c r="R195">
        <v>10</v>
      </c>
      <c r="S195" s="1"/>
    </row>
    <row r="196" spans="1:19" x14ac:dyDescent="0.35">
      <c r="A196">
        <v>100014</v>
      </c>
      <c r="B196" t="s">
        <v>0</v>
      </c>
      <c r="C196" s="2">
        <f>_xlfn.SWITCH(Sales[[#This Row],[Subscription Type]],"Basic",10,"Premium",10,"Business",25,"Enterprise",27)</f>
        <v>10</v>
      </c>
      <c r="G196">
        <v>2</v>
      </c>
      <c r="H196">
        <v>4</v>
      </c>
      <c r="I196">
        <f>IF(Sales[[#This Row],[Number of Users]]-Sales[[#This Row],[Licenses Bought]]&lt;0,0,Sales[[#This Row],[Number of Users]]-Sales[[#This Row],[Licenses Bought]])</f>
        <v>2</v>
      </c>
      <c r="J196" s="2">
        <f>IF(Sales[[#This Row],[Sales Month]]=MAX(Sales[Sales Month]),Sales[[#This Row],[Upsell $ Per Non-Paying User]]*Sales[[#This Row],[Non-Paying Users]],0)</f>
        <v>0</v>
      </c>
      <c r="K196" s="2" t="str">
        <f>_xlfn.IFS(Sales[[#This Row],[Current Upsell $]]=0,"",Sales[[#This Row],[Current Upsell $]]&gt;=400,"High",Sales[[#This Row],[Current Upsell $]]&gt;=100,"Medium",Sales[[#This Row],[Current Upsell $]]&lt;100,"Low")</f>
        <v/>
      </c>
      <c r="L196" s="2" t="str">
        <f>IF(Sales[[#This Row],[Current Upsell $]]&gt;0,_xlfn.CONCAT(Sales[[#This Row],[Subscription Type]]," ",Sales[[#This Row],[Upsell Priority]]," ",TEXT(Sales[[#This Row],[Current Upsell $]],"$#,#")),"")</f>
        <v/>
      </c>
      <c r="M196" s="1">
        <v>43891</v>
      </c>
      <c r="N196" s="1">
        <v>44166</v>
      </c>
      <c r="O196">
        <v>9</v>
      </c>
      <c r="P196">
        <v>6</v>
      </c>
      <c r="Q196" s="1">
        <v>43952</v>
      </c>
      <c r="R196">
        <v>20</v>
      </c>
      <c r="S196" s="1"/>
    </row>
    <row r="197" spans="1:19" x14ac:dyDescent="0.35">
      <c r="A197">
        <v>100014</v>
      </c>
      <c r="B197" t="s">
        <v>0</v>
      </c>
      <c r="C197" s="2">
        <f>_xlfn.SWITCH(Sales[[#This Row],[Subscription Type]],"Basic",10,"Premium",10,"Business",25,"Enterprise",27)</f>
        <v>10</v>
      </c>
      <c r="G197">
        <v>3</v>
      </c>
      <c r="H197">
        <v>4</v>
      </c>
      <c r="I197">
        <f>IF(Sales[[#This Row],[Number of Users]]-Sales[[#This Row],[Licenses Bought]]&lt;0,0,Sales[[#This Row],[Number of Users]]-Sales[[#This Row],[Licenses Bought]])</f>
        <v>1</v>
      </c>
      <c r="J197" s="2">
        <f>IF(Sales[[#This Row],[Sales Month]]=MAX(Sales[Sales Month]),Sales[[#This Row],[Upsell $ Per Non-Paying User]]*Sales[[#This Row],[Non-Paying Users]],0)</f>
        <v>0</v>
      </c>
      <c r="K197" s="2" t="str">
        <f>_xlfn.IFS(Sales[[#This Row],[Current Upsell $]]=0,"",Sales[[#This Row],[Current Upsell $]]&gt;=400,"High",Sales[[#This Row],[Current Upsell $]]&gt;=100,"Medium",Sales[[#This Row],[Current Upsell $]]&lt;100,"Low")</f>
        <v/>
      </c>
      <c r="L197" s="2" t="str">
        <f>IF(Sales[[#This Row],[Current Upsell $]]&gt;0,_xlfn.CONCAT(Sales[[#This Row],[Subscription Type]]," ",Sales[[#This Row],[Upsell Priority]]," ",TEXT(Sales[[#This Row],[Current Upsell $]],"$#,#")),"")</f>
        <v/>
      </c>
      <c r="M197" s="1">
        <v>43891</v>
      </c>
      <c r="N197" s="1">
        <v>44166</v>
      </c>
      <c r="O197">
        <v>9</v>
      </c>
      <c r="P197">
        <v>6</v>
      </c>
      <c r="Q197" s="1">
        <v>43983</v>
      </c>
      <c r="R197">
        <v>30</v>
      </c>
      <c r="S197" s="1"/>
    </row>
    <row r="198" spans="1:19" x14ac:dyDescent="0.35">
      <c r="A198">
        <v>100014</v>
      </c>
      <c r="B198" t="s">
        <v>0</v>
      </c>
      <c r="C198" s="2">
        <f>_xlfn.SWITCH(Sales[[#This Row],[Subscription Type]],"Basic",10,"Premium",10,"Business",25,"Enterprise",27)</f>
        <v>10</v>
      </c>
      <c r="G198">
        <v>3</v>
      </c>
      <c r="H198">
        <v>4</v>
      </c>
      <c r="I198">
        <f>IF(Sales[[#This Row],[Number of Users]]-Sales[[#This Row],[Licenses Bought]]&lt;0,0,Sales[[#This Row],[Number of Users]]-Sales[[#This Row],[Licenses Bought]])</f>
        <v>1</v>
      </c>
      <c r="J198" s="2">
        <f>IF(Sales[[#This Row],[Sales Month]]=MAX(Sales[Sales Month]),Sales[[#This Row],[Upsell $ Per Non-Paying User]]*Sales[[#This Row],[Non-Paying Users]],0)</f>
        <v>0</v>
      </c>
      <c r="K198" s="2" t="str">
        <f>_xlfn.IFS(Sales[[#This Row],[Current Upsell $]]=0,"",Sales[[#This Row],[Current Upsell $]]&gt;=400,"High",Sales[[#This Row],[Current Upsell $]]&gt;=100,"Medium",Sales[[#This Row],[Current Upsell $]]&lt;100,"Low")</f>
        <v/>
      </c>
      <c r="L198" s="2" t="str">
        <f>IF(Sales[[#This Row],[Current Upsell $]]&gt;0,_xlfn.CONCAT(Sales[[#This Row],[Subscription Type]]," ",Sales[[#This Row],[Upsell Priority]]," ",TEXT(Sales[[#This Row],[Current Upsell $]],"$#,#")),"")</f>
        <v/>
      </c>
      <c r="M198" s="1">
        <v>43891</v>
      </c>
      <c r="N198" s="1">
        <v>44166</v>
      </c>
      <c r="O198">
        <v>9</v>
      </c>
      <c r="P198">
        <v>6</v>
      </c>
      <c r="Q198" s="1">
        <v>44013</v>
      </c>
      <c r="R198">
        <v>30</v>
      </c>
      <c r="S198" s="1"/>
    </row>
    <row r="199" spans="1:19" x14ac:dyDescent="0.35">
      <c r="A199">
        <v>100014</v>
      </c>
      <c r="B199" t="s">
        <v>0</v>
      </c>
      <c r="C199" s="2">
        <f>_xlfn.SWITCH(Sales[[#This Row],[Subscription Type]],"Basic",10,"Premium",10,"Business",25,"Enterprise",27)</f>
        <v>10</v>
      </c>
      <c r="G199">
        <v>3</v>
      </c>
      <c r="H199">
        <v>4</v>
      </c>
      <c r="I199">
        <f>IF(Sales[[#This Row],[Number of Users]]-Sales[[#This Row],[Licenses Bought]]&lt;0,0,Sales[[#This Row],[Number of Users]]-Sales[[#This Row],[Licenses Bought]])</f>
        <v>1</v>
      </c>
      <c r="J199" s="2">
        <f>IF(Sales[[#This Row],[Sales Month]]=MAX(Sales[Sales Month]),Sales[[#This Row],[Upsell $ Per Non-Paying User]]*Sales[[#This Row],[Non-Paying Users]],0)</f>
        <v>0</v>
      </c>
      <c r="K199" s="2" t="str">
        <f>_xlfn.IFS(Sales[[#This Row],[Current Upsell $]]=0,"",Sales[[#This Row],[Current Upsell $]]&gt;=400,"High",Sales[[#This Row],[Current Upsell $]]&gt;=100,"Medium",Sales[[#This Row],[Current Upsell $]]&lt;100,"Low")</f>
        <v/>
      </c>
      <c r="L199" s="2" t="str">
        <f>IF(Sales[[#This Row],[Current Upsell $]]&gt;0,_xlfn.CONCAT(Sales[[#This Row],[Subscription Type]]," ",Sales[[#This Row],[Upsell Priority]]," ",TEXT(Sales[[#This Row],[Current Upsell $]],"$#,#")),"")</f>
        <v/>
      </c>
      <c r="M199" s="1">
        <v>43891</v>
      </c>
      <c r="N199" s="1">
        <v>44166</v>
      </c>
      <c r="O199">
        <v>9</v>
      </c>
      <c r="P199">
        <v>6</v>
      </c>
      <c r="Q199" s="1">
        <v>44044</v>
      </c>
      <c r="R199">
        <v>30</v>
      </c>
      <c r="S199" s="1"/>
    </row>
    <row r="200" spans="1:19" x14ac:dyDescent="0.35">
      <c r="A200">
        <v>100014</v>
      </c>
      <c r="B200" t="s">
        <v>0</v>
      </c>
      <c r="C200" s="2">
        <f>_xlfn.SWITCH(Sales[[#This Row],[Subscription Type]],"Basic",10,"Premium",10,"Business",25,"Enterprise",27)</f>
        <v>10</v>
      </c>
      <c r="G200">
        <v>3</v>
      </c>
      <c r="H200">
        <v>4</v>
      </c>
      <c r="I200">
        <f>IF(Sales[[#This Row],[Number of Users]]-Sales[[#This Row],[Licenses Bought]]&lt;0,0,Sales[[#This Row],[Number of Users]]-Sales[[#This Row],[Licenses Bought]])</f>
        <v>1</v>
      </c>
      <c r="J200" s="2">
        <f>IF(Sales[[#This Row],[Sales Month]]=MAX(Sales[Sales Month]),Sales[[#This Row],[Upsell $ Per Non-Paying User]]*Sales[[#This Row],[Non-Paying Users]],0)</f>
        <v>0</v>
      </c>
      <c r="K200" s="2" t="str">
        <f>_xlfn.IFS(Sales[[#This Row],[Current Upsell $]]=0,"",Sales[[#This Row],[Current Upsell $]]&gt;=400,"High",Sales[[#This Row],[Current Upsell $]]&gt;=100,"Medium",Sales[[#This Row],[Current Upsell $]]&lt;100,"Low")</f>
        <v/>
      </c>
      <c r="L200" s="2" t="str">
        <f>IF(Sales[[#This Row],[Current Upsell $]]&gt;0,_xlfn.CONCAT(Sales[[#This Row],[Subscription Type]]," ",Sales[[#This Row],[Upsell Priority]]," ",TEXT(Sales[[#This Row],[Current Upsell $]],"$#,#")),"")</f>
        <v/>
      </c>
      <c r="M200" s="1">
        <v>43891</v>
      </c>
      <c r="N200" s="1">
        <v>44166</v>
      </c>
      <c r="O200">
        <v>9</v>
      </c>
      <c r="P200">
        <v>6</v>
      </c>
      <c r="Q200" s="1">
        <v>44075</v>
      </c>
      <c r="R200">
        <v>30</v>
      </c>
      <c r="S200" s="1"/>
    </row>
    <row r="201" spans="1:19" x14ac:dyDescent="0.35">
      <c r="A201">
        <v>100014</v>
      </c>
      <c r="B201" t="s">
        <v>0</v>
      </c>
      <c r="C201" s="2">
        <f>_xlfn.SWITCH(Sales[[#This Row],[Subscription Type]],"Basic",10,"Premium",10,"Business",25,"Enterprise",27)</f>
        <v>10</v>
      </c>
      <c r="G201">
        <v>3</v>
      </c>
      <c r="H201">
        <v>4</v>
      </c>
      <c r="I201">
        <f>IF(Sales[[#This Row],[Number of Users]]-Sales[[#This Row],[Licenses Bought]]&lt;0,0,Sales[[#This Row],[Number of Users]]-Sales[[#This Row],[Licenses Bought]])</f>
        <v>1</v>
      </c>
      <c r="J201" s="2">
        <f>IF(Sales[[#This Row],[Sales Month]]=MAX(Sales[Sales Month]),Sales[[#This Row],[Upsell $ Per Non-Paying User]]*Sales[[#This Row],[Non-Paying Users]],0)</f>
        <v>0</v>
      </c>
      <c r="K201" s="2" t="str">
        <f>_xlfn.IFS(Sales[[#This Row],[Current Upsell $]]=0,"",Sales[[#This Row],[Current Upsell $]]&gt;=400,"High",Sales[[#This Row],[Current Upsell $]]&gt;=100,"Medium",Sales[[#This Row],[Current Upsell $]]&lt;100,"Low")</f>
        <v/>
      </c>
      <c r="L201" s="2" t="str">
        <f>IF(Sales[[#This Row],[Current Upsell $]]&gt;0,_xlfn.CONCAT(Sales[[#This Row],[Subscription Type]]," ",Sales[[#This Row],[Upsell Priority]]," ",TEXT(Sales[[#This Row],[Current Upsell $]],"$#,#")),"")</f>
        <v/>
      </c>
      <c r="M201" s="1">
        <v>43891</v>
      </c>
      <c r="N201" s="1">
        <v>44166</v>
      </c>
      <c r="O201">
        <v>9</v>
      </c>
      <c r="P201">
        <v>6</v>
      </c>
      <c r="Q201" s="1">
        <v>44105</v>
      </c>
      <c r="R201">
        <v>30</v>
      </c>
      <c r="S201" s="1"/>
    </row>
    <row r="202" spans="1:19" x14ac:dyDescent="0.35">
      <c r="A202">
        <v>100014</v>
      </c>
      <c r="B202" t="s">
        <v>0</v>
      </c>
      <c r="C202" s="2">
        <f>_xlfn.SWITCH(Sales[[#This Row],[Subscription Type]],"Basic",10,"Premium",10,"Business",25,"Enterprise",27)</f>
        <v>10</v>
      </c>
      <c r="G202">
        <v>3</v>
      </c>
      <c r="H202">
        <v>4</v>
      </c>
      <c r="I202">
        <f>IF(Sales[[#This Row],[Number of Users]]-Sales[[#This Row],[Licenses Bought]]&lt;0,0,Sales[[#This Row],[Number of Users]]-Sales[[#This Row],[Licenses Bought]])</f>
        <v>1</v>
      </c>
      <c r="J202" s="2">
        <f>IF(Sales[[#This Row],[Sales Month]]=MAX(Sales[Sales Month]),Sales[[#This Row],[Upsell $ Per Non-Paying User]]*Sales[[#This Row],[Non-Paying Users]],0)</f>
        <v>0</v>
      </c>
      <c r="K202" s="2" t="str">
        <f>_xlfn.IFS(Sales[[#This Row],[Current Upsell $]]=0,"",Sales[[#This Row],[Current Upsell $]]&gt;=400,"High",Sales[[#This Row],[Current Upsell $]]&gt;=100,"Medium",Sales[[#This Row],[Current Upsell $]]&lt;100,"Low")</f>
        <v/>
      </c>
      <c r="L202" s="2" t="str">
        <f>IF(Sales[[#This Row],[Current Upsell $]]&gt;0,_xlfn.CONCAT(Sales[[#This Row],[Subscription Type]]," ",Sales[[#This Row],[Upsell Priority]]," ",TEXT(Sales[[#This Row],[Current Upsell $]],"$#,#")),"")</f>
        <v/>
      </c>
      <c r="M202" s="1">
        <v>43891</v>
      </c>
      <c r="N202" s="1">
        <v>44166</v>
      </c>
      <c r="O202">
        <v>9</v>
      </c>
      <c r="P202">
        <v>6</v>
      </c>
      <c r="Q202" s="1">
        <v>44136</v>
      </c>
      <c r="R202">
        <v>30</v>
      </c>
      <c r="S202" s="1"/>
    </row>
    <row r="203" spans="1:19" x14ac:dyDescent="0.35">
      <c r="A203">
        <v>100014</v>
      </c>
      <c r="B203" t="s">
        <v>0</v>
      </c>
      <c r="C203" s="2">
        <f>_xlfn.SWITCH(Sales[[#This Row],[Subscription Type]],"Basic",10,"Premium",10,"Business",25,"Enterprise",27)</f>
        <v>10</v>
      </c>
      <c r="G203">
        <v>3</v>
      </c>
      <c r="H203">
        <v>5</v>
      </c>
      <c r="I203">
        <f>IF(Sales[[#This Row],[Number of Users]]-Sales[[#This Row],[Licenses Bought]]&lt;0,0,Sales[[#This Row],[Number of Users]]-Sales[[#This Row],[Licenses Bought]])</f>
        <v>2</v>
      </c>
      <c r="J203" s="2">
        <f>IF(Sales[[#This Row],[Sales Month]]=MAX(Sales[Sales Month]),Sales[[#This Row],[Upsell $ Per Non-Paying User]]*Sales[[#This Row],[Non-Paying Users]],0)</f>
        <v>0</v>
      </c>
      <c r="K203" s="2" t="str">
        <f>_xlfn.IFS(Sales[[#This Row],[Current Upsell $]]=0,"",Sales[[#This Row],[Current Upsell $]]&gt;=400,"High",Sales[[#This Row],[Current Upsell $]]&gt;=100,"Medium",Sales[[#This Row],[Current Upsell $]]&lt;100,"Low")</f>
        <v/>
      </c>
      <c r="L203" s="2" t="str">
        <f>IF(Sales[[#This Row],[Current Upsell $]]&gt;0,_xlfn.CONCAT(Sales[[#This Row],[Subscription Type]]," ",Sales[[#This Row],[Upsell Priority]]," ",TEXT(Sales[[#This Row],[Current Upsell $]],"$#,#")),"")</f>
        <v/>
      </c>
      <c r="M203" s="1">
        <v>43891</v>
      </c>
      <c r="N203" s="1">
        <v>44166</v>
      </c>
      <c r="O203">
        <v>9</v>
      </c>
      <c r="P203">
        <v>6</v>
      </c>
      <c r="Q203" s="1">
        <v>44166</v>
      </c>
      <c r="R203">
        <v>30</v>
      </c>
      <c r="S203" s="1"/>
    </row>
    <row r="204" spans="1:19" x14ac:dyDescent="0.35">
      <c r="A204">
        <v>100015</v>
      </c>
      <c r="B204" t="s">
        <v>3</v>
      </c>
      <c r="C204" s="2">
        <f>_xlfn.SWITCH(Sales[[#This Row],[Subscription Type]],"Basic",10,"Premium",10,"Business",25,"Enterprise",27)</f>
        <v>10</v>
      </c>
      <c r="G204">
        <v>0</v>
      </c>
      <c r="H204">
        <v>2</v>
      </c>
      <c r="I204">
        <f>IF(Sales[[#This Row],[Number of Users]]-Sales[[#This Row],[Licenses Bought]]&lt;0,0,Sales[[#This Row],[Number of Users]]-Sales[[#This Row],[Licenses Bought]])</f>
        <v>2</v>
      </c>
      <c r="J204" s="2">
        <f>IF(Sales[[#This Row],[Sales Month]]=MAX(Sales[Sales Month]),Sales[[#This Row],[Upsell $ Per Non-Paying User]]*Sales[[#This Row],[Non-Paying Users]],0)</f>
        <v>0</v>
      </c>
      <c r="K204" s="2" t="str">
        <f>_xlfn.IFS(Sales[[#This Row],[Current Upsell $]]=0,"",Sales[[#This Row],[Current Upsell $]]&gt;=400,"High",Sales[[#This Row],[Current Upsell $]]&gt;=100,"Medium",Sales[[#This Row],[Current Upsell $]]&lt;100,"Low")</f>
        <v/>
      </c>
      <c r="L204" s="2" t="str">
        <f>IF(Sales[[#This Row],[Current Upsell $]]&gt;0,_xlfn.CONCAT(Sales[[#This Row],[Subscription Type]]," ",Sales[[#This Row],[Upsell Priority]]," ",TEXT(Sales[[#This Row],[Current Upsell $]],"$#,#")),"")</f>
        <v/>
      </c>
      <c r="M204" s="1">
        <v>43891</v>
      </c>
      <c r="N204" s="1">
        <v>44075</v>
      </c>
      <c r="O204">
        <v>6</v>
      </c>
      <c r="P204">
        <v>9</v>
      </c>
      <c r="Q204" s="1">
        <v>43891</v>
      </c>
      <c r="R204">
        <v>0</v>
      </c>
      <c r="S204" s="1"/>
    </row>
    <row r="205" spans="1:19" x14ac:dyDescent="0.35">
      <c r="A205">
        <v>100015</v>
      </c>
      <c r="B205" t="s">
        <v>3</v>
      </c>
      <c r="C205" s="2">
        <f>_xlfn.SWITCH(Sales[[#This Row],[Subscription Type]],"Basic",10,"Premium",10,"Business",25,"Enterprise",27)</f>
        <v>10</v>
      </c>
      <c r="G205">
        <v>0</v>
      </c>
      <c r="H205">
        <v>2</v>
      </c>
      <c r="I205">
        <f>IF(Sales[[#This Row],[Number of Users]]-Sales[[#This Row],[Licenses Bought]]&lt;0,0,Sales[[#This Row],[Number of Users]]-Sales[[#This Row],[Licenses Bought]])</f>
        <v>2</v>
      </c>
      <c r="J205" s="2">
        <f>IF(Sales[[#This Row],[Sales Month]]=MAX(Sales[Sales Month]),Sales[[#This Row],[Upsell $ Per Non-Paying User]]*Sales[[#This Row],[Non-Paying Users]],0)</f>
        <v>0</v>
      </c>
      <c r="K205" s="2" t="str">
        <f>_xlfn.IFS(Sales[[#This Row],[Current Upsell $]]=0,"",Sales[[#This Row],[Current Upsell $]]&gt;=400,"High",Sales[[#This Row],[Current Upsell $]]&gt;=100,"Medium",Sales[[#This Row],[Current Upsell $]]&lt;100,"Low")</f>
        <v/>
      </c>
      <c r="L205" s="2" t="str">
        <f>IF(Sales[[#This Row],[Current Upsell $]]&gt;0,_xlfn.CONCAT(Sales[[#This Row],[Subscription Type]]," ",Sales[[#This Row],[Upsell Priority]]," ",TEXT(Sales[[#This Row],[Current Upsell $]],"$#,#")),"")</f>
        <v/>
      </c>
      <c r="M205" s="1">
        <v>43891</v>
      </c>
      <c r="N205" s="1">
        <v>44075</v>
      </c>
      <c r="O205">
        <v>6</v>
      </c>
      <c r="P205">
        <v>9</v>
      </c>
      <c r="Q205" s="1">
        <v>43922</v>
      </c>
      <c r="R205">
        <v>0</v>
      </c>
      <c r="S205" s="1"/>
    </row>
    <row r="206" spans="1:19" x14ac:dyDescent="0.35">
      <c r="A206">
        <v>100015</v>
      </c>
      <c r="B206" t="s">
        <v>3</v>
      </c>
      <c r="C206" s="2">
        <f>_xlfn.SWITCH(Sales[[#This Row],[Subscription Type]],"Basic",10,"Premium",10,"Business",25,"Enterprise",27)</f>
        <v>10</v>
      </c>
      <c r="G206">
        <v>0</v>
      </c>
      <c r="H206">
        <v>2</v>
      </c>
      <c r="I206">
        <f>IF(Sales[[#This Row],[Number of Users]]-Sales[[#This Row],[Licenses Bought]]&lt;0,0,Sales[[#This Row],[Number of Users]]-Sales[[#This Row],[Licenses Bought]])</f>
        <v>2</v>
      </c>
      <c r="J206" s="2">
        <f>IF(Sales[[#This Row],[Sales Month]]=MAX(Sales[Sales Month]),Sales[[#This Row],[Upsell $ Per Non-Paying User]]*Sales[[#This Row],[Non-Paying Users]],0)</f>
        <v>0</v>
      </c>
      <c r="K206" s="2" t="str">
        <f>_xlfn.IFS(Sales[[#This Row],[Current Upsell $]]=0,"",Sales[[#This Row],[Current Upsell $]]&gt;=400,"High",Sales[[#This Row],[Current Upsell $]]&gt;=100,"Medium",Sales[[#This Row],[Current Upsell $]]&lt;100,"Low")</f>
        <v/>
      </c>
      <c r="L206" s="2" t="str">
        <f>IF(Sales[[#This Row],[Current Upsell $]]&gt;0,_xlfn.CONCAT(Sales[[#This Row],[Subscription Type]]," ",Sales[[#This Row],[Upsell Priority]]," ",TEXT(Sales[[#This Row],[Current Upsell $]],"$#,#")),"")</f>
        <v/>
      </c>
      <c r="M206" s="1">
        <v>43891</v>
      </c>
      <c r="N206" s="1">
        <v>44075</v>
      </c>
      <c r="O206">
        <v>6</v>
      </c>
      <c r="P206">
        <v>9</v>
      </c>
      <c r="Q206" s="1">
        <v>43952</v>
      </c>
      <c r="R206">
        <v>0</v>
      </c>
      <c r="S206" s="1"/>
    </row>
    <row r="207" spans="1:19" x14ac:dyDescent="0.35">
      <c r="A207">
        <v>100015</v>
      </c>
      <c r="B207" t="s">
        <v>3</v>
      </c>
      <c r="C207" s="2">
        <f>_xlfn.SWITCH(Sales[[#This Row],[Subscription Type]],"Basic",10,"Premium",10,"Business",25,"Enterprise",27)</f>
        <v>10</v>
      </c>
      <c r="G207">
        <v>0</v>
      </c>
      <c r="H207">
        <v>2</v>
      </c>
      <c r="I207">
        <f>IF(Sales[[#This Row],[Number of Users]]-Sales[[#This Row],[Licenses Bought]]&lt;0,0,Sales[[#This Row],[Number of Users]]-Sales[[#This Row],[Licenses Bought]])</f>
        <v>2</v>
      </c>
      <c r="J207" s="2">
        <f>IF(Sales[[#This Row],[Sales Month]]=MAX(Sales[Sales Month]),Sales[[#This Row],[Upsell $ Per Non-Paying User]]*Sales[[#This Row],[Non-Paying Users]],0)</f>
        <v>0</v>
      </c>
      <c r="K207" s="2" t="str">
        <f>_xlfn.IFS(Sales[[#This Row],[Current Upsell $]]=0,"",Sales[[#This Row],[Current Upsell $]]&gt;=400,"High",Sales[[#This Row],[Current Upsell $]]&gt;=100,"Medium",Sales[[#This Row],[Current Upsell $]]&lt;100,"Low")</f>
        <v/>
      </c>
      <c r="L207" s="2" t="str">
        <f>IF(Sales[[#This Row],[Current Upsell $]]&gt;0,_xlfn.CONCAT(Sales[[#This Row],[Subscription Type]]," ",Sales[[#This Row],[Upsell Priority]]," ",TEXT(Sales[[#This Row],[Current Upsell $]],"$#,#")),"")</f>
        <v/>
      </c>
      <c r="M207" s="1">
        <v>43891</v>
      </c>
      <c r="N207" s="1">
        <v>44075</v>
      </c>
      <c r="O207">
        <v>6</v>
      </c>
      <c r="P207">
        <v>9</v>
      </c>
      <c r="Q207" s="1">
        <v>43983</v>
      </c>
      <c r="R207">
        <v>0</v>
      </c>
      <c r="S207" s="1"/>
    </row>
    <row r="208" spans="1:19" x14ac:dyDescent="0.35">
      <c r="A208">
        <v>100015</v>
      </c>
      <c r="B208" t="s">
        <v>3</v>
      </c>
      <c r="C208" s="2">
        <f>_xlfn.SWITCH(Sales[[#This Row],[Subscription Type]],"Basic",10,"Premium",10,"Business",25,"Enterprise",27)</f>
        <v>10</v>
      </c>
      <c r="G208">
        <v>0</v>
      </c>
      <c r="H208">
        <v>1</v>
      </c>
      <c r="I208">
        <f>IF(Sales[[#This Row],[Number of Users]]-Sales[[#This Row],[Licenses Bought]]&lt;0,0,Sales[[#This Row],[Number of Users]]-Sales[[#This Row],[Licenses Bought]])</f>
        <v>1</v>
      </c>
      <c r="J208" s="2">
        <f>IF(Sales[[#This Row],[Sales Month]]=MAX(Sales[Sales Month]),Sales[[#This Row],[Upsell $ Per Non-Paying User]]*Sales[[#This Row],[Non-Paying Users]],0)</f>
        <v>0</v>
      </c>
      <c r="K208" s="2" t="str">
        <f>_xlfn.IFS(Sales[[#This Row],[Current Upsell $]]=0,"",Sales[[#This Row],[Current Upsell $]]&gt;=400,"High",Sales[[#This Row],[Current Upsell $]]&gt;=100,"Medium",Sales[[#This Row],[Current Upsell $]]&lt;100,"Low")</f>
        <v/>
      </c>
      <c r="L208" s="2" t="str">
        <f>IF(Sales[[#This Row],[Current Upsell $]]&gt;0,_xlfn.CONCAT(Sales[[#This Row],[Subscription Type]]," ",Sales[[#This Row],[Upsell Priority]]," ",TEXT(Sales[[#This Row],[Current Upsell $]],"$#,#")),"")</f>
        <v/>
      </c>
      <c r="M208" s="1">
        <v>43891</v>
      </c>
      <c r="N208" s="1">
        <v>44075</v>
      </c>
      <c r="O208">
        <v>6</v>
      </c>
      <c r="P208">
        <v>9</v>
      </c>
      <c r="Q208" s="1">
        <v>44013</v>
      </c>
      <c r="R208">
        <v>0</v>
      </c>
      <c r="S208" s="1"/>
    </row>
    <row r="209" spans="1:19" x14ac:dyDescent="0.35">
      <c r="A209">
        <v>100015</v>
      </c>
      <c r="B209" t="s">
        <v>3</v>
      </c>
      <c r="C209" s="2">
        <f>_xlfn.SWITCH(Sales[[#This Row],[Subscription Type]],"Basic",10,"Premium",10,"Business",25,"Enterprise",27)</f>
        <v>10</v>
      </c>
      <c r="G209">
        <v>0</v>
      </c>
      <c r="H209">
        <v>2</v>
      </c>
      <c r="I209">
        <f>IF(Sales[[#This Row],[Number of Users]]-Sales[[#This Row],[Licenses Bought]]&lt;0,0,Sales[[#This Row],[Number of Users]]-Sales[[#This Row],[Licenses Bought]])</f>
        <v>2</v>
      </c>
      <c r="J209" s="2">
        <f>IF(Sales[[#This Row],[Sales Month]]=MAX(Sales[Sales Month]),Sales[[#This Row],[Upsell $ Per Non-Paying User]]*Sales[[#This Row],[Non-Paying Users]],0)</f>
        <v>0</v>
      </c>
      <c r="K209" s="2" t="str">
        <f>_xlfn.IFS(Sales[[#This Row],[Current Upsell $]]=0,"",Sales[[#This Row],[Current Upsell $]]&gt;=400,"High",Sales[[#This Row],[Current Upsell $]]&gt;=100,"Medium",Sales[[#This Row],[Current Upsell $]]&lt;100,"Low")</f>
        <v/>
      </c>
      <c r="L209" s="2" t="str">
        <f>IF(Sales[[#This Row],[Current Upsell $]]&gt;0,_xlfn.CONCAT(Sales[[#This Row],[Subscription Type]]," ",Sales[[#This Row],[Upsell Priority]]," ",TEXT(Sales[[#This Row],[Current Upsell $]],"$#,#")),"")</f>
        <v/>
      </c>
      <c r="M209" s="1">
        <v>43891</v>
      </c>
      <c r="N209" s="1">
        <v>44075</v>
      </c>
      <c r="O209">
        <v>6</v>
      </c>
      <c r="P209">
        <v>9</v>
      </c>
      <c r="Q209" s="1">
        <v>44044</v>
      </c>
      <c r="R209">
        <v>0</v>
      </c>
      <c r="S209" s="1"/>
    </row>
    <row r="210" spans="1:19" x14ac:dyDescent="0.35">
      <c r="A210">
        <v>100015</v>
      </c>
      <c r="B210" t="s">
        <v>3</v>
      </c>
      <c r="C210" s="2">
        <f>_xlfn.SWITCH(Sales[[#This Row],[Subscription Type]],"Basic",10,"Premium",10,"Business",25,"Enterprise",27)</f>
        <v>10</v>
      </c>
      <c r="G210">
        <v>0</v>
      </c>
      <c r="H210">
        <v>1</v>
      </c>
      <c r="I210">
        <f>IF(Sales[[#This Row],[Number of Users]]-Sales[[#This Row],[Licenses Bought]]&lt;0,0,Sales[[#This Row],[Number of Users]]-Sales[[#This Row],[Licenses Bought]])</f>
        <v>1</v>
      </c>
      <c r="J210" s="2">
        <f>IF(Sales[[#This Row],[Sales Month]]=MAX(Sales[Sales Month]),Sales[[#This Row],[Upsell $ Per Non-Paying User]]*Sales[[#This Row],[Non-Paying Users]],0)</f>
        <v>0</v>
      </c>
      <c r="K210" s="2" t="str">
        <f>_xlfn.IFS(Sales[[#This Row],[Current Upsell $]]=0,"",Sales[[#This Row],[Current Upsell $]]&gt;=400,"High",Sales[[#This Row],[Current Upsell $]]&gt;=100,"Medium",Sales[[#This Row],[Current Upsell $]]&lt;100,"Low")</f>
        <v/>
      </c>
      <c r="L210" s="2" t="str">
        <f>IF(Sales[[#This Row],[Current Upsell $]]&gt;0,_xlfn.CONCAT(Sales[[#This Row],[Subscription Type]]," ",Sales[[#This Row],[Upsell Priority]]," ",TEXT(Sales[[#This Row],[Current Upsell $]],"$#,#")),"")</f>
        <v/>
      </c>
      <c r="M210" s="1">
        <v>43891</v>
      </c>
      <c r="N210" s="1">
        <v>44075</v>
      </c>
      <c r="O210">
        <v>6</v>
      </c>
      <c r="P210">
        <v>9</v>
      </c>
      <c r="Q210" s="1">
        <v>44075</v>
      </c>
      <c r="R210">
        <v>0</v>
      </c>
      <c r="S210" s="1"/>
    </row>
    <row r="211" spans="1:19" x14ac:dyDescent="0.35">
      <c r="A211">
        <v>100016</v>
      </c>
      <c r="B211" t="s">
        <v>3</v>
      </c>
      <c r="C211" s="2">
        <f>_xlfn.SWITCH(Sales[[#This Row],[Subscription Type]],"Basic",10,"Premium",10,"Business",25,"Enterprise",27)</f>
        <v>10</v>
      </c>
      <c r="G211">
        <v>0</v>
      </c>
      <c r="H211">
        <v>1</v>
      </c>
      <c r="I211">
        <f>IF(Sales[[#This Row],[Number of Users]]-Sales[[#This Row],[Licenses Bought]]&lt;0,0,Sales[[#This Row],[Number of Users]]-Sales[[#This Row],[Licenses Bought]])</f>
        <v>1</v>
      </c>
      <c r="J211" s="2">
        <f>IF(Sales[[#This Row],[Sales Month]]=MAX(Sales[Sales Month]),Sales[[#This Row],[Upsell $ Per Non-Paying User]]*Sales[[#This Row],[Non-Paying Users]],0)</f>
        <v>0</v>
      </c>
      <c r="K211" s="2" t="str">
        <f>_xlfn.IFS(Sales[[#This Row],[Current Upsell $]]=0,"",Sales[[#This Row],[Current Upsell $]]&gt;=400,"High",Sales[[#This Row],[Current Upsell $]]&gt;=100,"Medium",Sales[[#This Row],[Current Upsell $]]&lt;100,"Low")</f>
        <v/>
      </c>
      <c r="L211" s="2" t="str">
        <f>IF(Sales[[#This Row],[Current Upsell $]]&gt;0,_xlfn.CONCAT(Sales[[#This Row],[Subscription Type]]," ",Sales[[#This Row],[Upsell Priority]]," ",TEXT(Sales[[#This Row],[Current Upsell $]],"$#,#")),"")</f>
        <v/>
      </c>
      <c r="M211" s="1">
        <v>43891</v>
      </c>
      <c r="N211" s="1">
        <v>44348</v>
      </c>
      <c r="O211">
        <v>15</v>
      </c>
      <c r="P211">
        <v>0</v>
      </c>
      <c r="Q211" s="1">
        <v>43891</v>
      </c>
      <c r="R211">
        <v>0</v>
      </c>
      <c r="S211" s="1"/>
    </row>
    <row r="212" spans="1:19" x14ac:dyDescent="0.35">
      <c r="A212">
        <v>100016</v>
      </c>
      <c r="B212" t="s">
        <v>3</v>
      </c>
      <c r="C212" s="2">
        <f>_xlfn.SWITCH(Sales[[#This Row],[Subscription Type]],"Basic",10,"Premium",10,"Business",25,"Enterprise",27)</f>
        <v>10</v>
      </c>
      <c r="G212">
        <v>0</v>
      </c>
      <c r="H212">
        <v>2</v>
      </c>
      <c r="I212">
        <f>IF(Sales[[#This Row],[Number of Users]]-Sales[[#This Row],[Licenses Bought]]&lt;0,0,Sales[[#This Row],[Number of Users]]-Sales[[#This Row],[Licenses Bought]])</f>
        <v>2</v>
      </c>
      <c r="J212" s="2">
        <f>IF(Sales[[#This Row],[Sales Month]]=MAX(Sales[Sales Month]),Sales[[#This Row],[Upsell $ Per Non-Paying User]]*Sales[[#This Row],[Non-Paying Users]],0)</f>
        <v>0</v>
      </c>
      <c r="K212" s="2" t="str">
        <f>_xlfn.IFS(Sales[[#This Row],[Current Upsell $]]=0,"",Sales[[#This Row],[Current Upsell $]]&gt;=400,"High",Sales[[#This Row],[Current Upsell $]]&gt;=100,"Medium",Sales[[#This Row],[Current Upsell $]]&lt;100,"Low")</f>
        <v/>
      </c>
      <c r="L212" s="2" t="str">
        <f>IF(Sales[[#This Row],[Current Upsell $]]&gt;0,_xlfn.CONCAT(Sales[[#This Row],[Subscription Type]]," ",Sales[[#This Row],[Upsell Priority]]," ",TEXT(Sales[[#This Row],[Current Upsell $]],"$#,#")),"")</f>
        <v/>
      </c>
      <c r="M212" s="1">
        <v>43891</v>
      </c>
      <c r="N212" s="1">
        <v>44348</v>
      </c>
      <c r="O212">
        <v>15</v>
      </c>
      <c r="P212">
        <v>0</v>
      </c>
      <c r="Q212" s="1">
        <v>43922</v>
      </c>
      <c r="R212">
        <v>0</v>
      </c>
      <c r="S212" s="1"/>
    </row>
    <row r="213" spans="1:19" x14ac:dyDescent="0.35">
      <c r="A213">
        <v>100016</v>
      </c>
      <c r="B213" t="s">
        <v>3</v>
      </c>
      <c r="C213" s="2">
        <f>_xlfn.SWITCH(Sales[[#This Row],[Subscription Type]],"Basic",10,"Premium",10,"Business",25,"Enterprise",27)</f>
        <v>10</v>
      </c>
      <c r="G213">
        <v>0</v>
      </c>
      <c r="H213">
        <v>2</v>
      </c>
      <c r="I213">
        <f>IF(Sales[[#This Row],[Number of Users]]-Sales[[#This Row],[Licenses Bought]]&lt;0,0,Sales[[#This Row],[Number of Users]]-Sales[[#This Row],[Licenses Bought]])</f>
        <v>2</v>
      </c>
      <c r="J213" s="2">
        <f>IF(Sales[[#This Row],[Sales Month]]=MAX(Sales[Sales Month]),Sales[[#This Row],[Upsell $ Per Non-Paying User]]*Sales[[#This Row],[Non-Paying Users]],0)</f>
        <v>0</v>
      </c>
      <c r="K213" s="2" t="str">
        <f>_xlfn.IFS(Sales[[#This Row],[Current Upsell $]]=0,"",Sales[[#This Row],[Current Upsell $]]&gt;=400,"High",Sales[[#This Row],[Current Upsell $]]&gt;=100,"Medium",Sales[[#This Row],[Current Upsell $]]&lt;100,"Low")</f>
        <v/>
      </c>
      <c r="L213" s="2" t="str">
        <f>IF(Sales[[#This Row],[Current Upsell $]]&gt;0,_xlfn.CONCAT(Sales[[#This Row],[Subscription Type]]," ",Sales[[#This Row],[Upsell Priority]]," ",TEXT(Sales[[#This Row],[Current Upsell $]],"$#,#")),"")</f>
        <v/>
      </c>
      <c r="M213" s="1">
        <v>43891</v>
      </c>
      <c r="N213" s="1">
        <v>44348</v>
      </c>
      <c r="O213">
        <v>15</v>
      </c>
      <c r="P213">
        <v>0</v>
      </c>
      <c r="Q213" s="1">
        <v>43952</v>
      </c>
      <c r="R213">
        <v>0</v>
      </c>
      <c r="S213" s="1"/>
    </row>
    <row r="214" spans="1:19" x14ac:dyDescent="0.35">
      <c r="A214">
        <v>100016</v>
      </c>
      <c r="B214" t="s">
        <v>3</v>
      </c>
      <c r="C214" s="2">
        <f>_xlfn.SWITCH(Sales[[#This Row],[Subscription Type]],"Basic",10,"Premium",10,"Business",25,"Enterprise",27)</f>
        <v>10</v>
      </c>
      <c r="G214">
        <v>0</v>
      </c>
      <c r="H214">
        <v>2</v>
      </c>
      <c r="I214">
        <f>IF(Sales[[#This Row],[Number of Users]]-Sales[[#This Row],[Licenses Bought]]&lt;0,0,Sales[[#This Row],[Number of Users]]-Sales[[#This Row],[Licenses Bought]])</f>
        <v>2</v>
      </c>
      <c r="J214" s="2">
        <f>IF(Sales[[#This Row],[Sales Month]]=MAX(Sales[Sales Month]),Sales[[#This Row],[Upsell $ Per Non-Paying User]]*Sales[[#This Row],[Non-Paying Users]],0)</f>
        <v>0</v>
      </c>
      <c r="K214" s="2" t="str">
        <f>_xlfn.IFS(Sales[[#This Row],[Current Upsell $]]=0,"",Sales[[#This Row],[Current Upsell $]]&gt;=400,"High",Sales[[#This Row],[Current Upsell $]]&gt;=100,"Medium",Sales[[#This Row],[Current Upsell $]]&lt;100,"Low")</f>
        <v/>
      </c>
      <c r="L214" s="2" t="str">
        <f>IF(Sales[[#This Row],[Current Upsell $]]&gt;0,_xlfn.CONCAT(Sales[[#This Row],[Subscription Type]]," ",Sales[[#This Row],[Upsell Priority]]," ",TEXT(Sales[[#This Row],[Current Upsell $]],"$#,#")),"")</f>
        <v/>
      </c>
      <c r="M214" s="1">
        <v>43891</v>
      </c>
      <c r="N214" s="1">
        <v>44348</v>
      </c>
      <c r="O214">
        <v>15</v>
      </c>
      <c r="P214">
        <v>0</v>
      </c>
      <c r="Q214" s="1">
        <v>43983</v>
      </c>
      <c r="R214">
        <v>0</v>
      </c>
      <c r="S214" s="1"/>
    </row>
    <row r="215" spans="1:19" x14ac:dyDescent="0.35">
      <c r="A215">
        <v>100016</v>
      </c>
      <c r="B215" t="s">
        <v>3</v>
      </c>
      <c r="C215" s="2">
        <f>_xlfn.SWITCH(Sales[[#This Row],[Subscription Type]],"Basic",10,"Premium",10,"Business",25,"Enterprise",27)</f>
        <v>10</v>
      </c>
      <c r="G215">
        <v>0</v>
      </c>
      <c r="H215">
        <v>2</v>
      </c>
      <c r="I215">
        <f>IF(Sales[[#This Row],[Number of Users]]-Sales[[#This Row],[Licenses Bought]]&lt;0,0,Sales[[#This Row],[Number of Users]]-Sales[[#This Row],[Licenses Bought]])</f>
        <v>2</v>
      </c>
      <c r="J215" s="2">
        <f>IF(Sales[[#This Row],[Sales Month]]=MAX(Sales[Sales Month]),Sales[[#This Row],[Upsell $ Per Non-Paying User]]*Sales[[#This Row],[Non-Paying Users]],0)</f>
        <v>0</v>
      </c>
      <c r="K215" s="2" t="str">
        <f>_xlfn.IFS(Sales[[#This Row],[Current Upsell $]]=0,"",Sales[[#This Row],[Current Upsell $]]&gt;=400,"High",Sales[[#This Row],[Current Upsell $]]&gt;=100,"Medium",Sales[[#This Row],[Current Upsell $]]&lt;100,"Low")</f>
        <v/>
      </c>
      <c r="L215" s="2" t="str">
        <f>IF(Sales[[#This Row],[Current Upsell $]]&gt;0,_xlfn.CONCAT(Sales[[#This Row],[Subscription Type]]," ",Sales[[#This Row],[Upsell Priority]]," ",TEXT(Sales[[#This Row],[Current Upsell $]],"$#,#")),"")</f>
        <v/>
      </c>
      <c r="M215" s="1">
        <v>43891</v>
      </c>
      <c r="N215" s="1">
        <v>44348</v>
      </c>
      <c r="O215">
        <v>15</v>
      </c>
      <c r="P215">
        <v>0</v>
      </c>
      <c r="Q215" s="1">
        <v>44013</v>
      </c>
      <c r="R215">
        <v>0</v>
      </c>
      <c r="S215" s="1"/>
    </row>
    <row r="216" spans="1:19" x14ac:dyDescent="0.35">
      <c r="A216">
        <v>100016</v>
      </c>
      <c r="B216" t="s">
        <v>3</v>
      </c>
      <c r="C216" s="2">
        <f>_xlfn.SWITCH(Sales[[#This Row],[Subscription Type]],"Basic",10,"Premium",10,"Business",25,"Enterprise",27)</f>
        <v>10</v>
      </c>
      <c r="G216">
        <v>0</v>
      </c>
      <c r="H216">
        <v>2</v>
      </c>
      <c r="I216">
        <f>IF(Sales[[#This Row],[Number of Users]]-Sales[[#This Row],[Licenses Bought]]&lt;0,0,Sales[[#This Row],[Number of Users]]-Sales[[#This Row],[Licenses Bought]])</f>
        <v>2</v>
      </c>
      <c r="J216" s="2">
        <f>IF(Sales[[#This Row],[Sales Month]]=MAX(Sales[Sales Month]),Sales[[#This Row],[Upsell $ Per Non-Paying User]]*Sales[[#This Row],[Non-Paying Users]],0)</f>
        <v>0</v>
      </c>
      <c r="K216" s="2" t="str">
        <f>_xlfn.IFS(Sales[[#This Row],[Current Upsell $]]=0,"",Sales[[#This Row],[Current Upsell $]]&gt;=400,"High",Sales[[#This Row],[Current Upsell $]]&gt;=100,"Medium",Sales[[#This Row],[Current Upsell $]]&lt;100,"Low")</f>
        <v/>
      </c>
      <c r="L216" s="2" t="str">
        <f>IF(Sales[[#This Row],[Current Upsell $]]&gt;0,_xlfn.CONCAT(Sales[[#This Row],[Subscription Type]]," ",Sales[[#This Row],[Upsell Priority]]," ",TEXT(Sales[[#This Row],[Current Upsell $]],"$#,#")),"")</f>
        <v/>
      </c>
      <c r="M216" s="1">
        <v>43891</v>
      </c>
      <c r="N216" s="1">
        <v>44348</v>
      </c>
      <c r="O216">
        <v>15</v>
      </c>
      <c r="P216">
        <v>0</v>
      </c>
      <c r="Q216" s="1">
        <v>44044</v>
      </c>
      <c r="R216">
        <v>0</v>
      </c>
      <c r="S216" s="1"/>
    </row>
    <row r="217" spans="1:19" x14ac:dyDescent="0.35">
      <c r="A217">
        <v>100016</v>
      </c>
      <c r="B217" t="s">
        <v>3</v>
      </c>
      <c r="C217" s="2">
        <f>_xlfn.SWITCH(Sales[[#This Row],[Subscription Type]],"Basic",10,"Premium",10,"Business",25,"Enterprise",27)</f>
        <v>10</v>
      </c>
      <c r="G217">
        <v>0</v>
      </c>
      <c r="H217">
        <v>2</v>
      </c>
      <c r="I217">
        <f>IF(Sales[[#This Row],[Number of Users]]-Sales[[#This Row],[Licenses Bought]]&lt;0,0,Sales[[#This Row],[Number of Users]]-Sales[[#This Row],[Licenses Bought]])</f>
        <v>2</v>
      </c>
      <c r="J217" s="2">
        <f>IF(Sales[[#This Row],[Sales Month]]=MAX(Sales[Sales Month]),Sales[[#This Row],[Upsell $ Per Non-Paying User]]*Sales[[#This Row],[Non-Paying Users]],0)</f>
        <v>0</v>
      </c>
      <c r="K217" s="2" t="str">
        <f>_xlfn.IFS(Sales[[#This Row],[Current Upsell $]]=0,"",Sales[[#This Row],[Current Upsell $]]&gt;=400,"High",Sales[[#This Row],[Current Upsell $]]&gt;=100,"Medium",Sales[[#This Row],[Current Upsell $]]&lt;100,"Low")</f>
        <v/>
      </c>
      <c r="L217" s="2" t="str">
        <f>IF(Sales[[#This Row],[Current Upsell $]]&gt;0,_xlfn.CONCAT(Sales[[#This Row],[Subscription Type]]," ",Sales[[#This Row],[Upsell Priority]]," ",TEXT(Sales[[#This Row],[Current Upsell $]],"$#,#")),"")</f>
        <v/>
      </c>
      <c r="M217" s="1">
        <v>43891</v>
      </c>
      <c r="N217" s="1">
        <v>44348</v>
      </c>
      <c r="O217">
        <v>15</v>
      </c>
      <c r="P217">
        <v>0</v>
      </c>
      <c r="Q217" s="1">
        <v>44075</v>
      </c>
      <c r="R217">
        <v>0</v>
      </c>
      <c r="S217" s="1"/>
    </row>
    <row r="218" spans="1:19" x14ac:dyDescent="0.35">
      <c r="A218">
        <v>100016</v>
      </c>
      <c r="B218" t="s">
        <v>3</v>
      </c>
      <c r="C218" s="2">
        <f>_xlfn.SWITCH(Sales[[#This Row],[Subscription Type]],"Basic",10,"Premium",10,"Business",25,"Enterprise",27)</f>
        <v>10</v>
      </c>
      <c r="G218">
        <v>0</v>
      </c>
      <c r="H218">
        <v>1</v>
      </c>
      <c r="I218">
        <f>IF(Sales[[#This Row],[Number of Users]]-Sales[[#This Row],[Licenses Bought]]&lt;0,0,Sales[[#This Row],[Number of Users]]-Sales[[#This Row],[Licenses Bought]])</f>
        <v>1</v>
      </c>
      <c r="J218" s="2">
        <f>IF(Sales[[#This Row],[Sales Month]]=MAX(Sales[Sales Month]),Sales[[#This Row],[Upsell $ Per Non-Paying User]]*Sales[[#This Row],[Non-Paying Users]],0)</f>
        <v>0</v>
      </c>
      <c r="K218" s="2" t="str">
        <f>_xlfn.IFS(Sales[[#This Row],[Current Upsell $]]=0,"",Sales[[#This Row],[Current Upsell $]]&gt;=400,"High",Sales[[#This Row],[Current Upsell $]]&gt;=100,"Medium",Sales[[#This Row],[Current Upsell $]]&lt;100,"Low")</f>
        <v/>
      </c>
      <c r="L218" s="2" t="str">
        <f>IF(Sales[[#This Row],[Current Upsell $]]&gt;0,_xlfn.CONCAT(Sales[[#This Row],[Subscription Type]]," ",Sales[[#This Row],[Upsell Priority]]," ",TEXT(Sales[[#This Row],[Current Upsell $]],"$#,#")),"")</f>
        <v/>
      </c>
      <c r="M218" s="1">
        <v>43891</v>
      </c>
      <c r="N218" s="1">
        <v>44348</v>
      </c>
      <c r="O218">
        <v>15</v>
      </c>
      <c r="P218">
        <v>0</v>
      </c>
      <c r="Q218" s="1">
        <v>44105</v>
      </c>
      <c r="R218">
        <v>0</v>
      </c>
      <c r="S218" s="1"/>
    </row>
    <row r="219" spans="1:19" x14ac:dyDescent="0.35">
      <c r="A219">
        <v>100016</v>
      </c>
      <c r="B219" t="s">
        <v>3</v>
      </c>
      <c r="C219" s="2">
        <f>_xlfn.SWITCH(Sales[[#This Row],[Subscription Type]],"Basic",10,"Premium",10,"Business",25,"Enterprise",27)</f>
        <v>10</v>
      </c>
      <c r="G219">
        <v>0</v>
      </c>
      <c r="H219">
        <v>2</v>
      </c>
      <c r="I219">
        <f>IF(Sales[[#This Row],[Number of Users]]-Sales[[#This Row],[Licenses Bought]]&lt;0,0,Sales[[#This Row],[Number of Users]]-Sales[[#This Row],[Licenses Bought]])</f>
        <v>2</v>
      </c>
      <c r="J219" s="2">
        <f>IF(Sales[[#This Row],[Sales Month]]=MAX(Sales[Sales Month]),Sales[[#This Row],[Upsell $ Per Non-Paying User]]*Sales[[#This Row],[Non-Paying Users]],0)</f>
        <v>0</v>
      </c>
      <c r="K219" s="2" t="str">
        <f>_xlfn.IFS(Sales[[#This Row],[Current Upsell $]]=0,"",Sales[[#This Row],[Current Upsell $]]&gt;=400,"High",Sales[[#This Row],[Current Upsell $]]&gt;=100,"Medium",Sales[[#This Row],[Current Upsell $]]&lt;100,"Low")</f>
        <v/>
      </c>
      <c r="L219" s="2" t="str">
        <f>IF(Sales[[#This Row],[Current Upsell $]]&gt;0,_xlfn.CONCAT(Sales[[#This Row],[Subscription Type]]," ",Sales[[#This Row],[Upsell Priority]]," ",TEXT(Sales[[#This Row],[Current Upsell $]],"$#,#")),"")</f>
        <v/>
      </c>
      <c r="M219" s="1">
        <v>43891</v>
      </c>
      <c r="N219" s="1">
        <v>44348</v>
      </c>
      <c r="O219">
        <v>15</v>
      </c>
      <c r="P219">
        <v>0</v>
      </c>
      <c r="Q219" s="1">
        <v>44136</v>
      </c>
      <c r="R219">
        <v>0</v>
      </c>
      <c r="S219" s="1"/>
    </row>
    <row r="220" spans="1:19" x14ac:dyDescent="0.35">
      <c r="A220">
        <v>100016</v>
      </c>
      <c r="B220" t="s">
        <v>3</v>
      </c>
      <c r="C220" s="2">
        <f>_xlfn.SWITCH(Sales[[#This Row],[Subscription Type]],"Basic",10,"Premium",10,"Business",25,"Enterprise",27)</f>
        <v>10</v>
      </c>
      <c r="G220">
        <v>0</v>
      </c>
      <c r="H220">
        <v>2</v>
      </c>
      <c r="I220">
        <f>IF(Sales[[#This Row],[Number of Users]]-Sales[[#This Row],[Licenses Bought]]&lt;0,0,Sales[[#This Row],[Number of Users]]-Sales[[#This Row],[Licenses Bought]])</f>
        <v>2</v>
      </c>
      <c r="J220" s="2">
        <f>IF(Sales[[#This Row],[Sales Month]]=MAX(Sales[Sales Month]),Sales[[#This Row],[Upsell $ Per Non-Paying User]]*Sales[[#This Row],[Non-Paying Users]],0)</f>
        <v>0</v>
      </c>
      <c r="K220" s="2" t="str">
        <f>_xlfn.IFS(Sales[[#This Row],[Current Upsell $]]=0,"",Sales[[#This Row],[Current Upsell $]]&gt;=400,"High",Sales[[#This Row],[Current Upsell $]]&gt;=100,"Medium",Sales[[#This Row],[Current Upsell $]]&lt;100,"Low")</f>
        <v/>
      </c>
      <c r="L220" s="2" t="str">
        <f>IF(Sales[[#This Row],[Current Upsell $]]&gt;0,_xlfn.CONCAT(Sales[[#This Row],[Subscription Type]]," ",Sales[[#This Row],[Upsell Priority]]," ",TEXT(Sales[[#This Row],[Current Upsell $]],"$#,#")),"")</f>
        <v/>
      </c>
      <c r="M220" s="1">
        <v>43891</v>
      </c>
      <c r="N220" s="1">
        <v>44348</v>
      </c>
      <c r="O220">
        <v>15</v>
      </c>
      <c r="P220">
        <v>0</v>
      </c>
      <c r="Q220" s="1">
        <v>44166</v>
      </c>
      <c r="R220">
        <v>0</v>
      </c>
      <c r="S220" s="1"/>
    </row>
    <row r="221" spans="1:19" x14ac:dyDescent="0.35">
      <c r="A221">
        <v>100016</v>
      </c>
      <c r="B221" t="s">
        <v>3</v>
      </c>
      <c r="C221" s="2">
        <f>_xlfn.SWITCH(Sales[[#This Row],[Subscription Type]],"Basic",10,"Premium",10,"Business",25,"Enterprise",27)</f>
        <v>10</v>
      </c>
      <c r="G221">
        <v>0</v>
      </c>
      <c r="H221">
        <v>2</v>
      </c>
      <c r="I221">
        <f>IF(Sales[[#This Row],[Number of Users]]-Sales[[#This Row],[Licenses Bought]]&lt;0,0,Sales[[#This Row],[Number of Users]]-Sales[[#This Row],[Licenses Bought]])</f>
        <v>2</v>
      </c>
      <c r="J221" s="2">
        <f>IF(Sales[[#This Row],[Sales Month]]=MAX(Sales[Sales Month]),Sales[[#This Row],[Upsell $ Per Non-Paying User]]*Sales[[#This Row],[Non-Paying Users]],0)</f>
        <v>0</v>
      </c>
      <c r="K221" s="2" t="str">
        <f>_xlfn.IFS(Sales[[#This Row],[Current Upsell $]]=0,"",Sales[[#This Row],[Current Upsell $]]&gt;=400,"High",Sales[[#This Row],[Current Upsell $]]&gt;=100,"Medium",Sales[[#This Row],[Current Upsell $]]&lt;100,"Low")</f>
        <v/>
      </c>
      <c r="L221" s="2" t="str">
        <f>IF(Sales[[#This Row],[Current Upsell $]]&gt;0,_xlfn.CONCAT(Sales[[#This Row],[Subscription Type]]," ",Sales[[#This Row],[Upsell Priority]]," ",TEXT(Sales[[#This Row],[Current Upsell $]],"$#,#")),"")</f>
        <v/>
      </c>
      <c r="M221" s="1">
        <v>43891</v>
      </c>
      <c r="N221" s="1">
        <v>44348</v>
      </c>
      <c r="O221">
        <v>15</v>
      </c>
      <c r="P221">
        <v>0</v>
      </c>
      <c r="Q221" s="1">
        <v>44197</v>
      </c>
      <c r="R221">
        <v>0</v>
      </c>
      <c r="S221" s="1"/>
    </row>
    <row r="222" spans="1:19" x14ac:dyDescent="0.35">
      <c r="A222">
        <v>100016</v>
      </c>
      <c r="B222" t="s">
        <v>3</v>
      </c>
      <c r="C222" s="2">
        <f>_xlfn.SWITCH(Sales[[#This Row],[Subscription Type]],"Basic",10,"Premium",10,"Business",25,"Enterprise",27)</f>
        <v>10</v>
      </c>
      <c r="G222">
        <v>0</v>
      </c>
      <c r="H222">
        <v>2</v>
      </c>
      <c r="I222">
        <f>IF(Sales[[#This Row],[Number of Users]]-Sales[[#This Row],[Licenses Bought]]&lt;0,0,Sales[[#This Row],[Number of Users]]-Sales[[#This Row],[Licenses Bought]])</f>
        <v>2</v>
      </c>
      <c r="J222" s="2">
        <f>IF(Sales[[#This Row],[Sales Month]]=MAX(Sales[Sales Month]),Sales[[#This Row],[Upsell $ Per Non-Paying User]]*Sales[[#This Row],[Non-Paying Users]],0)</f>
        <v>0</v>
      </c>
      <c r="K222" s="2" t="str">
        <f>_xlfn.IFS(Sales[[#This Row],[Current Upsell $]]=0,"",Sales[[#This Row],[Current Upsell $]]&gt;=400,"High",Sales[[#This Row],[Current Upsell $]]&gt;=100,"Medium",Sales[[#This Row],[Current Upsell $]]&lt;100,"Low")</f>
        <v/>
      </c>
      <c r="L222" s="2" t="str">
        <f>IF(Sales[[#This Row],[Current Upsell $]]&gt;0,_xlfn.CONCAT(Sales[[#This Row],[Subscription Type]]," ",Sales[[#This Row],[Upsell Priority]]," ",TEXT(Sales[[#This Row],[Current Upsell $]],"$#,#")),"")</f>
        <v/>
      </c>
      <c r="M222" s="1">
        <v>43891</v>
      </c>
      <c r="N222" s="1">
        <v>44348</v>
      </c>
      <c r="O222">
        <v>15</v>
      </c>
      <c r="P222">
        <v>0</v>
      </c>
      <c r="Q222" s="1">
        <v>44228</v>
      </c>
      <c r="R222">
        <v>0</v>
      </c>
      <c r="S222" s="1"/>
    </row>
    <row r="223" spans="1:19" x14ac:dyDescent="0.35">
      <c r="A223">
        <v>100016</v>
      </c>
      <c r="B223" t="s">
        <v>3</v>
      </c>
      <c r="C223" s="2">
        <f>_xlfn.SWITCH(Sales[[#This Row],[Subscription Type]],"Basic",10,"Premium",10,"Business",25,"Enterprise",27)</f>
        <v>10</v>
      </c>
      <c r="G223">
        <v>0</v>
      </c>
      <c r="H223">
        <v>2</v>
      </c>
      <c r="I223">
        <f>IF(Sales[[#This Row],[Number of Users]]-Sales[[#This Row],[Licenses Bought]]&lt;0,0,Sales[[#This Row],[Number of Users]]-Sales[[#This Row],[Licenses Bought]])</f>
        <v>2</v>
      </c>
      <c r="J223" s="2">
        <f>IF(Sales[[#This Row],[Sales Month]]=MAX(Sales[Sales Month]),Sales[[#This Row],[Upsell $ Per Non-Paying User]]*Sales[[#This Row],[Non-Paying Users]],0)</f>
        <v>0</v>
      </c>
      <c r="K223" s="2" t="str">
        <f>_xlfn.IFS(Sales[[#This Row],[Current Upsell $]]=0,"",Sales[[#This Row],[Current Upsell $]]&gt;=400,"High",Sales[[#This Row],[Current Upsell $]]&gt;=100,"Medium",Sales[[#This Row],[Current Upsell $]]&lt;100,"Low")</f>
        <v/>
      </c>
      <c r="L223" s="2" t="str">
        <f>IF(Sales[[#This Row],[Current Upsell $]]&gt;0,_xlfn.CONCAT(Sales[[#This Row],[Subscription Type]]," ",Sales[[#This Row],[Upsell Priority]]," ",TEXT(Sales[[#This Row],[Current Upsell $]],"$#,#")),"")</f>
        <v/>
      </c>
      <c r="M223" s="1">
        <v>43891</v>
      </c>
      <c r="N223" s="1">
        <v>44348</v>
      </c>
      <c r="O223">
        <v>15</v>
      </c>
      <c r="P223">
        <v>0</v>
      </c>
      <c r="Q223" s="1">
        <v>44256</v>
      </c>
      <c r="R223">
        <v>0</v>
      </c>
      <c r="S223" s="1"/>
    </row>
    <row r="224" spans="1:19" x14ac:dyDescent="0.35">
      <c r="A224">
        <v>100016</v>
      </c>
      <c r="B224" t="s">
        <v>3</v>
      </c>
      <c r="C224" s="2">
        <f>_xlfn.SWITCH(Sales[[#This Row],[Subscription Type]],"Basic",10,"Premium",10,"Business",25,"Enterprise",27)</f>
        <v>10</v>
      </c>
      <c r="G224">
        <v>0</v>
      </c>
      <c r="H224">
        <v>2</v>
      </c>
      <c r="I224">
        <f>IF(Sales[[#This Row],[Number of Users]]-Sales[[#This Row],[Licenses Bought]]&lt;0,0,Sales[[#This Row],[Number of Users]]-Sales[[#This Row],[Licenses Bought]])</f>
        <v>2</v>
      </c>
      <c r="J224" s="2">
        <f>IF(Sales[[#This Row],[Sales Month]]=MAX(Sales[Sales Month]),Sales[[#This Row],[Upsell $ Per Non-Paying User]]*Sales[[#This Row],[Non-Paying Users]],0)</f>
        <v>0</v>
      </c>
      <c r="K224" s="2" t="str">
        <f>_xlfn.IFS(Sales[[#This Row],[Current Upsell $]]=0,"",Sales[[#This Row],[Current Upsell $]]&gt;=400,"High",Sales[[#This Row],[Current Upsell $]]&gt;=100,"Medium",Sales[[#This Row],[Current Upsell $]]&lt;100,"Low")</f>
        <v/>
      </c>
      <c r="L224" s="2" t="str">
        <f>IF(Sales[[#This Row],[Current Upsell $]]&gt;0,_xlfn.CONCAT(Sales[[#This Row],[Subscription Type]]," ",Sales[[#This Row],[Upsell Priority]]," ",TEXT(Sales[[#This Row],[Current Upsell $]],"$#,#")),"")</f>
        <v/>
      </c>
      <c r="M224" s="1">
        <v>43891</v>
      </c>
      <c r="N224" s="1">
        <v>44348</v>
      </c>
      <c r="O224">
        <v>15</v>
      </c>
      <c r="P224">
        <v>0</v>
      </c>
      <c r="Q224" s="1">
        <v>44287</v>
      </c>
      <c r="R224">
        <v>0</v>
      </c>
      <c r="S224" s="1"/>
    </row>
    <row r="225" spans="1:19" x14ac:dyDescent="0.35">
      <c r="A225">
        <v>100016</v>
      </c>
      <c r="B225" t="s">
        <v>3</v>
      </c>
      <c r="C225" s="2">
        <f>_xlfn.SWITCH(Sales[[#This Row],[Subscription Type]],"Basic",10,"Premium",10,"Business",25,"Enterprise",27)</f>
        <v>10</v>
      </c>
      <c r="G225">
        <v>0</v>
      </c>
      <c r="H225">
        <v>2</v>
      </c>
      <c r="I225">
        <f>IF(Sales[[#This Row],[Number of Users]]-Sales[[#This Row],[Licenses Bought]]&lt;0,0,Sales[[#This Row],[Number of Users]]-Sales[[#This Row],[Licenses Bought]])</f>
        <v>2</v>
      </c>
      <c r="J225" s="2">
        <f>IF(Sales[[#This Row],[Sales Month]]=MAX(Sales[Sales Month]),Sales[[#This Row],[Upsell $ Per Non-Paying User]]*Sales[[#This Row],[Non-Paying Users]],0)</f>
        <v>0</v>
      </c>
      <c r="K225" s="2" t="str">
        <f>_xlfn.IFS(Sales[[#This Row],[Current Upsell $]]=0,"",Sales[[#This Row],[Current Upsell $]]&gt;=400,"High",Sales[[#This Row],[Current Upsell $]]&gt;=100,"Medium",Sales[[#This Row],[Current Upsell $]]&lt;100,"Low")</f>
        <v/>
      </c>
      <c r="L225" s="2" t="str">
        <f>IF(Sales[[#This Row],[Current Upsell $]]&gt;0,_xlfn.CONCAT(Sales[[#This Row],[Subscription Type]]," ",Sales[[#This Row],[Upsell Priority]]," ",TEXT(Sales[[#This Row],[Current Upsell $]],"$#,#")),"")</f>
        <v/>
      </c>
      <c r="M225" s="1">
        <v>43891</v>
      </c>
      <c r="N225" s="1">
        <v>44348</v>
      </c>
      <c r="O225">
        <v>15</v>
      </c>
      <c r="P225">
        <v>0</v>
      </c>
      <c r="Q225" s="1">
        <v>44317</v>
      </c>
      <c r="R225">
        <v>0</v>
      </c>
      <c r="S225" s="1"/>
    </row>
    <row r="226" spans="1:19" x14ac:dyDescent="0.35">
      <c r="A226">
        <v>100016</v>
      </c>
      <c r="B226" t="s">
        <v>3</v>
      </c>
      <c r="C226" s="2">
        <f>_xlfn.SWITCH(Sales[[#This Row],[Subscription Type]],"Basic",10,"Premium",10,"Business",25,"Enterprise",27)</f>
        <v>10</v>
      </c>
      <c r="G226">
        <v>0</v>
      </c>
      <c r="H226">
        <v>2</v>
      </c>
      <c r="I226">
        <f>IF(Sales[[#This Row],[Number of Users]]-Sales[[#This Row],[Licenses Bought]]&lt;0,0,Sales[[#This Row],[Number of Users]]-Sales[[#This Row],[Licenses Bought]])</f>
        <v>2</v>
      </c>
      <c r="J226" s="2">
        <f>IF(Sales[[#This Row],[Sales Month]]=MAX(Sales[Sales Month]),Sales[[#This Row],[Upsell $ Per Non-Paying User]]*Sales[[#This Row],[Non-Paying Users]],0)</f>
        <v>20</v>
      </c>
      <c r="K226" s="2" t="str">
        <f>_xlfn.IFS(Sales[[#This Row],[Current Upsell $]]=0,"",Sales[[#This Row],[Current Upsell $]]&gt;=400,"High",Sales[[#This Row],[Current Upsell $]]&gt;=100,"Medium",Sales[[#This Row],[Current Upsell $]]&lt;100,"Low")</f>
        <v>Low</v>
      </c>
      <c r="L226" s="2" t="str">
        <f>IF(Sales[[#This Row],[Current Upsell $]]&gt;0,_xlfn.CONCAT(Sales[[#This Row],[Subscription Type]]," ",Sales[[#This Row],[Upsell Priority]]," ",TEXT(Sales[[#This Row],[Current Upsell $]],"$#,#")),"")</f>
        <v>Basic Low $20</v>
      </c>
      <c r="M226" s="1">
        <v>43891</v>
      </c>
      <c r="N226" s="1">
        <v>44348</v>
      </c>
      <c r="O226">
        <v>15</v>
      </c>
      <c r="P226">
        <v>0</v>
      </c>
      <c r="Q226" s="1">
        <v>44348</v>
      </c>
      <c r="R226">
        <v>0</v>
      </c>
      <c r="S226" s="1"/>
    </row>
    <row r="227" spans="1:19" x14ac:dyDescent="0.35">
      <c r="A227">
        <v>100017</v>
      </c>
      <c r="B227" t="s">
        <v>3</v>
      </c>
      <c r="C227" s="2">
        <f>_xlfn.SWITCH(Sales[[#This Row],[Subscription Type]],"Basic",10,"Premium",10,"Business",25,"Enterprise",27)</f>
        <v>10</v>
      </c>
      <c r="E227" s="1"/>
      <c r="F227" s="1"/>
      <c r="G227">
        <v>0</v>
      </c>
      <c r="H227">
        <v>88</v>
      </c>
      <c r="I227">
        <f>IF(Sales[[#This Row],[Number of Users]]-Sales[[#This Row],[Licenses Bought]]&lt;0,0,Sales[[#This Row],[Number of Users]]-Sales[[#This Row],[Licenses Bought]])</f>
        <v>88</v>
      </c>
      <c r="J227" s="2">
        <f>IF(Sales[[#This Row],[Sales Month]]=MAX(Sales[Sales Month]),Sales[[#This Row],[Upsell $ Per Non-Paying User]]*Sales[[#This Row],[Non-Paying Users]],0)</f>
        <v>0</v>
      </c>
      <c r="K227" s="2" t="str">
        <f>_xlfn.IFS(Sales[[#This Row],[Current Upsell $]]=0,"",Sales[[#This Row],[Current Upsell $]]&gt;=400,"High",Sales[[#This Row],[Current Upsell $]]&gt;=100,"Medium",Sales[[#This Row],[Current Upsell $]]&lt;100,"Low")</f>
        <v/>
      </c>
      <c r="L227" s="2" t="str">
        <f>IF(Sales[[#This Row],[Current Upsell $]]&gt;0,_xlfn.CONCAT(Sales[[#This Row],[Subscription Type]]," ",Sales[[#This Row],[Upsell Priority]]," ",TEXT(Sales[[#This Row],[Current Upsell $]],"$#,#")),"")</f>
        <v/>
      </c>
      <c r="M227" s="1">
        <v>43922</v>
      </c>
      <c r="N227" s="1">
        <v>44378</v>
      </c>
      <c r="O227">
        <v>15</v>
      </c>
      <c r="P227">
        <v>0</v>
      </c>
      <c r="Q227" s="1">
        <v>43922</v>
      </c>
      <c r="R227">
        <v>0</v>
      </c>
      <c r="S227" s="1"/>
    </row>
    <row r="228" spans="1:19" x14ac:dyDescent="0.35">
      <c r="A228">
        <v>100017</v>
      </c>
      <c r="B228" t="s">
        <v>1</v>
      </c>
      <c r="C228" s="2">
        <f>_xlfn.SWITCH(Sales[[#This Row],[Subscription Type]],"Basic",10,"Premium",10,"Business",25,"Enterprise",27)</f>
        <v>25</v>
      </c>
      <c r="E228" s="1"/>
      <c r="F228" s="1"/>
      <c r="G228">
        <v>62</v>
      </c>
      <c r="H228">
        <v>86</v>
      </c>
      <c r="I228">
        <f>IF(Sales[[#This Row],[Number of Users]]-Sales[[#This Row],[Licenses Bought]]&lt;0,0,Sales[[#This Row],[Number of Users]]-Sales[[#This Row],[Licenses Bought]])</f>
        <v>24</v>
      </c>
      <c r="J228" s="2">
        <f>IF(Sales[[#This Row],[Sales Month]]=MAX(Sales[Sales Month]),Sales[[#This Row],[Upsell $ Per Non-Paying User]]*Sales[[#This Row],[Non-Paying Users]],0)</f>
        <v>0</v>
      </c>
      <c r="K228" s="2" t="str">
        <f>_xlfn.IFS(Sales[[#This Row],[Current Upsell $]]=0,"",Sales[[#This Row],[Current Upsell $]]&gt;=400,"High",Sales[[#This Row],[Current Upsell $]]&gt;=100,"Medium",Sales[[#This Row],[Current Upsell $]]&lt;100,"Low")</f>
        <v/>
      </c>
      <c r="L228" s="2" t="str">
        <f>IF(Sales[[#This Row],[Current Upsell $]]&gt;0,_xlfn.CONCAT(Sales[[#This Row],[Subscription Type]]," ",Sales[[#This Row],[Upsell Priority]]," ",TEXT(Sales[[#This Row],[Current Upsell $]],"$#,#")),"")</f>
        <v/>
      </c>
      <c r="M228" s="1">
        <v>43922</v>
      </c>
      <c r="N228" s="1">
        <v>44378</v>
      </c>
      <c r="O228">
        <v>15</v>
      </c>
      <c r="P228">
        <v>0</v>
      </c>
      <c r="Q228" s="1">
        <v>43952</v>
      </c>
      <c r="R228">
        <v>1550</v>
      </c>
      <c r="S228" s="1"/>
    </row>
    <row r="229" spans="1:19" x14ac:dyDescent="0.35">
      <c r="A229">
        <v>100017</v>
      </c>
      <c r="B229" t="s">
        <v>1</v>
      </c>
      <c r="C229" s="2">
        <f>_xlfn.SWITCH(Sales[[#This Row],[Subscription Type]],"Basic",10,"Premium",10,"Business",25,"Enterprise",27)</f>
        <v>25</v>
      </c>
      <c r="E229" s="1"/>
      <c r="F229" s="1"/>
      <c r="G229">
        <v>68</v>
      </c>
      <c r="H229">
        <v>75</v>
      </c>
      <c r="I229">
        <f>IF(Sales[[#This Row],[Number of Users]]-Sales[[#This Row],[Licenses Bought]]&lt;0,0,Sales[[#This Row],[Number of Users]]-Sales[[#This Row],[Licenses Bought]])</f>
        <v>7</v>
      </c>
      <c r="J229" s="2">
        <f>IF(Sales[[#This Row],[Sales Month]]=MAX(Sales[Sales Month]),Sales[[#This Row],[Upsell $ Per Non-Paying User]]*Sales[[#This Row],[Non-Paying Users]],0)</f>
        <v>0</v>
      </c>
      <c r="K229" s="2" t="str">
        <f>_xlfn.IFS(Sales[[#This Row],[Current Upsell $]]=0,"",Sales[[#This Row],[Current Upsell $]]&gt;=400,"High",Sales[[#This Row],[Current Upsell $]]&gt;=100,"Medium",Sales[[#This Row],[Current Upsell $]]&lt;100,"Low")</f>
        <v/>
      </c>
      <c r="L229" s="2" t="str">
        <f>IF(Sales[[#This Row],[Current Upsell $]]&gt;0,_xlfn.CONCAT(Sales[[#This Row],[Subscription Type]]," ",Sales[[#This Row],[Upsell Priority]]," ",TEXT(Sales[[#This Row],[Current Upsell $]],"$#,#")),"")</f>
        <v/>
      </c>
      <c r="M229" s="1">
        <v>43922</v>
      </c>
      <c r="N229" s="1">
        <v>44378</v>
      </c>
      <c r="O229">
        <v>15</v>
      </c>
      <c r="P229">
        <v>0</v>
      </c>
      <c r="Q229" s="1">
        <v>43983</v>
      </c>
      <c r="R229">
        <v>1700</v>
      </c>
      <c r="S229" s="1"/>
    </row>
    <row r="230" spans="1:19" x14ac:dyDescent="0.35">
      <c r="A230">
        <v>100017</v>
      </c>
      <c r="B230" t="s">
        <v>1</v>
      </c>
      <c r="C230" s="2">
        <f>_xlfn.SWITCH(Sales[[#This Row],[Subscription Type]],"Basic",10,"Premium",10,"Business",25,"Enterprise",27)</f>
        <v>25</v>
      </c>
      <c r="E230" s="1"/>
      <c r="F230" s="1"/>
      <c r="G230">
        <v>68</v>
      </c>
      <c r="H230">
        <v>76</v>
      </c>
      <c r="I230">
        <f>IF(Sales[[#This Row],[Number of Users]]-Sales[[#This Row],[Licenses Bought]]&lt;0,0,Sales[[#This Row],[Number of Users]]-Sales[[#This Row],[Licenses Bought]])</f>
        <v>8</v>
      </c>
      <c r="J230" s="2">
        <f>IF(Sales[[#This Row],[Sales Month]]=MAX(Sales[Sales Month]),Sales[[#This Row],[Upsell $ Per Non-Paying User]]*Sales[[#This Row],[Non-Paying Users]],0)</f>
        <v>0</v>
      </c>
      <c r="K230" s="2" t="str">
        <f>_xlfn.IFS(Sales[[#This Row],[Current Upsell $]]=0,"",Sales[[#This Row],[Current Upsell $]]&gt;=400,"High",Sales[[#This Row],[Current Upsell $]]&gt;=100,"Medium",Sales[[#This Row],[Current Upsell $]]&lt;100,"Low")</f>
        <v/>
      </c>
      <c r="L230" s="2" t="str">
        <f>IF(Sales[[#This Row],[Current Upsell $]]&gt;0,_xlfn.CONCAT(Sales[[#This Row],[Subscription Type]]," ",Sales[[#This Row],[Upsell Priority]]," ",TEXT(Sales[[#This Row],[Current Upsell $]],"$#,#")),"")</f>
        <v/>
      </c>
      <c r="M230" s="1">
        <v>43922</v>
      </c>
      <c r="N230" s="1">
        <v>44378</v>
      </c>
      <c r="O230">
        <v>15</v>
      </c>
      <c r="P230">
        <v>0</v>
      </c>
      <c r="Q230" s="1">
        <v>44013</v>
      </c>
      <c r="R230">
        <v>1700</v>
      </c>
      <c r="S230" s="1"/>
    </row>
    <row r="231" spans="1:19" x14ac:dyDescent="0.35">
      <c r="A231">
        <v>100017</v>
      </c>
      <c r="B231" t="s">
        <v>1</v>
      </c>
      <c r="C231" s="2">
        <f>_xlfn.SWITCH(Sales[[#This Row],[Subscription Type]],"Basic",10,"Premium",10,"Business",25,"Enterprise",27)</f>
        <v>25</v>
      </c>
      <c r="E231" s="1"/>
      <c r="F231" s="1"/>
      <c r="G231">
        <v>68</v>
      </c>
      <c r="H231">
        <v>79</v>
      </c>
      <c r="I231">
        <f>IF(Sales[[#This Row],[Number of Users]]-Sales[[#This Row],[Licenses Bought]]&lt;0,0,Sales[[#This Row],[Number of Users]]-Sales[[#This Row],[Licenses Bought]])</f>
        <v>11</v>
      </c>
      <c r="J231" s="2">
        <f>IF(Sales[[#This Row],[Sales Month]]=MAX(Sales[Sales Month]),Sales[[#This Row],[Upsell $ Per Non-Paying User]]*Sales[[#This Row],[Non-Paying Users]],0)</f>
        <v>0</v>
      </c>
      <c r="K231" s="2" t="str">
        <f>_xlfn.IFS(Sales[[#This Row],[Current Upsell $]]=0,"",Sales[[#This Row],[Current Upsell $]]&gt;=400,"High",Sales[[#This Row],[Current Upsell $]]&gt;=100,"Medium",Sales[[#This Row],[Current Upsell $]]&lt;100,"Low")</f>
        <v/>
      </c>
      <c r="L231" s="2" t="str">
        <f>IF(Sales[[#This Row],[Current Upsell $]]&gt;0,_xlfn.CONCAT(Sales[[#This Row],[Subscription Type]]," ",Sales[[#This Row],[Upsell Priority]]," ",TEXT(Sales[[#This Row],[Current Upsell $]],"$#,#")),"")</f>
        <v/>
      </c>
      <c r="M231" s="1">
        <v>43922</v>
      </c>
      <c r="N231" s="1">
        <v>44378</v>
      </c>
      <c r="O231">
        <v>15</v>
      </c>
      <c r="P231">
        <v>0</v>
      </c>
      <c r="Q231" s="1">
        <v>44044</v>
      </c>
      <c r="R231">
        <v>1700</v>
      </c>
      <c r="S231" s="1"/>
    </row>
    <row r="232" spans="1:19" x14ac:dyDescent="0.35">
      <c r="A232">
        <v>100017</v>
      </c>
      <c r="B232" t="s">
        <v>1</v>
      </c>
      <c r="C232" s="2">
        <f>_xlfn.SWITCH(Sales[[#This Row],[Subscription Type]],"Basic",10,"Premium",10,"Business",25,"Enterprise",27)</f>
        <v>25</v>
      </c>
      <c r="E232" s="1"/>
      <c r="F232" s="1"/>
      <c r="G232">
        <v>68</v>
      </c>
      <c r="H232">
        <v>77</v>
      </c>
      <c r="I232">
        <f>IF(Sales[[#This Row],[Number of Users]]-Sales[[#This Row],[Licenses Bought]]&lt;0,0,Sales[[#This Row],[Number of Users]]-Sales[[#This Row],[Licenses Bought]])</f>
        <v>9</v>
      </c>
      <c r="J232" s="2">
        <f>IF(Sales[[#This Row],[Sales Month]]=MAX(Sales[Sales Month]),Sales[[#This Row],[Upsell $ Per Non-Paying User]]*Sales[[#This Row],[Non-Paying Users]],0)</f>
        <v>0</v>
      </c>
      <c r="K232" s="2" t="str">
        <f>_xlfn.IFS(Sales[[#This Row],[Current Upsell $]]=0,"",Sales[[#This Row],[Current Upsell $]]&gt;=400,"High",Sales[[#This Row],[Current Upsell $]]&gt;=100,"Medium",Sales[[#This Row],[Current Upsell $]]&lt;100,"Low")</f>
        <v/>
      </c>
      <c r="L232" s="2" t="str">
        <f>IF(Sales[[#This Row],[Current Upsell $]]&gt;0,_xlfn.CONCAT(Sales[[#This Row],[Subscription Type]]," ",Sales[[#This Row],[Upsell Priority]]," ",TEXT(Sales[[#This Row],[Current Upsell $]],"$#,#")),"")</f>
        <v/>
      </c>
      <c r="M232" s="1">
        <v>43922</v>
      </c>
      <c r="N232" s="1">
        <v>44378</v>
      </c>
      <c r="O232">
        <v>15</v>
      </c>
      <c r="P232">
        <v>0</v>
      </c>
      <c r="Q232" s="1">
        <v>44075</v>
      </c>
      <c r="R232">
        <v>1700</v>
      </c>
      <c r="S232" s="1"/>
    </row>
    <row r="233" spans="1:19" x14ac:dyDescent="0.35">
      <c r="A233">
        <v>100017</v>
      </c>
      <c r="B233" t="s">
        <v>1</v>
      </c>
      <c r="C233" s="2">
        <f>_xlfn.SWITCH(Sales[[#This Row],[Subscription Type]],"Basic",10,"Premium",10,"Business",25,"Enterprise",27)</f>
        <v>25</v>
      </c>
      <c r="E233" s="1"/>
      <c r="F233" s="1"/>
      <c r="G233">
        <v>68</v>
      </c>
      <c r="H233">
        <v>84</v>
      </c>
      <c r="I233">
        <f>IF(Sales[[#This Row],[Number of Users]]-Sales[[#This Row],[Licenses Bought]]&lt;0,0,Sales[[#This Row],[Number of Users]]-Sales[[#This Row],[Licenses Bought]])</f>
        <v>16</v>
      </c>
      <c r="J233" s="2">
        <f>IF(Sales[[#This Row],[Sales Month]]=MAX(Sales[Sales Month]),Sales[[#This Row],[Upsell $ Per Non-Paying User]]*Sales[[#This Row],[Non-Paying Users]],0)</f>
        <v>0</v>
      </c>
      <c r="K233" s="2" t="str">
        <f>_xlfn.IFS(Sales[[#This Row],[Current Upsell $]]=0,"",Sales[[#This Row],[Current Upsell $]]&gt;=400,"High",Sales[[#This Row],[Current Upsell $]]&gt;=100,"Medium",Sales[[#This Row],[Current Upsell $]]&lt;100,"Low")</f>
        <v/>
      </c>
      <c r="L233" s="2" t="str">
        <f>IF(Sales[[#This Row],[Current Upsell $]]&gt;0,_xlfn.CONCAT(Sales[[#This Row],[Subscription Type]]," ",Sales[[#This Row],[Upsell Priority]]," ",TEXT(Sales[[#This Row],[Current Upsell $]],"$#,#")),"")</f>
        <v/>
      </c>
      <c r="M233" s="1">
        <v>43922</v>
      </c>
      <c r="N233" s="1">
        <v>44378</v>
      </c>
      <c r="O233">
        <v>15</v>
      </c>
      <c r="P233">
        <v>0</v>
      </c>
      <c r="Q233" s="1">
        <v>44105</v>
      </c>
      <c r="R233">
        <v>1700</v>
      </c>
      <c r="S233" s="1"/>
    </row>
    <row r="234" spans="1:19" x14ac:dyDescent="0.35">
      <c r="A234">
        <v>100017</v>
      </c>
      <c r="B234" t="s">
        <v>1</v>
      </c>
      <c r="C234" s="2">
        <f>_xlfn.SWITCH(Sales[[#This Row],[Subscription Type]],"Basic",10,"Premium",10,"Business",25,"Enterprise",27)</f>
        <v>25</v>
      </c>
      <c r="E234" s="1"/>
      <c r="F234" s="1"/>
      <c r="G234">
        <v>68</v>
      </c>
      <c r="H234">
        <v>91</v>
      </c>
      <c r="I234">
        <f>IF(Sales[[#This Row],[Number of Users]]-Sales[[#This Row],[Licenses Bought]]&lt;0,0,Sales[[#This Row],[Number of Users]]-Sales[[#This Row],[Licenses Bought]])</f>
        <v>23</v>
      </c>
      <c r="J234" s="2">
        <f>IF(Sales[[#This Row],[Sales Month]]=MAX(Sales[Sales Month]),Sales[[#This Row],[Upsell $ Per Non-Paying User]]*Sales[[#This Row],[Non-Paying Users]],0)</f>
        <v>0</v>
      </c>
      <c r="K234" s="2" t="str">
        <f>_xlfn.IFS(Sales[[#This Row],[Current Upsell $]]=0,"",Sales[[#This Row],[Current Upsell $]]&gt;=400,"High",Sales[[#This Row],[Current Upsell $]]&gt;=100,"Medium",Sales[[#This Row],[Current Upsell $]]&lt;100,"Low")</f>
        <v/>
      </c>
      <c r="L234" s="2" t="str">
        <f>IF(Sales[[#This Row],[Current Upsell $]]&gt;0,_xlfn.CONCAT(Sales[[#This Row],[Subscription Type]]," ",Sales[[#This Row],[Upsell Priority]]," ",TEXT(Sales[[#This Row],[Current Upsell $]],"$#,#")),"")</f>
        <v/>
      </c>
      <c r="M234" s="1">
        <v>43922</v>
      </c>
      <c r="N234" s="1">
        <v>44378</v>
      </c>
      <c r="O234">
        <v>15</v>
      </c>
      <c r="P234">
        <v>0</v>
      </c>
      <c r="Q234" s="1">
        <v>44136</v>
      </c>
      <c r="R234">
        <v>1700</v>
      </c>
      <c r="S234" s="1"/>
    </row>
    <row r="235" spans="1:19" x14ac:dyDescent="0.35">
      <c r="A235">
        <v>100017</v>
      </c>
      <c r="B235" t="s">
        <v>1</v>
      </c>
      <c r="C235" s="2">
        <f>_xlfn.SWITCH(Sales[[#This Row],[Subscription Type]],"Basic",10,"Premium",10,"Business",25,"Enterprise",27)</f>
        <v>25</v>
      </c>
      <c r="E235" s="1"/>
      <c r="F235" s="1"/>
      <c r="G235">
        <v>68</v>
      </c>
      <c r="H235">
        <v>80</v>
      </c>
      <c r="I235">
        <f>IF(Sales[[#This Row],[Number of Users]]-Sales[[#This Row],[Licenses Bought]]&lt;0,0,Sales[[#This Row],[Number of Users]]-Sales[[#This Row],[Licenses Bought]])</f>
        <v>12</v>
      </c>
      <c r="J235" s="2">
        <f>IF(Sales[[#This Row],[Sales Month]]=MAX(Sales[Sales Month]),Sales[[#This Row],[Upsell $ Per Non-Paying User]]*Sales[[#This Row],[Non-Paying Users]],0)</f>
        <v>0</v>
      </c>
      <c r="K235" s="2" t="str">
        <f>_xlfn.IFS(Sales[[#This Row],[Current Upsell $]]=0,"",Sales[[#This Row],[Current Upsell $]]&gt;=400,"High",Sales[[#This Row],[Current Upsell $]]&gt;=100,"Medium",Sales[[#This Row],[Current Upsell $]]&lt;100,"Low")</f>
        <v/>
      </c>
      <c r="L235" s="2" t="str">
        <f>IF(Sales[[#This Row],[Current Upsell $]]&gt;0,_xlfn.CONCAT(Sales[[#This Row],[Subscription Type]]," ",Sales[[#This Row],[Upsell Priority]]," ",TEXT(Sales[[#This Row],[Current Upsell $]],"$#,#")),"")</f>
        <v/>
      </c>
      <c r="M235" s="1">
        <v>43922</v>
      </c>
      <c r="N235" s="1">
        <v>44378</v>
      </c>
      <c r="O235">
        <v>15</v>
      </c>
      <c r="P235">
        <v>0</v>
      </c>
      <c r="Q235" s="1">
        <v>44166</v>
      </c>
      <c r="R235">
        <v>1700</v>
      </c>
      <c r="S235" s="1"/>
    </row>
    <row r="236" spans="1:19" x14ac:dyDescent="0.35">
      <c r="A236">
        <v>100017</v>
      </c>
      <c r="B236" t="s">
        <v>1</v>
      </c>
      <c r="C236" s="2">
        <f>_xlfn.SWITCH(Sales[[#This Row],[Subscription Type]],"Basic",10,"Premium",10,"Business",25,"Enterprise",27)</f>
        <v>25</v>
      </c>
      <c r="E236" s="1"/>
      <c r="F236" s="1"/>
      <c r="G236">
        <v>68</v>
      </c>
      <c r="H236">
        <v>72</v>
      </c>
      <c r="I236">
        <f>IF(Sales[[#This Row],[Number of Users]]-Sales[[#This Row],[Licenses Bought]]&lt;0,0,Sales[[#This Row],[Number of Users]]-Sales[[#This Row],[Licenses Bought]])</f>
        <v>4</v>
      </c>
      <c r="J236" s="2">
        <f>IF(Sales[[#This Row],[Sales Month]]=MAX(Sales[Sales Month]),Sales[[#This Row],[Upsell $ Per Non-Paying User]]*Sales[[#This Row],[Non-Paying Users]],0)</f>
        <v>0</v>
      </c>
      <c r="K236" s="2" t="str">
        <f>_xlfn.IFS(Sales[[#This Row],[Current Upsell $]]=0,"",Sales[[#This Row],[Current Upsell $]]&gt;=400,"High",Sales[[#This Row],[Current Upsell $]]&gt;=100,"Medium",Sales[[#This Row],[Current Upsell $]]&lt;100,"Low")</f>
        <v/>
      </c>
      <c r="L236" s="2" t="str">
        <f>IF(Sales[[#This Row],[Current Upsell $]]&gt;0,_xlfn.CONCAT(Sales[[#This Row],[Subscription Type]]," ",Sales[[#This Row],[Upsell Priority]]," ",TEXT(Sales[[#This Row],[Current Upsell $]],"$#,#")),"")</f>
        <v/>
      </c>
      <c r="M236" s="1">
        <v>43922</v>
      </c>
      <c r="N236" s="1">
        <v>44378</v>
      </c>
      <c r="O236">
        <v>15</v>
      </c>
      <c r="P236">
        <v>0</v>
      </c>
      <c r="Q236" s="1">
        <v>44197</v>
      </c>
      <c r="R236">
        <v>1700</v>
      </c>
      <c r="S236" s="1"/>
    </row>
    <row r="237" spans="1:19" x14ac:dyDescent="0.35">
      <c r="A237">
        <v>100017</v>
      </c>
      <c r="B237" t="s">
        <v>1</v>
      </c>
      <c r="C237" s="2">
        <f>_xlfn.SWITCH(Sales[[#This Row],[Subscription Type]],"Basic",10,"Premium",10,"Business",25,"Enterprise",27)</f>
        <v>25</v>
      </c>
      <c r="E237" s="1"/>
      <c r="F237" s="1"/>
      <c r="G237">
        <v>68</v>
      </c>
      <c r="H237">
        <v>71</v>
      </c>
      <c r="I237">
        <f>IF(Sales[[#This Row],[Number of Users]]-Sales[[#This Row],[Licenses Bought]]&lt;0,0,Sales[[#This Row],[Number of Users]]-Sales[[#This Row],[Licenses Bought]])</f>
        <v>3</v>
      </c>
      <c r="J237" s="2">
        <f>IF(Sales[[#This Row],[Sales Month]]=MAX(Sales[Sales Month]),Sales[[#This Row],[Upsell $ Per Non-Paying User]]*Sales[[#This Row],[Non-Paying Users]],0)</f>
        <v>0</v>
      </c>
      <c r="K237" s="2" t="str">
        <f>_xlfn.IFS(Sales[[#This Row],[Current Upsell $]]=0,"",Sales[[#This Row],[Current Upsell $]]&gt;=400,"High",Sales[[#This Row],[Current Upsell $]]&gt;=100,"Medium",Sales[[#This Row],[Current Upsell $]]&lt;100,"Low")</f>
        <v/>
      </c>
      <c r="L237" s="2" t="str">
        <f>IF(Sales[[#This Row],[Current Upsell $]]&gt;0,_xlfn.CONCAT(Sales[[#This Row],[Subscription Type]]," ",Sales[[#This Row],[Upsell Priority]]," ",TEXT(Sales[[#This Row],[Current Upsell $]],"$#,#")),"")</f>
        <v/>
      </c>
      <c r="M237" s="1">
        <v>43922</v>
      </c>
      <c r="N237" s="1">
        <v>44378</v>
      </c>
      <c r="O237">
        <v>15</v>
      </c>
      <c r="P237">
        <v>0</v>
      </c>
      <c r="Q237" s="1">
        <v>44228</v>
      </c>
      <c r="R237">
        <v>1700</v>
      </c>
      <c r="S237" s="1"/>
    </row>
    <row r="238" spans="1:19" x14ac:dyDescent="0.35">
      <c r="A238">
        <v>100017</v>
      </c>
      <c r="B238" t="s">
        <v>1</v>
      </c>
      <c r="C238" s="2">
        <f>_xlfn.SWITCH(Sales[[#This Row],[Subscription Type]],"Basic",10,"Premium",10,"Business",25,"Enterprise",27)</f>
        <v>25</v>
      </c>
      <c r="E238" s="1"/>
      <c r="F238" s="1"/>
      <c r="G238">
        <v>68</v>
      </c>
      <c r="H238">
        <v>88</v>
      </c>
      <c r="I238">
        <f>IF(Sales[[#This Row],[Number of Users]]-Sales[[#This Row],[Licenses Bought]]&lt;0,0,Sales[[#This Row],[Number of Users]]-Sales[[#This Row],[Licenses Bought]])</f>
        <v>20</v>
      </c>
      <c r="J238" s="2">
        <f>IF(Sales[[#This Row],[Sales Month]]=MAX(Sales[Sales Month]),Sales[[#This Row],[Upsell $ Per Non-Paying User]]*Sales[[#This Row],[Non-Paying Users]],0)</f>
        <v>0</v>
      </c>
      <c r="K238" s="2" t="str">
        <f>_xlfn.IFS(Sales[[#This Row],[Current Upsell $]]=0,"",Sales[[#This Row],[Current Upsell $]]&gt;=400,"High",Sales[[#This Row],[Current Upsell $]]&gt;=100,"Medium",Sales[[#This Row],[Current Upsell $]]&lt;100,"Low")</f>
        <v/>
      </c>
      <c r="L238" s="2" t="str">
        <f>IF(Sales[[#This Row],[Current Upsell $]]&gt;0,_xlfn.CONCAT(Sales[[#This Row],[Subscription Type]]," ",Sales[[#This Row],[Upsell Priority]]," ",TEXT(Sales[[#This Row],[Current Upsell $]],"$#,#")),"")</f>
        <v/>
      </c>
      <c r="M238" s="1">
        <v>43922</v>
      </c>
      <c r="N238" s="1">
        <v>44378</v>
      </c>
      <c r="O238">
        <v>15</v>
      </c>
      <c r="P238">
        <v>0</v>
      </c>
      <c r="Q238" s="1">
        <v>44256</v>
      </c>
      <c r="R238">
        <v>1700</v>
      </c>
      <c r="S238" s="1"/>
    </row>
    <row r="239" spans="1:19" x14ac:dyDescent="0.35">
      <c r="A239">
        <v>100017</v>
      </c>
      <c r="B239" t="s">
        <v>1</v>
      </c>
      <c r="C239" s="2">
        <f>_xlfn.SWITCH(Sales[[#This Row],[Subscription Type]],"Basic",10,"Premium",10,"Business",25,"Enterprise",27)</f>
        <v>25</v>
      </c>
      <c r="E239" s="1"/>
      <c r="F239" s="1"/>
      <c r="G239">
        <v>68</v>
      </c>
      <c r="H239">
        <v>76</v>
      </c>
      <c r="I239">
        <f>IF(Sales[[#This Row],[Number of Users]]-Sales[[#This Row],[Licenses Bought]]&lt;0,0,Sales[[#This Row],[Number of Users]]-Sales[[#This Row],[Licenses Bought]])</f>
        <v>8</v>
      </c>
      <c r="J239" s="2">
        <f>IF(Sales[[#This Row],[Sales Month]]=MAX(Sales[Sales Month]),Sales[[#This Row],[Upsell $ Per Non-Paying User]]*Sales[[#This Row],[Non-Paying Users]],0)</f>
        <v>0</v>
      </c>
      <c r="K239" s="2" t="str">
        <f>_xlfn.IFS(Sales[[#This Row],[Current Upsell $]]=0,"",Sales[[#This Row],[Current Upsell $]]&gt;=400,"High",Sales[[#This Row],[Current Upsell $]]&gt;=100,"Medium",Sales[[#This Row],[Current Upsell $]]&lt;100,"Low")</f>
        <v/>
      </c>
      <c r="L239" s="2" t="str">
        <f>IF(Sales[[#This Row],[Current Upsell $]]&gt;0,_xlfn.CONCAT(Sales[[#This Row],[Subscription Type]]," ",Sales[[#This Row],[Upsell Priority]]," ",TEXT(Sales[[#This Row],[Current Upsell $]],"$#,#")),"")</f>
        <v/>
      </c>
      <c r="M239" s="1">
        <v>43922</v>
      </c>
      <c r="N239" s="1">
        <v>44378</v>
      </c>
      <c r="O239">
        <v>15</v>
      </c>
      <c r="P239">
        <v>0</v>
      </c>
      <c r="Q239" s="1">
        <v>44287</v>
      </c>
      <c r="R239">
        <v>1700</v>
      </c>
      <c r="S239" s="1"/>
    </row>
    <row r="240" spans="1:19" x14ac:dyDescent="0.35">
      <c r="A240">
        <v>100017</v>
      </c>
      <c r="B240" t="s">
        <v>1</v>
      </c>
      <c r="C240" s="2">
        <f>_xlfn.SWITCH(Sales[[#This Row],[Subscription Type]],"Basic",10,"Premium",10,"Business",25,"Enterprise",27)</f>
        <v>25</v>
      </c>
      <c r="E240" s="1"/>
      <c r="F240" s="1"/>
      <c r="G240">
        <v>68</v>
      </c>
      <c r="H240">
        <v>60</v>
      </c>
      <c r="I240">
        <f>IF(Sales[[#This Row],[Number of Users]]-Sales[[#This Row],[Licenses Bought]]&lt;0,0,Sales[[#This Row],[Number of Users]]-Sales[[#This Row],[Licenses Bought]])</f>
        <v>0</v>
      </c>
      <c r="J240" s="2">
        <f>IF(Sales[[#This Row],[Sales Month]]=MAX(Sales[Sales Month]),Sales[[#This Row],[Upsell $ Per Non-Paying User]]*Sales[[#This Row],[Non-Paying Users]],0)</f>
        <v>0</v>
      </c>
      <c r="K240" s="2" t="str">
        <f>_xlfn.IFS(Sales[[#This Row],[Current Upsell $]]=0,"",Sales[[#This Row],[Current Upsell $]]&gt;=400,"High",Sales[[#This Row],[Current Upsell $]]&gt;=100,"Medium",Sales[[#This Row],[Current Upsell $]]&lt;100,"Low")</f>
        <v/>
      </c>
      <c r="L240" s="2" t="str">
        <f>IF(Sales[[#This Row],[Current Upsell $]]&gt;0,_xlfn.CONCAT(Sales[[#This Row],[Subscription Type]]," ",Sales[[#This Row],[Upsell Priority]]," ",TEXT(Sales[[#This Row],[Current Upsell $]],"$#,#")),"")</f>
        <v/>
      </c>
      <c r="M240" s="1">
        <v>43922</v>
      </c>
      <c r="N240" s="1">
        <v>44378</v>
      </c>
      <c r="O240">
        <v>15</v>
      </c>
      <c r="P240">
        <v>0</v>
      </c>
      <c r="Q240" s="1">
        <v>44317</v>
      </c>
      <c r="R240">
        <v>1700</v>
      </c>
      <c r="S240" s="1"/>
    </row>
    <row r="241" spans="1:19" x14ac:dyDescent="0.35">
      <c r="A241">
        <v>100017</v>
      </c>
      <c r="B241" t="s">
        <v>1</v>
      </c>
      <c r="C241" s="2">
        <f>_xlfn.SWITCH(Sales[[#This Row],[Subscription Type]],"Basic",10,"Premium",10,"Business",25,"Enterprise",27)</f>
        <v>25</v>
      </c>
      <c r="E241" s="1"/>
      <c r="F241" s="1"/>
      <c r="G241">
        <v>68</v>
      </c>
      <c r="H241">
        <v>92</v>
      </c>
      <c r="I241">
        <f>IF(Sales[[#This Row],[Number of Users]]-Sales[[#This Row],[Licenses Bought]]&lt;0,0,Sales[[#This Row],[Number of Users]]-Sales[[#This Row],[Licenses Bought]])</f>
        <v>24</v>
      </c>
      <c r="J241" s="2">
        <f>IF(Sales[[#This Row],[Sales Month]]=MAX(Sales[Sales Month]),Sales[[#This Row],[Upsell $ Per Non-Paying User]]*Sales[[#This Row],[Non-Paying Users]],0)</f>
        <v>600</v>
      </c>
      <c r="K241" s="2" t="str">
        <f>_xlfn.IFS(Sales[[#This Row],[Current Upsell $]]=0,"",Sales[[#This Row],[Current Upsell $]]&gt;=400,"High",Sales[[#This Row],[Current Upsell $]]&gt;=100,"Medium",Sales[[#This Row],[Current Upsell $]]&lt;100,"Low")</f>
        <v>High</v>
      </c>
      <c r="L241" s="2" t="str">
        <f>IF(Sales[[#This Row],[Current Upsell $]]&gt;0,_xlfn.CONCAT(Sales[[#This Row],[Subscription Type]]," ",Sales[[#This Row],[Upsell Priority]]," ",TEXT(Sales[[#This Row],[Current Upsell $]],"$#,#")),"")</f>
        <v>Business High $600</v>
      </c>
      <c r="M241" s="1">
        <v>43922</v>
      </c>
      <c r="N241" s="1">
        <v>44378</v>
      </c>
      <c r="O241">
        <v>15</v>
      </c>
      <c r="P241">
        <v>0</v>
      </c>
      <c r="Q241" s="1">
        <v>44348</v>
      </c>
      <c r="R241">
        <v>1700</v>
      </c>
      <c r="S241" s="1"/>
    </row>
    <row r="242" spans="1:19" x14ac:dyDescent="0.35">
      <c r="A242">
        <v>100018</v>
      </c>
      <c r="B242" t="s">
        <v>3</v>
      </c>
      <c r="C242" s="2">
        <f>_xlfn.SWITCH(Sales[[#This Row],[Subscription Type]],"Basic",10,"Premium",10,"Business",25,"Enterprise",27)</f>
        <v>10</v>
      </c>
      <c r="E242" s="1"/>
      <c r="F242" s="1"/>
      <c r="G242">
        <v>0</v>
      </c>
      <c r="H242">
        <v>62</v>
      </c>
      <c r="I242">
        <f>IF(Sales[[#This Row],[Number of Users]]-Sales[[#This Row],[Licenses Bought]]&lt;0,0,Sales[[#This Row],[Number of Users]]-Sales[[#This Row],[Licenses Bought]])</f>
        <v>62</v>
      </c>
      <c r="J242" s="2">
        <f>IF(Sales[[#This Row],[Sales Month]]=MAX(Sales[Sales Month]),Sales[[#This Row],[Upsell $ Per Non-Paying User]]*Sales[[#This Row],[Non-Paying Users]],0)</f>
        <v>0</v>
      </c>
      <c r="K242" s="2" t="str">
        <f>_xlfn.IFS(Sales[[#This Row],[Current Upsell $]]=0,"",Sales[[#This Row],[Current Upsell $]]&gt;=400,"High",Sales[[#This Row],[Current Upsell $]]&gt;=100,"Medium",Sales[[#This Row],[Current Upsell $]]&lt;100,"Low")</f>
        <v/>
      </c>
      <c r="L242" s="2" t="str">
        <f>IF(Sales[[#This Row],[Current Upsell $]]&gt;0,_xlfn.CONCAT(Sales[[#This Row],[Subscription Type]]," ",Sales[[#This Row],[Upsell Priority]]," ",TEXT(Sales[[#This Row],[Current Upsell $]],"$#,#")),"")</f>
        <v/>
      </c>
      <c r="M242" s="1">
        <v>43922</v>
      </c>
      <c r="N242" s="1">
        <v>44378</v>
      </c>
      <c r="O242">
        <v>15</v>
      </c>
      <c r="P242">
        <v>0</v>
      </c>
      <c r="Q242" s="1">
        <v>43922</v>
      </c>
      <c r="R242">
        <v>0</v>
      </c>
      <c r="S242" s="1"/>
    </row>
    <row r="243" spans="1:19" x14ac:dyDescent="0.35">
      <c r="A243">
        <v>100018</v>
      </c>
      <c r="B243" t="s">
        <v>1</v>
      </c>
      <c r="C243" s="2">
        <f>_xlfn.SWITCH(Sales[[#This Row],[Subscription Type]],"Basic",10,"Premium",10,"Business",25,"Enterprise",27)</f>
        <v>25</v>
      </c>
      <c r="E243" s="1"/>
      <c r="F243" s="1"/>
      <c r="G243">
        <v>35</v>
      </c>
      <c r="H243">
        <v>73</v>
      </c>
      <c r="I243">
        <f>IF(Sales[[#This Row],[Number of Users]]-Sales[[#This Row],[Licenses Bought]]&lt;0,0,Sales[[#This Row],[Number of Users]]-Sales[[#This Row],[Licenses Bought]])</f>
        <v>38</v>
      </c>
      <c r="J243" s="2">
        <f>IF(Sales[[#This Row],[Sales Month]]=MAX(Sales[Sales Month]),Sales[[#This Row],[Upsell $ Per Non-Paying User]]*Sales[[#This Row],[Non-Paying Users]],0)</f>
        <v>0</v>
      </c>
      <c r="K243" s="2" t="str">
        <f>_xlfn.IFS(Sales[[#This Row],[Current Upsell $]]=0,"",Sales[[#This Row],[Current Upsell $]]&gt;=400,"High",Sales[[#This Row],[Current Upsell $]]&gt;=100,"Medium",Sales[[#This Row],[Current Upsell $]]&lt;100,"Low")</f>
        <v/>
      </c>
      <c r="L243" s="2" t="str">
        <f>IF(Sales[[#This Row],[Current Upsell $]]&gt;0,_xlfn.CONCAT(Sales[[#This Row],[Subscription Type]]," ",Sales[[#This Row],[Upsell Priority]]," ",TEXT(Sales[[#This Row],[Current Upsell $]],"$#,#")),"")</f>
        <v/>
      </c>
      <c r="M243" s="1">
        <v>43922</v>
      </c>
      <c r="N243" s="1">
        <v>44378</v>
      </c>
      <c r="O243">
        <v>15</v>
      </c>
      <c r="P243">
        <v>0</v>
      </c>
      <c r="Q243" s="1">
        <v>43952</v>
      </c>
      <c r="R243">
        <v>875</v>
      </c>
      <c r="S243" s="1"/>
    </row>
    <row r="244" spans="1:19" x14ac:dyDescent="0.35">
      <c r="A244">
        <v>100018</v>
      </c>
      <c r="B244" t="s">
        <v>1</v>
      </c>
      <c r="C244" s="2">
        <f>_xlfn.SWITCH(Sales[[#This Row],[Subscription Type]],"Basic",10,"Premium",10,"Business",25,"Enterprise",27)</f>
        <v>25</v>
      </c>
      <c r="E244" s="1"/>
      <c r="F244" s="1"/>
      <c r="G244">
        <v>32</v>
      </c>
      <c r="H244">
        <v>69</v>
      </c>
      <c r="I244">
        <f>IF(Sales[[#This Row],[Number of Users]]-Sales[[#This Row],[Licenses Bought]]&lt;0,0,Sales[[#This Row],[Number of Users]]-Sales[[#This Row],[Licenses Bought]])</f>
        <v>37</v>
      </c>
      <c r="J244" s="2">
        <f>IF(Sales[[#This Row],[Sales Month]]=MAX(Sales[Sales Month]),Sales[[#This Row],[Upsell $ Per Non-Paying User]]*Sales[[#This Row],[Non-Paying Users]],0)</f>
        <v>0</v>
      </c>
      <c r="K244" s="2" t="str">
        <f>_xlfn.IFS(Sales[[#This Row],[Current Upsell $]]=0,"",Sales[[#This Row],[Current Upsell $]]&gt;=400,"High",Sales[[#This Row],[Current Upsell $]]&gt;=100,"Medium",Sales[[#This Row],[Current Upsell $]]&lt;100,"Low")</f>
        <v/>
      </c>
      <c r="L244" s="2" t="str">
        <f>IF(Sales[[#This Row],[Current Upsell $]]&gt;0,_xlfn.CONCAT(Sales[[#This Row],[Subscription Type]]," ",Sales[[#This Row],[Upsell Priority]]," ",TEXT(Sales[[#This Row],[Current Upsell $]],"$#,#")),"")</f>
        <v/>
      </c>
      <c r="M244" s="1">
        <v>43922</v>
      </c>
      <c r="N244" s="1">
        <v>44378</v>
      </c>
      <c r="O244">
        <v>15</v>
      </c>
      <c r="P244">
        <v>0</v>
      </c>
      <c r="Q244" s="1">
        <v>43983</v>
      </c>
      <c r="R244">
        <v>800</v>
      </c>
      <c r="S244" s="1"/>
    </row>
    <row r="245" spans="1:19" x14ac:dyDescent="0.35">
      <c r="A245">
        <v>100018</v>
      </c>
      <c r="B245" t="s">
        <v>1</v>
      </c>
      <c r="C245" s="2">
        <f>_xlfn.SWITCH(Sales[[#This Row],[Subscription Type]],"Basic",10,"Premium",10,"Business",25,"Enterprise",27)</f>
        <v>25</v>
      </c>
      <c r="E245" s="1"/>
      <c r="F245" s="1"/>
      <c r="G245">
        <v>58</v>
      </c>
      <c r="H245">
        <v>70</v>
      </c>
      <c r="I245">
        <f>IF(Sales[[#This Row],[Number of Users]]-Sales[[#This Row],[Licenses Bought]]&lt;0,0,Sales[[#This Row],[Number of Users]]-Sales[[#This Row],[Licenses Bought]])</f>
        <v>12</v>
      </c>
      <c r="J245" s="2">
        <f>IF(Sales[[#This Row],[Sales Month]]=MAX(Sales[Sales Month]),Sales[[#This Row],[Upsell $ Per Non-Paying User]]*Sales[[#This Row],[Non-Paying Users]],0)</f>
        <v>0</v>
      </c>
      <c r="K245" s="2" t="str">
        <f>_xlfn.IFS(Sales[[#This Row],[Current Upsell $]]=0,"",Sales[[#This Row],[Current Upsell $]]&gt;=400,"High",Sales[[#This Row],[Current Upsell $]]&gt;=100,"Medium",Sales[[#This Row],[Current Upsell $]]&lt;100,"Low")</f>
        <v/>
      </c>
      <c r="L245" s="2" t="str">
        <f>IF(Sales[[#This Row],[Current Upsell $]]&gt;0,_xlfn.CONCAT(Sales[[#This Row],[Subscription Type]]," ",Sales[[#This Row],[Upsell Priority]]," ",TEXT(Sales[[#This Row],[Current Upsell $]],"$#,#")),"")</f>
        <v/>
      </c>
      <c r="M245" s="1">
        <v>43922</v>
      </c>
      <c r="N245" s="1">
        <v>44378</v>
      </c>
      <c r="O245">
        <v>15</v>
      </c>
      <c r="P245">
        <v>0</v>
      </c>
      <c r="Q245" s="1">
        <v>44013</v>
      </c>
      <c r="R245">
        <v>1450</v>
      </c>
      <c r="S245" s="1"/>
    </row>
    <row r="246" spans="1:19" x14ac:dyDescent="0.35">
      <c r="A246">
        <v>100018</v>
      </c>
      <c r="B246" t="s">
        <v>1</v>
      </c>
      <c r="C246" s="2">
        <f>_xlfn.SWITCH(Sales[[#This Row],[Subscription Type]],"Basic",10,"Premium",10,"Business",25,"Enterprise",27)</f>
        <v>25</v>
      </c>
      <c r="E246" s="1"/>
      <c r="F246" s="1"/>
      <c r="G246">
        <v>58</v>
      </c>
      <c r="H246">
        <v>67</v>
      </c>
      <c r="I246">
        <f>IF(Sales[[#This Row],[Number of Users]]-Sales[[#This Row],[Licenses Bought]]&lt;0,0,Sales[[#This Row],[Number of Users]]-Sales[[#This Row],[Licenses Bought]])</f>
        <v>9</v>
      </c>
      <c r="J246" s="2">
        <f>IF(Sales[[#This Row],[Sales Month]]=MAX(Sales[Sales Month]),Sales[[#This Row],[Upsell $ Per Non-Paying User]]*Sales[[#This Row],[Non-Paying Users]],0)</f>
        <v>0</v>
      </c>
      <c r="K246" s="2" t="str">
        <f>_xlfn.IFS(Sales[[#This Row],[Current Upsell $]]=0,"",Sales[[#This Row],[Current Upsell $]]&gt;=400,"High",Sales[[#This Row],[Current Upsell $]]&gt;=100,"Medium",Sales[[#This Row],[Current Upsell $]]&lt;100,"Low")</f>
        <v/>
      </c>
      <c r="L246" s="2" t="str">
        <f>IF(Sales[[#This Row],[Current Upsell $]]&gt;0,_xlfn.CONCAT(Sales[[#This Row],[Subscription Type]]," ",Sales[[#This Row],[Upsell Priority]]," ",TEXT(Sales[[#This Row],[Current Upsell $]],"$#,#")),"")</f>
        <v/>
      </c>
      <c r="M246" s="1">
        <v>43922</v>
      </c>
      <c r="N246" s="1">
        <v>44378</v>
      </c>
      <c r="O246">
        <v>15</v>
      </c>
      <c r="P246">
        <v>0</v>
      </c>
      <c r="Q246" s="1">
        <v>44044</v>
      </c>
      <c r="R246">
        <v>1450</v>
      </c>
      <c r="S246" s="1"/>
    </row>
    <row r="247" spans="1:19" x14ac:dyDescent="0.35">
      <c r="A247">
        <v>100018</v>
      </c>
      <c r="B247" t="s">
        <v>1</v>
      </c>
      <c r="C247" s="2">
        <f>_xlfn.SWITCH(Sales[[#This Row],[Subscription Type]],"Basic",10,"Premium",10,"Business",25,"Enterprise",27)</f>
        <v>25</v>
      </c>
      <c r="E247" s="1"/>
      <c r="F247" s="1"/>
      <c r="G247">
        <v>58</v>
      </c>
      <c r="H247">
        <v>63</v>
      </c>
      <c r="I247">
        <f>IF(Sales[[#This Row],[Number of Users]]-Sales[[#This Row],[Licenses Bought]]&lt;0,0,Sales[[#This Row],[Number of Users]]-Sales[[#This Row],[Licenses Bought]])</f>
        <v>5</v>
      </c>
      <c r="J247" s="2">
        <f>IF(Sales[[#This Row],[Sales Month]]=MAX(Sales[Sales Month]),Sales[[#This Row],[Upsell $ Per Non-Paying User]]*Sales[[#This Row],[Non-Paying Users]],0)</f>
        <v>0</v>
      </c>
      <c r="K247" s="2" t="str">
        <f>_xlfn.IFS(Sales[[#This Row],[Current Upsell $]]=0,"",Sales[[#This Row],[Current Upsell $]]&gt;=400,"High",Sales[[#This Row],[Current Upsell $]]&gt;=100,"Medium",Sales[[#This Row],[Current Upsell $]]&lt;100,"Low")</f>
        <v/>
      </c>
      <c r="L247" s="2" t="str">
        <f>IF(Sales[[#This Row],[Current Upsell $]]&gt;0,_xlfn.CONCAT(Sales[[#This Row],[Subscription Type]]," ",Sales[[#This Row],[Upsell Priority]]," ",TEXT(Sales[[#This Row],[Current Upsell $]],"$#,#")),"")</f>
        <v/>
      </c>
      <c r="M247" s="1">
        <v>43922</v>
      </c>
      <c r="N247" s="1">
        <v>44378</v>
      </c>
      <c r="O247">
        <v>15</v>
      </c>
      <c r="P247">
        <v>0</v>
      </c>
      <c r="Q247" s="1">
        <v>44075</v>
      </c>
      <c r="R247">
        <v>1450</v>
      </c>
      <c r="S247" s="1"/>
    </row>
    <row r="248" spans="1:19" x14ac:dyDescent="0.35">
      <c r="A248">
        <v>100018</v>
      </c>
      <c r="B248" t="s">
        <v>1</v>
      </c>
      <c r="C248" s="2">
        <f>_xlfn.SWITCH(Sales[[#This Row],[Subscription Type]],"Basic",10,"Premium",10,"Business",25,"Enterprise",27)</f>
        <v>25</v>
      </c>
      <c r="E248" s="1"/>
      <c r="F248" s="1"/>
      <c r="G248">
        <v>58</v>
      </c>
      <c r="H248">
        <v>64</v>
      </c>
      <c r="I248">
        <f>IF(Sales[[#This Row],[Number of Users]]-Sales[[#This Row],[Licenses Bought]]&lt;0,0,Sales[[#This Row],[Number of Users]]-Sales[[#This Row],[Licenses Bought]])</f>
        <v>6</v>
      </c>
      <c r="J248" s="2">
        <f>IF(Sales[[#This Row],[Sales Month]]=MAX(Sales[Sales Month]),Sales[[#This Row],[Upsell $ Per Non-Paying User]]*Sales[[#This Row],[Non-Paying Users]],0)</f>
        <v>0</v>
      </c>
      <c r="K248" s="2" t="str">
        <f>_xlfn.IFS(Sales[[#This Row],[Current Upsell $]]=0,"",Sales[[#This Row],[Current Upsell $]]&gt;=400,"High",Sales[[#This Row],[Current Upsell $]]&gt;=100,"Medium",Sales[[#This Row],[Current Upsell $]]&lt;100,"Low")</f>
        <v/>
      </c>
      <c r="L248" s="2" t="str">
        <f>IF(Sales[[#This Row],[Current Upsell $]]&gt;0,_xlfn.CONCAT(Sales[[#This Row],[Subscription Type]]," ",Sales[[#This Row],[Upsell Priority]]," ",TEXT(Sales[[#This Row],[Current Upsell $]],"$#,#")),"")</f>
        <v/>
      </c>
      <c r="M248" s="1">
        <v>43922</v>
      </c>
      <c r="N248" s="1">
        <v>44378</v>
      </c>
      <c r="O248">
        <v>15</v>
      </c>
      <c r="P248">
        <v>0</v>
      </c>
      <c r="Q248" s="1">
        <v>44105</v>
      </c>
      <c r="R248">
        <v>1450</v>
      </c>
      <c r="S248" s="1"/>
    </row>
    <row r="249" spans="1:19" x14ac:dyDescent="0.35">
      <c r="A249">
        <v>100018</v>
      </c>
      <c r="B249" t="s">
        <v>1</v>
      </c>
      <c r="C249" s="2">
        <f>_xlfn.SWITCH(Sales[[#This Row],[Subscription Type]],"Basic",10,"Premium",10,"Business",25,"Enterprise",27)</f>
        <v>25</v>
      </c>
      <c r="E249" s="1"/>
      <c r="F249" s="1"/>
      <c r="G249">
        <v>58</v>
      </c>
      <c r="H249">
        <v>86</v>
      </c>
      <c r="I249">
        <f>IF(Sales[[#This Row],[Number of Users]]-Sales[[#This Row],[Licenses Bought]]&lt;0,0,Sales[[#This Row],[Number of Users]]-Sales[[#This Row],[Licenses Bought]])</f>
        <v>28</v>
      </c>
      <c r="J249" s="2">
        <f>IF(Sales[[#This Row],[Sales Month]]=MAX(Sales[Sales Month]),Sales[[#This Row],[Upsell $ Per Non-Paying User]]*Sales[[#This Row],[Non-Paying Users]],0)</f>
        <v>0</v>
      </c>
      <c r="K249" s="2" t="str">
        <f>_xlfn.IFS(Sales[[#This Row],[Current Upsell $]]=0,"",Sales[[#This Row],[Current Upsell $]]&gt;=400,"High",Sales[[#This Row],[Current Upsell $]]&gt;=100,"Medium",Sales[[#This Row],[Current Upsell $]]&lt;100,"Low")</f>
        <v/>
      </c>
      <c r="L249" s="2" t="str">
        <f>IF(Sales[[#This Row],[Current Upsell $]]&gt;0,_xlfn.CONCAT(Sales[[#This Row],[Subscription Type]]," ",Sales[[#This Row],[Upsell Priority]]," ",TEXT(Sales[[#This Row],[Current Upsell $]],"$#,#")),"")</f>
        <v/>
      </c>
      <c r="M249" s="1">
        <v>43922</v>
      </c>
      <c r="N249" s="1">
        <v>44378</v>
      </c>
      <c r="O249">
        <v>15</v>
      </c>
      <c r="P249">
        <v>0</v>
      </c>
      <c r="Q249" s="1">
        <v>44136</v>
      </c>
      <c r="R249">
        <v>1450</v>
      </c>
      <c r="S249" s="1"/>
    </row>
    <row r="250" spans="1:19" x14ac:dyDescent="0.35">
      <c r="A250">
        <v>100018</v>
      </c>
      <c r="B250" t="s">
        <v>1</v>
      </c>
      <c r="C250" s="2">
        <f>_xlfn.SWITCH(Sales[[#This Row],[Subscription Type]],"Basic",10,"Premium",10,"Business",25,"Enterprise",27)</f>
        <v>25</v>
      </c>
      <c r="E250" s="1"/>
      <c r="F250" s="1"/>
      <c r="G250">
        <v>58</v>
      </c>
      <c r="H250">
        <v>79</v>
      </c>
      <c r="I250">
        <f>IF(Sales[[#This Row],[Number of Users]]-Sales[[#This Row],[Licenses Bought]]&lt;0,0,Sales[[#This Row],[Number of Users]]-Sales[[#This Row],[Licenses Bought]])</f>
        <v>21</v>
      </c>
      <c r="J250" s="2">
        <f>IF(Sales[[#This Row],[Sales Month]]=MAX(Sales[Sales Month]),Sales[[#This Row],[Upsell $ Per Non-Paying User]]*Sales[[#This Row],[Non-Paying Users]],0)</f>
        <v>0</v>
      </c>
      <c r="K250" s="2" t="str">
        <f>_xlfn.IFS(Sales[[#This Row],[Current Upsell $]]=0,"",Sales[[#This Row],[Current Upsell $]]&gt;=400,"High",Sales[[#This Row],[Current Upsell $]]&gt;=100,"Medium",Sales[[#This Row],[Current Upsell $]]&lt;100,"Low")</f>
        <v/>
      </c>
      <c r="L250" s="2" t="str">
        <f>IF(Sales[[#This Row],[Current Upsell $]]&gt;0,_xlfn.CONCAT(Sales[[#This Row],[Subscription Type]]," ",Sales[[#This Row],[Upsell Priority]]," ",TEXT(Sales[[#This Row],[Current Upsell $]],"$#,#")),"")</f>
        <v/>
      </c>
      <c r="M250" s="1">
        <v>43922</v>
      </c>
      <c r="N250" s="1">
        <v>44378</v>
      </c>
      <c r="O250">
        <v>15</v>
      </c>
      <c r="P250">
        <v>0</v>
      </c>
      <c r="Q250" s="1">
        <v>44166</v>
      </c>
      <c r="R250">
        <v>1450</v>
      </c>
      <c r="S250" s="1"/>
    </row>
    <row r="251" spans="1:19" x14ac:dyDescent="0.35">
      <c r="A251">
        <v>100018</v>
      </c>
      <c r="B251" t="s">
        <v>1</v>
      </c>
      <c r="C251" s="2">
        <f>_xlfn.SWITCH(Sales[[#This Row],[Subscription Type]],"Basic",10,"Premium",10,"Business",25,"Enterprise",27)</f>
        <v>25</v>
      </c>
      <c r="E251" s="1"/>
      <c r="F251" s="1"/>
      <c r="G251">
        <v>58</v>
      </c>
      <c r="H251">
        <v>84</v>
      </c>
      <c r="I251">
        <f>IF(Sales[[#This Row],[Number of Users]]-Sales[[#This Row],[Licenses Bought]]&lt;0,0,Sales[[#This Row],[Number of Users]]-Sales[[#This Row],[Licenses Bought]])</f>
        <v>26</v>
      </c>
      <c r="J251" s="2">
        <f>IF(Sales[[#This Row],[Sales Month]]=MAX(Sales[Sales Month]),Sales[[#This Row],[Upsell $ Per Non-Paying User]]*Sales[[#This Row],[Non-Paying Users]],0)</f>
        <v>0</v>
      </c>
      <c r="K251" s="2" t="str">
        <f>_xlfn.IFS(Sales[[#This Row],[Current Upsell $]]=0,"",Sales[[#This Row],[Current Upsell $]]&gt;=400,"High",Sales[[#This Row],[Current Upsell $]]&gt;=100,"Medium",Sales[[#This Row],[Current Upsell $]]&lt;100,"Low")</f>
        <v/>
      </c>
      <c r="L251" s="2" t="str">
        <f>IF(Sales[[#This Row],[Current Upsell $]]&gt;0,_xlfn.CONCAT(Sales[[#This Row],[Subscription Type]]," ",Sales[[#This Row],[Upsell Priority]]," ",TEXT(Sales[[#This Row],[Current Upsell $]],"$#,#")),"")</f>
        <v/>
      </c>
      <c r="M251" s="1">
        <v>43922</v>
      </c>
      <c r="N251" s="1">
        <v>44378</v>
      </c>
      <c r="O251">
        <v>15</v>
      </c>
      <c r="P251">
        <v>0</v>
      </c>
      <c r="Q251" s="1">
        <v>44197</v>
      </c>
      <c r="R251">
        <v>1450</v>
      </c>
      <c r="S251" s="1"/>
    </row>
    <row r="252" spans="1:19" x14ac:dyDescent="0.35">
      <c r="A252">
        <v>100018</v>
      </c>
      <c r="B252" t="s">
        <v>1</v>
      </c>
      <c r="C252" s="2">
        <f>_xlfn.SWITCH(Sales[[#This Row],[Subscription Type]],"Basic",10,"Premium",10,"Business",25,"Enterprise",27)</f>
        <v>25</v>
      </c>
      <c r="E252" s="1"/>
      <c r="F252" s="1"/>
      <c r="G252">
        <v>58</v>
      </c>
      <c r="H252">
        <v>91</v>
      </c>
      <c r="I252">
        <f>IF(Sales[[#This Row],[Number of Users]]-Sales[[#This Row],[Licenses Bought]]&lt;0,0,Sales[[#This Row],[Number of Users]]-Sales[[#This Row],[Licenses Bought]])</f>
        <v>33</v>
      </c>
      <c r="J252" s="2">
        <f>IF(Sales[[#This Row],[Sales Month]]=MAX(Sales[Sales Month]),Sales[[#This Row],[Upsell $ Per Non-Paying User]]*Sales[[#This Row],[Non-Paying Users]],0)</f>
        <v>0</v>
      </c>
      <c r="K252" s="2" t="str">
        <f>_xlfn.IFS(Sales[[#This Row],[Current Upsell $]]=0,"",Sales[[#This Row],[Current Upsell $]]&gt;=400,"High",Sales[[#This Row],[Current Upsell $]]&gt;=100,"Medium",Sales[[#This Row],[Current Upsell $]]&lt;100,"Low")</f>
        <v/>
      </c>
      <c r="L252" s="2" t="str">
        <f>IF(Sales[[#This Row],[Current Upsell $]]&gt;0,_xlfn.CONCAT(Sales[[#This Row],[Subscription Type]]," ",Sales[[#This Row],[Upsell Priority]]," ",TEXT(Sales[[#This Row],[Current Upsell $]],"$#,#")),"")</f>
        <v/>
      </c>
      <c r="M252" s="1">
        <v>43922</v>
      </c>
      <c r="N252" s="1">
        <v>44378</v>
      </c>
      <c r="O252">
        <v>15</v>
      </c>
      <c r="P252">
        <v>0</v>
      </c>
      <c r="Q252" s="1">
        <v>44228</v>
      </c>
      <c r="R252">
        <v>1450</v>
      </c>
      <c r="S252" s="1"/>
    </row>
    <row r="253" spans="1:19" x14ac:dyDescent="0.35">
      <c r="A253">
        <v>100018</v>
      </c>
      <c r="B253" t="s">
        <v>1</v>
      </c>
      <c r="C253" s="2">
        <f>_xlfn.SWITCH(Sales[[#This Row],[Subscription Type]],"Basic",10,"Premium",10,"Business",25,"Enterprise",27)</f>
        <v>25</v>
      </c>
      <c r="E253" s="1"/>
      <c r="F253" s="1"/>
      <c r="G253">
        <v>58</v>
      </c>
      <c r="H253">
        <v>81</v>
      </c>
      <c r="I253">
        <f>IF(Sales[[#This Row],[Number of Users]]-Sales[[#This Row],[Licenses Bought]]&lt;0,0,Sales[[#This Row],[Number of Users]]-Sales[[#This Row],[Licenses Bought]])</f>
        <v>23</v>
      </c>
      <c r="J253" s="2">
        <f>IF(Sales[[#This Row],[Sales Month]]=MAX(Sales[Sales Month]),Sales[[#This Row],[Upsell $ Per Non-Paying User]]*Sales[[#This Row],[Non-Paying Users]],0)</f>
        <v>0</v>
      </c>
      <c r="K253" s="2" t="str">
        <f>_xlfn.IFS(Sales[[#This Row],[Current Upsell $]]=0,"",Sales[[#This Row],[Current Upsell $]]&gt;=400,"High",Sales[[#This Row],[Current Upsell $]]&gt;=100,"Medium",Sales[[#This Row],[Current Upsell $]]&lt;100,"Low")</f>
        <v/>
      </c>
      <c r="L253" s="2" t="str">
        <f>IF(Sales[[#This Row],[Current Upsell $]]&gt;0,_xlfn.CONCAT(Sales[[#This Row],[Subscription Type]]," ",Sales[[#This Row],[Upsell Priority]]," ",TEXT(Sales[[#This Row],[Current Upsell $]],"$#,#")),"")</f>
        <v/>
      </c>
      <c r="M253" s="1">
        <v>43922</v>
      </c>
      <c r="N253" s="1">
        <v>44378</v>
      </c>
      <c r="O253">
        <v>15</v>
      </c>
      <c r="P253">
        <v>0</v>
      </c>
      <c r="Q253" s="1">
        <v>44256</v>
      </c>
      <c r="R253">
        <v>1450</v>
      </c>
      <c r="S253" s="1"/>
    </row>
    <row r="254" spans="1:19" x14ac:dyDescent="0.35">
      <c r="A254">
        <v>100018</v>
      </c>
      <c r="B254" t="s">
        <v>1</v>
      </c>
      <c r="C254" s="2">
        <f>_xlfn.SWITCH(Sales[[#This Row],[Subscription Type]],"Basic",10,"Premium",10,"Business",25,"Enterprise",27)</f>
        <v>25</v>
      </c>
      <c r="E254" s="1"/>
      <c r="F254" s="1"/>
      <c r="G254">
        <v>58</v>
      </c>
      <c r="H254">
        <v>79</v>
      </c>
      <c r="I254">
        <f>IF(Sales[[#This Row],[Number of Users]]-Sales[[#This Row],[Licenses Bought]]&lt;0,0,Sales[[#This Row],[Number of Users]]-Sales[[#This Row],[Licenses Bought]])</f>
        <v>21</v>
      </c>
      <c r="J254" s="2">
        <f>IF(Sales[[#This Row],[Sales Month]]=MAX(Sales[Sales Month]),Sales[[#This Row],[Upsell $ Per Non-Paying User]]*Sales[[#This Row],[Non-Paying Users]],0)</f>
        <v>0</v>
      </c>
      <c r="K254" s="2" t="str">
        <f>_xlfn.IFS(Sales[[#This Row],[Current Upsell $]]=0,"",Sales[[#This Row],[Current Upsell $]]&gt;=400,"High",Sales[[#This Row],[Current Upsell $]]&gt;=100,"Medium",Sales[[#This Row],[Current Upsell $]]&lt;100,"Low")</f>
        <v/>
      </c>
      <c r="L254" s="2" t="str">
        <f>IF(Sales[[#This Row],[Current Upsell $]]&gt;0,_xlfn.CONCAT(Sales[[#This Row],[Subscription Type]]," ",Sales[[#This Row],[Upsell Priority]]," ",TEXT(Sales[[#This Row],[Current Upsell $]],"$#,#")),"")</f>
        <v/>
      </c>
      <c r="M254" s="1">
        <v>43922</v>
      </c>
      <c r="N254" s="1">
        <v>44378</v>
      </c>
      <c r="O254">
        <v>15</v>
      </c>
      <c r="P254">
        <v>0</v>
      </c>
      <c r="Q254" s="1">
        <v>44287</v>
      </c>
      <c r="R254">
        <v>1450</v>
      </c>
      <c r="S254" s="1"/>
    </row>
    <row r="255" spans="1:19" x14ac:dyDescent="0.35">
      <c r="A255">
        <v>100018</v>
      </c>
      <c r="B255" t="s">
        <v>1</v>
      </c>
      <c r="C255" s="2">
        <f>_xlfn.SWITCH(Sales[[#This Row],[Subscription Type]],"Basic",10,"Premium",10,"Business",25,"Enterprise",27)</f>
        <v>25</v>
      </c>
      <c r="E255" s="1"/>
      <c r="F255" s="1"/>
      <c r="G255">
        <v>58</v>
      </c>
      <c r="H255">
        <v>81</v>
      </c>
      <c r="I255">
        <f>IF(Sales[[#This Row],[Number of Users]]-Sales[[#This Row],[Licenses Bought]]&lt;0,0,Sales[[#This Row],[Number of Users]]-Sales[[#This Row],[Licenses Bought]])</f>
        <v>23</v>
      </c>
      <c r="J255" s="2">
        <f>IF(Sales[[#This Row],[Sales Month]]=MAX(Sales[Sales Month]),Sales[[#This Row],[Upsell $ Per Non-Paying User]]*Sales[[#This Row],[Non-Paying Users]],0)</f>
        <v>0</v>
      </c>
      <c r="K255" s="2" t="str">
        <f>_xlfn.IFS(Sales[[#This Row],[Current Upsell $]]=0,"",Sales[[#This Row],[Current Upsell $]]&gt;=400,"High",Sales[[#This Row],[Current Upsell $]]&gt;=100,"Medium",Sales[[#This Row],[Current Upsell $]]&lt;100,"Low")</f>
        <v/>
      </c>
      <c r="L255" s="2" t="str">
        <f>IF(Sales[[#This Row],[Current Upsell $]]&gt;0,_xlfn.CONCAT(Sales[[#This Row],[Subscription Type]]," ",Sales[[#This Row],[Upsell Priority]]," ",TEXT(Sales[[#This Row],[Current Upsell $]],"$#,#")),"")</f>
        <v/>
      </c>
      <c r="M255" s="1">
        <v>43922</v>
      </c>
      <c r="N255" s="1">
        <v>44378</v>
      </c>
      <c r="O255">
        <v>15</v>
      </c>
      <c r="P255">
        <v>0</v>
      </c>
      <c r="Q255" s="1">
        <v>44317</v>
      </c>
      <c r="R255">
        <v>1450</v>
      </c>
      <c r="S255" s="1"/>
    </row>
    <row r="256" spans="1:19" x14ac:dyDescent="0.35">
      <c r="A256">
        <v>100018</v>
      </c>
      <c r="B256" t="s">
        <v>1</v>
      </c>
      <c r="C256" s="2">
        <f>_xlfn.SWITCH(Sales[[#This Row],[Subscription Type]],"Basic",10,"Premium",10,"Business",25,"Enterprise",27)</f>
        <v>25</v>
      </c>
      <c r="E256" s="1"/>
      <c r="F256" s="1"/>
      <c r="G256">
        <v>58</v>
      </c>
      <c r="H256">
        <v>72</v>
      </c>
      <c r="I256">
        <f>IF(Sales[[#This Row],[Number of Users]]-Sales[[#This Row],[Licenses Bought]]&lt;0,0,Sales[[#This Row],[Number of Users]]-Sales[[#This Row],[Licenses Bought]])</f>
        <v>14</v>
      </c>
      <c r="J256" s="2">
        <f>IF(Sales[[#This Row],[Sales Month]]=MAX(Sales[Sales Month]),Sales[[#This Row],[Upsell $ Per Non-Paying User]]*Sales[[#This Row],[Non-Paying Users]],0)</f>
        <v>350</v>
      </c>
      <c r="K256" s="2" t="str">
        <f>_xlfn.IFS(Sales[[#This Row],[Current Upsell $]]=0,"",Sales[[#This Row],[Current Upsell $]]&gt;=400,"High",Sales[[#This Row],[Current Upsell $]]&gt;=100,"Medium",Sales[[#This Row],[Current Upsell $]]&lt;100,"Low")</f>
        <v>Medium</v>
      </c>
      <c r="L256" s="2" t="str">
        <f>IF(Sales[[#This Row],[Current Upsell $]]&gt;0,_xlfn.CONCAT(Sales[[#This Row],[Subscription Type]]," ",Sales[[#This Row],[Upsell Priority]]," ",TEXT(Sales[[#This Row],[Current Upsell $]],"$#,#")),"")</f>
        <v>Business Medium $350</v>
      </c>
      <c r="M256" s="1">
        <v>43922</v>
      </c>
      <c r="N256" s="1">
        <v>44378</v>
      </c>
      <c r="O256">
        <v>15</v>
      </c>
      <c r="P256">
        <v>0</v>
      </c>
      <c r="Q256" s="1">
        <v>44348</v>
      </c>
      <c r="R256">
        <v>1450</v>
      </c>
      <c r="S256" s="1"/>
    </row>
    <row r="257" spans="1:19" x14ac:dyDescent="0.35">
      <c r="A257">
        <v>100019</v>
      </c>
      <c r="B257" t="s">
        <v>3</v>
      </c>
      <c r="C257" s="2">
        <f>_xlfn.SWITCH(Sales[[#This Row],[Subscription Type]],"Basic",10,"Premium",10,"Business",25,"Enterprise",27)</f>
        <v>10</v>
      </c>
      <c r="E257" s="1"/>
      <c r="F257" s="1"/>
      <c r="G257">
        <v>0</v>
      </c>
      <c r="H257">
        <v>29</v>
      </c>
      <c r="I257">
        <f>IF(Sales[[#This Row],[Number of Users]]-Sales[[#This Row],[Licenses Bought]]&lt;0,0,Sales[[#This Row],[Number of Users]]-Sales[[#This Row],[Licenses Bought]])</f>
        <v>29</v>
      </c>
      <c r="J257" s="2">
        <f>IF(Sales[[#This Row],[Sales Month]]=MAX(Sales[Sales Month]),Sales[[#This Row],[Upsell $ Per Non-Paying User]]*Sales[[#This Row],[Non-Paying Users]],0)</f>
        <v>0</v>
      </c>
      <c r="K257" s="2" t="str">
        <f>_xlfn.IFS(Sales[[#This Row],[Current Upsell $]]=0,"",Sales[[#This Row],[Current Upsell $]]&gt;=400,"High",Sales[[#This Row],[Current Upsell $]]&gt;=100,"Medium",Sales[[#This Row],[Current Upsell $]]&lt;100,"Low")</f>
        <v/>
      </c>
      <c r="L257" s="2" t="str">
        <f>IF(Sales[[#This Row],[Current Upsell $]]&gt;0,_xlfn.CONCAT(Sales[[#This Row],[Subscription Type]]," ",Sales[[#This Row],[Upsell Priority]]," ",TEXT(Sales[[#This Row],[Current Upsell $]],"$#,#")),"")</f>
        <v/>
      </c>
      <c r="M257" s="1">
        <v>43922</v>
      </c>
      <c r="N257" s="1">
        <v>44378</v>
      </c>
      <c r="O257">
        <v>15</v>
      </c>
      <c r="P257">
        <v>0</v>
      </c>
      <c r="Q257" s="1">
        <v>43922</v>
      </c>
      <c r="R257">
        <v>0</v>
      </c>
      <c r="S257" s="1"/>
    </row>
    <row r="258" spans="1:19" x14ac:dyDescent="0.35">
      <c r="A258">
        <v>100019</v>
      </c>
      <c r="B258" t="s">
        <v>0</v>
      </c>
      <c r="C258" s="2">
        <f>_xlfn.SWITCH(Sales[[#This Row],[Subscription Type]],"Basic",10,"Premium",10,"Business",25,"Enterprise",27)</f>
        <v>10</v>
      </c>
      <c r="E258" s="1"/>
      <c r="F258" s="1"/>
      <c r="G258">
        <v>14</v>
      </c>
      <c r="H258">
        <v>44</v>
      </c>
      <c r="I258">
        <f>IF(Sales[[#This Row],[Number of Users]]-Sales[[#This Row],[Licenses Bought]]&lt;0,0,Sales[[#This Row],[Number of Users]]-Sales[[#This Row],[Licenses Bought]])</f>
        <v>30</v>
      </c>
      <c r="J258" s="2">
        <f>IF(Sales[[#This Row],[Sales Month]]=MAX(Sales[Sales Month]),Sales[[#This Row],[Upsell $ Per Non-Paying User]]*Sales[[#This Row],[Non-Paying Users]],0)</f>
        <v>0</v>
      </c>
      <c r="K258" s="2" t="str">
        <f>_xlfn.IFS(Sales[[#This Row],[Current Upsell $]]=0,"",Sales[[#This Row],[Current Upsell $]]&gt;=400,"High",Sales[[#This Row],[Current Upsell $]]&gt;=100,"Medium",Sales[[#This Row],[Current Upsell $]]&lt;100,"Low")</f>
        <v/>
      </c>
      <c r="L258" s="2" t="str">
        <f>IF(Sales[[#This Row],[Current Upsell $]]&gt;0,_xlfn.CONCAT(Sales[[#This Row],[Subscription Type]]," ",Sales[[#This Row],[Upsell Priority]]," ",TEXT(Sales[[#This Row],[Current Upsell $]],"$#,#")),"")</f>
        <v/>
      </c>
      <c r="M258" s="1">
        <v>43922</v>
      </c>
      <c r="N258" s="1">
        <v>44378</v>
      </c>
      <c r="O258">
        <v>15</v>
      </c>
      <c r="P258">
        <v>0</v>
      </c>
      <c r="Q258" s="1">
        <v>43952</v>
      </c>
      <c r="R258">
        <v>140</v>
      </c>
      <c r="S258" s="1"/>
    </row>
    <row r="259" spans="1:19" x14ac:dyDescent="0.35">
      <c r="A259">
        <v>100019</v>
      </c>
      <c r="B259" t="s">
        <v>0</v>
      </c>
      <c r="C259" s="2">
        <f>_xlfn.SWITCH(Sales[[#This Row],[Subscription Type]],"Basic",10,"Premium",10,"Business",25,"Enterprise",27)</f>
        <v>10</v>
      </c>
      <c r="E259" s="1"/>
      <c r="F259" s="1"/>
      <c r="G259">
        <v>28</v>
      </c>
      <c r="H259">
        <v>38</v>
      </c>
      <c r="I259">
        <f>IF(Sales[[#This Row],[Number of Users]]-Sales[[#This Row],[Licenses Bought]]&lt;0,0,Sales[[#This Row],[Number of Users]]-Sales[[#This Row],[Licenses Bought]])</f>
        <v>10</v>
      </c>
      <c r="J259" s="2">
        <f>IF(Sales[[#This Row],[Sales Month]]=MAX(Sales[Sales Month]),Sales[[#This Row],[Upsell $ Per Non-Paying User]]*Sales[[#This Row],[Non-Paying Users]],0)</f>
        <v>0</v>
      </c>
      <c r="K259" s="2" t="str">
        <f>_xlfn.IFS(Sales[[#This Row],[Current Upsell $]]=0,"",Sales[[#This Row],[Current Upsell $]]&gt;=400,"High",Sales[[#This Row],[Current Upsell $]]&gt;=100,"Medium",Sales[[#This Row],[Current Upsell $]]&lt;100,"Low")</f>
        <v/>
      </c>
      <c r="L259" s="2" t="str">
        <f>IF(Sales[[#This Row],[Current Upsell $]]&gt;0,_xlfn.CONCAT(Sales[[#This Row],[Subscription Type]]," ",Sales[[#This Row],[Upsell Priority]]," ",TEXT(Sales[[#This Row],[Current Upsell $]],"$#,#")),"")</f>
        <v/>
      </c>
      <c r="M259" s="1">
        <v>43922</v>
      </c>
      <c r="N259" s="1">
        <v>44378</v>
      </c>
      <c r="O259">
        <v>15</v>
      </c>
      <c r="P259">
        <v>0</v>
      </c>
      <c r="Q259" s="1">
        <v>43983</v>
      </c>
      <c r="R259">
        <v>280</v>
      </c>
      <c r="S259" s="1"/>
    </row>
    <row r="260" spans="1:19" x14ac:dyDescent="0.35">
      <c r="A260">
        <v>100019</v>
      </c>
      <c r="B260" t="s">
        <v>0</v>
      </c>
      <c r="C260" s="2">
        <f>_xlfn.SWITCH(Sales[[#This Row],[Subscription Type]],"Basic",10,"Premium",10,"Business",25,"Enterprise",27)</f>
        <v>10</v>
      </c>
      <c r="E260" s="1"/>
      <c r="F260" s="1"/>
      <c r="G260">
        <v>33</v>
      </c>
      <c r="H260">
        <v>33</v>
      </c>
      <c r="I260">
        <f>IF(Sales[[#This Row],[Number of Users]]-Sales[[#This Row],[Licenses Bought]]&lt;0,0,Sales[[#This Row],[Number of Users]]-Sales[[#This Row],[Licenses Bought]])</f>
        <v>0</v>
      </c>
      <c r="J260" s="2">
        <f>IF(Sales[[#This Row],[Sales Month]]=MAX(Sales[Sales Month]),Sales[[#This Row],[Upsell $ Per Non-Paying User]]*Sales[[#This Row],[Non-Paying Users]],0)</f>
        <v>0</v>
      </c>
      <c r="K260" s="2" t="str">
        <f>_xlfn.IFS(Sales[[#This Row],[Current Upsell $]]=0,"",Sales[[#This Row],[Current Upsell $]]&gt;=400,"High",Sales[[#This Row],[Current Upsell $]]&gt;=100,"Medium",Sales[[#This Row],[Current Upsell $]]&lt;100,"Low")</f>
        <v/>
      </c>
      <c r="L260" s="2" t="str">
        <f>IF(Sales[[#This Row],[Current Upsell $]]&gt;0,_xlfn.CONCAT(Sales[[#This Row],[Subscription Type]]," ",Sales[[#This Row],[Upsell Priority]]," ",TEXT(Sales[[#This Row],[Current Upsell $]],"$#,#")),"")</f>
        <v/>
      </c>
      <c r="M260" s="1">
        <v>43922</v>
      </c>
      <c r="N260" s="1">
        <v>44378</v>
      </c>
      <c r="O260">
        <v>15</v>
      </c>
      <c r="P260">
        <v>0</v>
      </c>
      <c r="Q260" s="1">
        <v>44013</v>
      </c>
      <c r="R260">
        <v>330</v>
      </c>
      <c r="S260" s="1"/>
    </row>
    <row r="261" spans="1:19" x14ac:dyDescent="0.35">
      <c r="A261">
        <v>100019</v>
      </c>
      <c r="B261" t="s">
        <v>0</v>
      </c>
      <c r="C261" s="2">
        <f>_xlfn.SWITCH(Sales[[#This Row],[Subscription Type]],"Basic",10,"Premium",10,"Business",25,"Enterprise",27)</f>
        <v>10</v>
      </c>
      <c r="E261" s="1"/>
      <c r="F261" s="1"/>
      <c r="G261">
        <v>33</v>
      </c>
      <c r="H261">
        <v>45</v>
      </c>
      <c r="I261">
        <f>IF(Sales[[#This Row],[Number of Users]]-Sales[[#This Row],[Licenses Bought]]&lt;0,0,Sales[[#This Row],[Number of Users]]-Sales[[#This Row],[Licenses Bought]])</f>
        <v>12</v>
      </c>
      <c r="J261" s="2">
        <f>IF(Sales[[#This Row],[Sales Month]]=MAX(Sales[Sales Month]),Sales[[#This Row],[Upsell $ Per Non-Paying User]]*Sales[[#This Row],[Non-Paying Users]],0)</f>
        <v>0</v>
      </c>
      <c r="K261" s="2" t="str">
        <f>_xlfn.IFS(Sales[[#This Row],[Current Upsell $]]=0,"",Sales[[#This Row],[Current Upsell $]]&gt;=400,"High",Sales[[#This Row],[Current Upsell $]]&gt;=100,"Medium",Sales[[#This Row],[Current Upsell $]]&lt;100,"Low")</f>
        <v/>
      </c>
      <c r="L261" s="2" t="str">
        <f>IF(Sales[[#This Row],[Current Upsell $]]&gt;0,_xlfn.CONCAT(Sales[[#This Row],[Subscription Type]]," ",Sales[[#This Row],[Upsell Priority]]," ",TEXT(Sales[[#This Row],[Current Upsell $]],"$#,#")),"")</f>
        <v/>
      </c>
      <c r="M261" s="1">
        <v>43922</v>
      </c>
      <c r="N261" s="1">
        <v>44378</v>
      </c>
      <c r="O261">
        <v>15</v>
      </c>
      <c r="P261">
        <v>0</v>
      </c>
      <c r="Q261" s="1">
        <v>44044</v>
      </c>
      <c r="R261">
        <v>330</v>
      </c>
      <c r="S261" s="1"/>
    </row>
    <row r="262" spans="1:19" x14ac:dyDescent="0.35">
      <c r="A262">
        <v>100019</v>
      </c>
      <c r="B262" t="s">
        <v>0</v>
      </c>
      <c r="C262" s="2">
        <f>_xlfn.SWITCH(Sales[[#This Row],[Subscription Type]],"Basic",10,"Premium",10,"Business",25,"Enterprise",27)</f>
        <v>10</v>
      </c>
      <c r="E262" s="1"/>
      <c r="F262" s="1"/>
      <c r="G262">
        <v>33</v>
      </c>
      <c r="H262">
        <v>45</v>
      </c>
      <c r="I262">
        <f>IF(Sales[[#This Row],[Number of Users]]-Sales[[#This Row],[Licenses Bought]]&lt;0,0,Sales[[#This Row],[Number of Users]]-Sales[[#This Row],[Licenses Bought]])</f>
        <v>12</v>
      </c>
      <c r="J262" s="2">
        <f>IF(Sales[[#This Row],[Sales Month]]=MAX(Sales[Sales Month]),Sales[[#This Row],[Upsell $ Per Non-Paying User]]*Sales[[#This Row],[Non-Paying Users]],0)</f>
        <v>0</v>
      </c>
      <c r="K262" s="2" t="str">
        <f>_xlfn.IFS(Sales[[#This Row],[Current Upsell $]]=0,"",Sales[[#This Row],[Current Upsell $]]&gt;=400,"High",Sales[[#This Row],[Current Upsell $]]&gt;=100,"Medium",Sales[[#This Row],[Current Upsell $]]&lt;100,"Low")</f>
        <v/>
      </c>
      <c r="L262" s="2" t="str">
        <f>IF(Sales[[#This Row],[Current Upsell $]]&gt;0,_xlfn.CONCAT(Sales[[#This Row],[Subscription Type]]," ",Sales[[#This Row],[Upsell Priority]]," ",TEXT(Sales[[#This Row],[Current Upsell $]],"$#,#")),"")</f>
        <v/>
      </c>
      <c r="M262" s="1">
        <v>43922</v>
      </c>
      <c r="N262" s="1">
        <v>44378</v>
      </c>
      <c r="O262">
        <v>15</v>
      </c>
      <c r="P262">
        <v>0</v>
      </c>
      <c r="Q262" s="1">
        <v>44075</v>
      </c>
      <c r="R262">
        <v>330</v>
      </c>
      <c r="S262" s="1"/>
    </row>
    <row r="263" spans="1:19" x14ac:dyDescent="0.35">
      <c r="A263">
        <v>100019</v>
      </c>
      <c r="B263" t="s">
        <v>0</v>
      </c>
      <c r="C263" s="2">
        <f>_xlfn.SWITCH(Sales[[#This Row],[Subscription Type]],"Basic",10,"Premium",10,"Business",25,"Enterprise",27)</f>
        <v>10</v>
      </c>
      <c r="E263" s="1"/>
      <c r="F263" s="1"/>
      <c r="G263">
        <v>33</v>
      </c>
      <c r="H263">
        <v>45</v>
      </c>
      <c r="I263">
        <f>IF(Sales[[#This Row],[Number of Users]]-Sales[[#This Row],[Licenses Bought]]&lt;0,0,Sales[[#This Row],[Number of Users]]-Sales[[#This Row],[Licenses Bought]])</f>
        <v>12</v>
      </c>
      <c r="J263" s="2">
        <f>IF(Sales[[#This Row],[Sales Month]]=MAX(Sales[Sales Month]),Sales[[#This Row],[Upsell $ Per Non-Paying User]]*Sales[[#This Row],[Non-Paying Users]],0)</f>
        <v>0</v>
      </c>
      <c r="K263" s="2" t="str">
        <f>_xlfn.IFS(Sales[[#This Row],[Current Upsell $]]=0,"",Sales[[#This Row],[Current Upsell $]]&gt;=400,"High",Sales[[#This Row],[Current Upsell $]]&gt;=100,"Medium",Sales[[#This Row],[Current Upsell $]]&lt;100,"Low")</f>
        <v/>
      </c>
      <c r="L263" s="2" t="str">
        <f>IF(Sales[[#This Row],[Current Upsell $]]&gt;0,_xlfn.CONCAT(Sales[[#This Row],[Subscription Type]]," ",Sales[[#This Row],[Upsell Priority]]," ",TEXT(Sales[[#This Row],[Current Upsell $]],"$#,#")),"")</f>
        <v/>
      </c>
      <c r="M263" s="1">
        <v>43922</v>
      </c>
      <c r="N263" s="1">
        <v>44378</v>
      </c>
      <c r="O263">
        <v>15</v>
      </c>
      <c r="P263">
        <v>0</v>
      </c>
      <c r="Q263" s="1">
        <v>44105</v>
      </c>
      <c r="R263">
        <v>330</v>
      </c>
      <c r="S263" s="1"/>
    </row>
    <row r="264" spans="1:19" x14ac:dyDescent="0.35">
      <c r="A264">
        <v>100019</v>
      </c>
      <c r="B264" t="s">
        <v>0</v>
      </c>
      <c r="C264" s="2">
        <f>_xlfn.SWITCH(Sales[[#This Row],[Subscription Type]],"Basic",10,"Premium",10,"Business",25,"Enterprise",27)</f>
        <v>10</v>
      </c>
      <c r="E264" s="1"/>
      <c r="F264" s="1"/>
      <c r="G264">
        <v>33</v>
      </c>
      <c r="H264">
        <v>39</v>
      </c>
      <c r="I264">
        <f>IF(Sales[[#This Row],[Number of Users]]-Sales[[#This Row],[Licenses Bought]]&lt;0,0,Sales[[#This Row],[Number of Users]]-Sales[[#This Row],[Licenses Bought]])</f>
        <v>6</v>
      </c>
      <c r="J264" s="2">
        <f>IF(Sales[[#This Row],[Sales Month]]=MAX(Sales[Sales Month]),Sales[[#This Row],[Upsell $ Per Non-Paying User]]*Sales[[#This Row],[Non-Paying Users]],0)</f>
        <v>0</v>
      </c>
      <c r="K264" s="2" t="str">
        <f>_xlfn.IFS(Sales[[#This Row],[Current Upsell $]]=0,"",Sales[[#This Row],[Current Upsell $]]&gt;=400,"High",Sales[[#This Row],[Current Upsell $]]&gt;=100,"Medium",Sales[[#This Row],[Current Upsell $]]&lt;100,"Low")</f>
        <v/>
      </c>
      <c r="L264" s="2" t="str">
        <f>IF(Sales[[#This Row],[Current Upsell $]]&gt;0,_xlfn.CONCAT(Sales[[#This Row],[Subscription Type]]," ",Sales[[#This Row],[Upsell Priority]]," ",TEXT(Sales[[#This Row],[Current Upsell $]],"$#,#")),"")</f>
        <v/>
      </c>
      <c r="M264" s="1">
        <v>43922</v>
      </c>
      <c r="N264" s="1">
        <v>44378</v>
      </c>
      <c r="O264">
        <v>15</v>
      </c>
      <c r="P264">
        <v>0</v>
      </c>
      <c r="Q264" s="1">
        <v>44136</v>
      </c>
      <c r="R264">
        <v>330</v>
      </c>
      <c r="S264" s="1"/>
    </row>
    <row r="265" spans="1:19" x14ac:dyDescent="0.35">
      <c r="A265">
        <v>100019</v>
      </c>
      <c r="B265" t="s">
        <v>0</v>
      </c>
      <c r="C265" s="2">
        <f>_xlfn.SWITCH(Sales[[#This Row],[Subscription Type]],"Basic",10,"Premium",10,"Business",25,"Enterprise",27)</f>
        <v>10</v>
      </c>
      <c r="E265" s="1"/>
      <c r="F265" s="1"/>
      <c r="G265">
        <v>33</v>
      </c>
      <c r="H265">
        <v>37</v>
      </c>
      <c r="I265">
        <f>IF(Sales[[#This Row],[Number of Users]]-Sales[[#This Row],[Licenses Bought]]&lt;0,0,Sales[[#This Row],[Number of Users]]-Sales[[#This Row],[Licenses Bought]])</f>
        <v>4</v>
      </c>
      <c r="J265" s="2">
        <f>IF(Sales[[#This Row],[Sales Month]]=MAX(Sales[Sales Month]),Sales[[#This Row],[Upsell $ Per Non-Paying User]]*Sales[[#This Row],[Non-Paying Users]],0)</f>
        <v>0</v>
      </c>
      <c r="K265" s="2" t="str">
        <f>_xlfn.IFS(Sales[[#This Row],[Current Upsell $]]=0,"",Sales[[#This Row],[Current Upsell $]]&gt;=400,"High",Sales[[#This Row],[Current Upsell $]]&gt;=100,"Medium",Sales[[#This Row],[Current Upsell $]]&lt;100,"Low")</f>
        <v/>
      </c>
      <c r="L265" s="2" t="str">
        <f>IF(Sales[[#This Row],[Current Upsell $]]&gt;0,_xlfn.CONCAT(Sales[[#This Row],[Subscription Type]]," ",Sales[[#This Row],[Upsell Priority]]," ",TEXT(Sales[[#This Row],[Current Upsell $]],"$#,#")),"")</f>
        <v/>
      </c>
      <c r="M265" s="1">
        <v>43922</v>
      </c>
      <c r="N265" s="1">
        <v>44378</v>
      </c>
      <c r="O265">
        <v>15</v>
      </c>
      <c r="P265">
        <v>0</v>
      </c>
      <c r="Q265" s="1">
        <v>44166</v>
      </c>
      <c r="R265">
        <v>330</v>
      </c>
      <c r="S265" s="1"/>
    </row>
    <row r="266" spans="1:19" x14ac:dyDescent="0.35">
      <c r="A266">
        <v>100019</v>
      </c>
      <c r="B266" t="s">
        <v>0</v>
      </c>
      <c r="C266" s="2">
        <f>_xlfn.SWITCH(Sales[[#This Row],[Subscription Type]],"Basic",10,"Premium",10,"Business",25,"Enterprise",27)</f>
        <v>10</v>
      </c>
      <c r="E266" s="1"/>
      <c r="F266" s="1"/>
      <c r="G266">
        <v>33</v>
      </c>
      <c r="H266">
        <v>30</v>
      </c>
      <c r="I266">
        <f>IF(Sales[[#This Row],[Number of Users]]-Sales[[#This Row],[Licenses Bought]]&lt;0,0,Sales[[#This Row],[Number of Users]]-Sales[[#This Row],[Licenses Bought]])</f>
        <v>0</v>
      </c>
      <c r="J266" s="2">
        <f>IF(Sales[[#This Row],[Sales Month]]=MAX(Sales[Sales Month]),Sales[[#This Row],[Upsell $ Per Non-Paying User]]*Sales[[#This Row],[Non-Paying Users]],0)</f>
        <v>0</v>
      </c>
      <c r="K266" s="2" t="str">
        <f>_xlfn.IFS(Sales[[#This Row],[Current Upsell $]]=0,"",Sales[[#This Row],[Current Upsell $]]&gt;=400,"High",Sales[[#This Row],[Current Upsell $]]&gt;=100,"Medium",Sales[[#This Row],[Current Upsell $]]&lt;100,"Low")</f>
        <v/>
      </c>
      <c r="L266" s="2" t="str">
        <f>IF(Sales[[#This Row],[Current Upsell $]]&gt;0,_xlfn.CONCAT(Sales[[#This Row],[Subscription Type]]," ",Sales[[#This Row],[Upsell Priority]]," ",TEXT(Sales[[#This Row],[Current Upsell $]],"$#,#")),"")</f>
        <v/>
      </c>
      <c r="M266" s="1">
        <v>43922</v>
      </c>
      <c r="N266" s="1">
        <v>44378</v>
      </c>
      <c r="O266">
        <v>15</v>
      </c>
      <c r="P266">
        <v>0</v>
      </c>
      <c r="Q266" s="1">
        <v>44197</v>
      </c>
      <c r="R266">
        <v>330</v>
      </c>
      <c r="S266" s="1"/>
    </row>
    <row r="267" spans="1:19" x14ac:dyDescent="0.35">
      <c r="A267">
        <v>100019</v>
      </c>
      <c r="B267" t="s">
        <v>0</v>
      </c>
      <c r="C267" s="2">
        <f>_xlfn.SWITCH(Sales[[#This Row],[Subscription Type]],"Basic",10,"Premium",10,"Business",25,"Enterprise",27)</f>
        <v>10</v>
      </c>
      <c r="E267" s="1"/>
      <c r="F267" s="1"/>
      <c r="G267">
        <v>33</v>
      </c>
      <c r="H267">
        <v>47</v>
      </c>
      <c r="I267">
        <f>IF(Sales[[#This Row],[Number of Users]]-Sales[[#This Row],[Licenses Bought]]&lt;0,0,Sales[[#This Row],[Number of Users]]-Sales[[#This Row],[Licenses Bought]])</f>
        <v>14</v>
      </c>
      <c r="J267" s="2">
        <f>IF(Sales[[#This Row],[Sales Month]]=MAX(Sales[Sales Month]),Sales[[#This Row],[Upsell $ Per Non-Paying User]]*Sales[[#This Row],[Non-Paying Users]],0)</f>
        <v>0</v>
      </c>
      <c r="K267" s="2" t="str">
        <f>_xlfn.IFS(Sales[[#This Row],[Current Upsell $]]=0,"",Sales[[#This Row],[Current Upsell $]]&gt;=400,"High",Sales[[#This Row],[Current Upsell $]]&gt;=100,"Medium",Sales[[#This Row],[Current Upsell $]]&lt;100,"Low")</f>
        <v/>
      </c>
      <c r="L267" s="2" t="str">
        <f>IF(Sales[[#This Row],[Current Upsell $]]&gt;0,_xlfn.CONCAT(Sales[[#This Row],[Subscription Type]]," ",Sales[[#This Row],[Upsell Priority]]," ",TEXT(Sales[[#This Row],[Current Upsell $]],"$#,#")),"")</f>
        <v/>
      </c>
      <c r="M267" s="1">
        <v>43922</v>
      </c>
      <c r="N267" s="1">
        <v>44378</v>
      </c>
      <c r="O267">
        <v>15</v>
      </c>
      <c r="P267">
        <v>0</v>
      </c>
      <c r="Q267" s="1">
        <v>44228</v>
      </c>
      <c r="R267">
        <v>330</v>
      </c>
      <c r="S267" s="1"/>
    </row>
    <row r="268" spans="1:19" x14ac:dyDescent="0.35">
      <c r="A268">
        <v>100019</v>
      </c>
      <c r="B268" t="s">
        <v>0</v>
      </c>
      <c r="C268" s="2">
        <f>_xlfn.SWITCH(Sales[[#This Row],[Subscription Type]],"Basic",10,"Premium",10,"Business",25,"Enterprise",27)</f>
        <v>10</v>
      </c>
      <c r="E268" s="1"/>
      <c r="F268" s="1"/>
      <c r="G268">
        <v>33</v>
      </c>
      <c r="H268">
        <v>48</v>
      </c>
      <c r="I268">
        <f>IF(Sales[[#This Row],[Number of Users]]-Sales[[#This Row],[Licenses Bought]]&lt;0,0,Sales[[#This Row],[Number of Users]]-Sales[[#This Row],[Licenses Bought]])</f>
        <v>15</v>
      </c>
      <c r="J268" s="2">
        <f>IF(Sales[[#This Row],[Sales Month]]=MAX(Sales[Sales Month]),Sales[[#This Row],[Upsell $ Per Non-Paying User]]*Sales[[#This Row],[Non-Paying Users]],0)</f>
        <v>0</v>
      </c>
      <c r="K268" s="2" t="str">
        <f>_xlfn.IFS(Sales[[#This Row],[Current Upsell $]]=0,"",Sales[[#This Row],[Current Upsell $]]&gt;=400,"High",Sales[[#This Row],[Current Upsell $]]&gt;=100,"Medium",Sales[[#This Row],[Current Upsell $]]&lt;100,"Low")</f>
        <v/>
      </c>
      <c r="L268" s="2" t="str">
        <f>IF(Sales[[#This Row],[Current Upsell $]]&gt;0,_xlfn.CONCAT(Sales[[#This Row],[Subscription Type]]," ",Sales[[#This Row],[Upsell Priority]]," ",TEXT(Sales[[#This Row],[Current Upsell $]],"$#,#")),"")</f>
        <v/>
      </c>
      <c r="M268" s="1">
        <v>43922</v>
      </c>
      <c r="N268" s="1">
        <v>44378</v>
      </c>
      <c r="O268">
        <v>15</v>
      </c>
      <c r="P268">
        <v>0</v>
      </c>
      <c r="Q268" s="1">
        <v>44256</v>
      </c>
      <c r="R268">
        <v>330</v>
      </c>
      <c r="S268" s="1"/>
    </row>
    <row r="269" spans="1:19" x14ac:dyDescent="0.35">
      <c r="A269">
        <v>100019</v>
      </c>
      <c r="B269" t="s">
        <v>0</v>
      </c>
      <c r="C269" s="2">
        <f>_xlfn.SWITCH(Sales[[#This Row],[Subscription Type]],"Basic",10,"Premium",10,"Business",25,"Enterprise",27)</f>
        <v>10</v>
      </c>
      <c r="E269" s="1"/>
      <c r="F269" s="1"/>
      <c r="G269">
        <v>33</v>
      </c>
      <c r="H269">
        <v>33</v>
      </c>
      <c r="I269">
        <f>IF(Sales[[#This Row],[Number of Users]]-Sales[[#This Row],[Licenses Bought]]&lt;0,0,Sales[[#This Row],[Number of Users]]-Sales[[#This Row],[Licenses Bought]])</f>
        <v>0</v>
      </c>
      <c r="J269" s="2">
        <f>IF(Sales[[#This Row],[Sales Month]]=MAX(Sales[Sales Month]),Sales[[#This Row],[Upsell $ Per Non-Paying User]]*Sales[[#This Row],[Non-Paying Users]],0)</f>
        <v>0</v>
      </c>
      <c r="K269" s="2" t="str">
        <f>_xlfn.IFS(Sales[[#This Row],[Current Upsell $]]=0,"",Sales[[#This Row],[Current Upsell $]]&gt;=400,"High",Sales[[#This Row],[Current Upsell $]]&gt;=100,"Medium",Sales[[#This Row],[Current Upsell $]]&lt;100,"Low")</f>
        <v/>
      </c>
      <c r="L269" s="2" t="str">
        <f>IF(Sales[[#This Row],[Current Upsell $]]&gt;0,_xlfn.CONCAT(Sales[[#This Row],[Subscription Type]]," ",Sales[[#This Row],[Upsell Priority]]," ",TEXT(Sales[[#This Row],[Current Upsell $]],"$#,#")),"")</f>
        <v/>
      </c>
      <c r="M269" s="1">
        <v>43922</v>
      </c>
      <c r="N269" s="1">
        <v>44378</v>
      </c>
      <c r="O269">
        <v>15</v>
      </c>
      <c r="P269">
        <v>0</v>
      </c>
      <c r="Q269" s="1">
        <v>44287</v>
      </c>
      <c r="R269">
        <v>330</v>
      </c>
      <c r="S269" s="1"/>
    </row>
    <row r="270" spans="1:19" x14ac:dyDescent="0.35">
      <c r="A270">
        <v>100019</v>
      </c>
      <c r="B270" t="s">
        <v>0</v>
      </c>
      <c r="C270" s="2">
        <f>_xlfn.SWITCH(Sales[[#This Row],[Subscription Type]],"Basic",10,"Premium",10,"Business",25,"Enterprise",27)</f>
        <v>10</v>
      </c>
      <c r="E270" s="1"/>
      <c r="F270" s="1"/>
      <c r="G270">
        <v>33</v>
      </c>
      <c r="H270">
        <v>43</v>
      </c>
      <c r="I270">
        <f>IF(Sales[[#This Row],[Number of Users]]-Sales[[#This Row],[Licenses Bought]]&lt;0,0,Sales[[#This Row],[Number of Users]]-Sales[[#This Row],[Licenses Bought]])</f>
        <v>10</v>
      </c>
      <c r="J270" s="2">
        <f>IF(Sales[[#This Row],[Sales Month]]=MAX(Sales[Sales Month]),Sales[[#This Row],[Upsell $ Per Non-Paying User]]*Sales[[#This Row],[Non-Paying Users]],0)</f>
        <v>0</v>
      </c>
      <c r="K270" s="2" t="str">
        <f>_xlfn.IFS(Sales[[#This Row],[Current Upsell $]]=0,"",Sales[[#This Row],[Current Upsell $]]&gt;=400,"High",Sales[[#This Row],[Current Upsell $]]&gt;=100,"Medium",Sales[[#This Row],[Current Upsell $]]&lt;100,"Low")</f>
        <v/>
      </c>
      <c r="L270" s="2" t="str">
        <f>IF(Sales[[#This Row],[Current Upsell $]]&gt;0,_xlfn.CONCAT(Sales[[#This Row],[Subscription Type]]," ",Sales[[#This Row],[Upsell Priority]]," ",TEXT(Sales[[#This Row],[Current Upsell $]],"$#,#")),"")</f>
        <v/>
      </c>
      <c r="M270" s="1">
        <v>43922</v>
      </c>
      <c r="N270" s="1">
        <v>44378</v>
      </c>
      <c r="O270">
        <v>15</v>
      </c>
      <c r="P270">
        <v>0</v>
      </c>
      <c r="Q270" s="1">
        <v>44317</v>
      </c>
      <c r="R270">
        <v>330</v>
      </c>
      <c r="S270" s="1"/>
    </row>
    <row r="271" spans="1:19" x14ac:dyDescent="0.35">
      <c r="A271">
        <v>100019</v>
      </c>
      <c r="B271" t="s">
        <v>0</v>
      </c>
      <c r="C271" s="2">
        <f>_xlfn.SWITCH(Sales[[#This Row],[Subscription Type]],"Basic",10,"Premium",10,"Business",25,"Enterprise",27)</f>
        <v>10</v>
      </c>
      <c r="E271" s="1"/>
      <c r="F271" s="1"/>
      <c r="G271">
        <v>33</v>
      </c>
      <c r="H271">
        <v>44</v>
      </c>
      <c r="I271">
        <f>IF(Sales[[#This Row],[Number of Users]]-Sales[[#This Row],[Licenses Bought]]&lt;0,0,Sales[[#This Row],[Number of Users]]-Sales[[#This Row],[Licenses Bought]])</f>
        <v>11</v>
      </c>
      <c r="J271" s="2">
        <f>IF(Sales[[#This Row],[Sales Month]]=MAX(Sales[Sales Month]),Sales[[#This Row],[Upsell $ Per Non-Paying User]]*Sales[[#This Row],[Non-Paying Users]],0)</f>
        <v>110</v>
      </c>
      <c r="K271" s="2" t="str">
        <f>_xlfn.IFS(Sales[[#This Row],[Current Upsell $]]=0,"",Sales[[#This Row],[Current Upsell $]]&gt;=400,"High",Sales[[#This Row],[Current Upsell $]]&gt;=100,"Medium",Sales[[#This Row],[Current Upsell $]]&lt;100,"Low")</f>
        <v>Medium</v>
      </c>
      <c r="L271" s="2" t="str">
        <f>IF(Sales[[#This Row],[Current Upsell $]]&gt;0,_xlfn.CONCAT(Sales[[#This Row],[Subscription Type]]," ",Sales[[#This Row],[Upsell Priority]]," ",TEXT(Sales[[#This Row],[Current Upsell $]],"$#,#")),"")</f>
        <v>Premium Medium $110</v>
      </c>
      <c r="M271" s="1">
        <v>43922</v>
      </c>
      <c r="N271" s="1">
        <v>44378</v>
      </c>
      <c r="O271">
        <v>15</v>
      </c>
      <c r="P271">
        <v>0</v>
      </c>
      <c r="Q271" s="1">
        <v>44348</v>
      </c>
      <c r="R271">
        <v>330</v>
      </c>
      <c r="S271" s="1"/>
    </row>
    <row r="272" spans="1:19" x14ac:dyDescent="0.35">
      <c r="A272">
        <v>100020</v>
      </c>
      <c r="B272" t="s">
        <v>3</v>
      </c>
      <c r="C272" s="2">
        <f>_xlfn.SWITCH(Sales[[#This Row],[Subscription Type]],"Basic",10,"Premium",10,"Business",25,"Enterprise",27)</f>
        <v>10</v>
      </c>
      <c r="E272" s="1"/>
      <c r="F272" s="1"/>
      <c r="G272">
        <v>0</v>
      </c>
      <c r="H272">
        <v>14</v>
      </c>
      <c r="I272">
        <f>IF(Sales[[#This Row],[Number of Users]]-Sales[[#This Row],[Licenses Bought]]&lt;0,0,Sales[[#This Row],[Number of Users]]-Sales[[#This Row],[Licenses Bought]])</f>
        <v>14</v>
      </c>
      <c r="J272" s="2">
        <f>IF(Sales[[#This Row],[Sales Month]]=MAX(Sales[Sales Month]),Sales[[#This Row],[Upsell $ Per Non-Paying User]]*Sales[[#This Row],[Non-Paying Users]],0)</f>
        <v>0</v>
      </c>
      <c r="K272" s="2" t="str">
        <f>_xlfn.IFS(Sales[[#This Row],[Current Upsell $]]=0,"",Sales[[#This Row],[Current Upsell $]]&gt;=400,"High",Sales[[#This Row],[Current Upsell $]]&gt;=100,"Medium",Sales[[#This Row],[Current Upsell $]]&lt;100,"Low")</f>
        <v/>
      </c>
      <c r="L272" s="2" t="str">
        <f>IF(Sales[[#This Row],[Current Upsell $]]&gt;0,_xlfn.CONCAT(Sales[[#This Row],[Subscription Type]]," ",Sales[[#This Row],[Upsell Priority]]," ",TEXT(Sales[[#This Row],[Current Upsell $]],"$#,#")),"")</f>
        <v/>
      </c>
      <c r="M272" s="1">
        <v>43922</v>
      </c>
      <c r="N272" s="1">
        <v>44378</v>
      </c>
      <c r="O272">
        <v>15</v>
      </c>
      <c r="P272">
        <v>0</v>
      </c>
      <c r="Q272" s="1">
        <v>43922</v>
      </c>
      <c r="R272">
        <v>0</v>
      </c>
      <c r="S272" s="1"/>
    </row>
    <row r="273" spans="1:19" x14ac:dyDescent="0.35">
      <c r="A273">
        <v>100020</v>
      </c>
      <c r="B273" t="s">
        <v>0</v>
      </c>
      <c r="C273" s="2">
        <f>_xlfn.SWITCH(Sales[[#This Row],[Subscription Type]],"Basic",10,"Premium",10,"Business",25,"Enterprise",27)</f>
        <v>10</v>
      </c>
      <c r="E273" s="1"/>
      <c r="F273" s="1"/>
      <c r="G273">
        <v>11</v>
      </c>
      <c r="H273">
        <v>15</v>
      </c>
      <c r="I273">
        <f>IF(Sales[[#This Row],[Number of Users]]-Sales[[#This Row],[Licenses Bought]]&lt;0,0,Sales[[#This Row],[Number of Users]]-Sales[[#This Row],[Licenses Bought]])</f>
        <v>4</v>
      </c>
      <c r="J273" s="2">
        <f>IF(Sales[[#This Row],[Sales Month]]=MAX(Sales[Sales Month]),Sales[[#This Row],[Upsell $ Per Non-Paying User]]*Sales[[#This Row],[Non-Paying Users]],0)</f>
        <v>0</v>
      </c>
      <c r="K273" s="2" t="str">
        <f>_xlfn.IFS(Sales[[#This Row],[Current Upsell $]]=0,"",Sales[[#This Row],[Current Upsell $]]&gt;=400,"High",Sales[[#This Row],[Current Upsell $]]&gt;=100,"Medium",Sales[[#This Row],[Current Upsell $]]&lt;100,"Low")</f>
        <v/>
      </c>
      <c r="L273" s="2" t="str">
        <f>IF(Sales[[#This Row],[Current Upsell $]]&gt;0,_xlfn.CONCAT(Sales[[#This Row],[Subscription Type]]," ",Sales[[#This Row],[Upsell Priority]]," ",TEXT(Sales[[#This Row],[Current Upsell $]],"$#,#")),"")</f>
        <v/>
      </c>
      <c r="M273" s="1">
        <v>43922</v>
      </c>
      <c r="N273" s="1">
        <v>44378</v>
      </c>
      <c r="O273">
        <v>15</v>
      </c>
      <c r="P273">
        <v>0</v>
      </c>
      <c r="Q273" s="1">
        <v>43952</v>
      </c>
      <c r="R273">
        <v>110</v>
      </c>
      <c r="S273" s="1"/>
    </row>
    <row r="274" spans="1:19" x14ac:dyDescent="0.35">
      <c r="A274">
        <v>100020</v>
      </c>
      <c r="B274" t="s">
        <v>0</v>
      </c>
      <c r="C274" s="2">
        <f>_xlfn.SWITCH(Sales[[#This Row],[Subscription Type]],"Basic",10,"Premium",10,"Business",25,"Enterprise",27)</f>
        <v>10</v>
      </c>
      <c r="E274" s="1"/>
      <c r="F274" s="1"/>
      <c r="G274">
        <v>10</v>
      </c>
      <c r="H274">
        <v>17</v>
      </c>
      <c r="I274">
        <f>IF(Sales[[#This Row],[Number of Users]]-Sales[[#This Row],[Licenses Bought]]&lt;0,0,Sales[[#This Row],[Number of Users]]-Sales[[#This Row],[Licenses Bought]])</f>
        <v>7</v>
      </c>
      <c r="J274" s="2">
        <f>IF(Sales[[#This Row],[Sales Month]]=MAX(Sales[Sales Month]),Sales[[#This Row],[Upsell $ Per Non-Paying User]]*Sales[[#This Row],[Non-Paying Users]],0)</f>
        <v>0</v>
      </c>
      <c r="K274" s="2" t="str">
        <f>_xlfn.IFS(Sales[[#This Row],[Current Upsell $]]=0,"",Sales[[#This Row],[Current Upsell $]]&gt;=400,"High",Sales[[#This Row],[Current Upsell $]]&gt;=100,"Medium",Sales[[#This Row],[Current Upsell $]]&lt;100,"Low")</f>
        <v/>
      </c>
      <c r="L274" s="2" t="str">
        <f>IF(Sales[[#This Row],[Current Upsell $]]&gt;0,_xlfn.CONCAT(Sales[[#This Row],[Subscription Type]]," ",Sales[[#This Row],[Upsell Priority]]," ",TEXT(Sales[[#This Row],[Current Upsell $]],"$#,#")),"")</f>
        <v/>
      </c>
      <c r="M274" s="1">
        <v>43922</v>
      </c>
      <c r="N274" s="1">
        <v>44378</v>
      </c>
      <c r="O274">
        <v>15</v>
      </c>
      <c r="P274">
        <v>0</v>
      </c>
      <c r="Q274" s="1">
        <v>43983</v>
      </c>
      <c r="R274">
        <v>100</v>
      </c>
      <c r="S274" s="1"/>
    </row>
    <row r="275" spans="1:19" x14ac:dyDescent="0.35">
      <c r="A275">
        <v>100020</v>
      </c>
      <c r="B275" t="s">
        <v>0</v>
      </c>
      <c r="C275" s="2">
        <f>_xlfn.SWITCH(Sales[[#This Row],[Subscription Type]],"Basic",10,"Premium",10,"Business",25,"Enterprise",27)</f>
        <v>10</v>
      </c>
      <c r="E275" s="1"/>
      <c r="F275" s="1"/>
      <c r="G275">
        <v>12</v>
      </c>
      <c r="H275">
        <v>17</v>
      </c>
      <c r="I275">
        <f>IF(Sales[[#This Row],[Number of Users]]-Sales[[#This Row],[Licenses Bought]]&lt;0,0,Sales[[#This Row],[Number of Users]]-Sales[[#This Row],[Licenses Bought]])</f>
        <v>5</v>
      </c>
      <c r="J275" s="2">
        <f>IF(Sales[[#This Row],[Sales Month]]=MAX(Sales[Sales Month]),Sales[[#This Row],[Upsell $ Per Non-Paying User]]*Sales[[#This Row],[Non-Paying Users]],0)</f>
        <v>0</v>
      </c>
      <c r="K275" s="2" t="str">
        <f>_xlfn.IFS(Sales[[#This Row],[Current Upsell $]]=0,"",Sales[[#This Row],[Current Upsell $]]&gt;=400,"High",Sales[[#This Row],[Current Upsell $]]&gt;=100,"Medium",Sales[[#This Row],[Current Upsell $]]&lt;100,"Low")</f>
        <v/>
      </c>
      <c r="L275" s="2" t="str">
        <f>IF(Sales[[#This Row],[Current Upsell $]]&gt;0,_xlfn.CONCAT(Sales[[#This Row],[Subscription Type]]," ",Sales[[#This Row],[Upsell Priority]]," ",TEXT(Sales[[#This Row],[Current Upsell $]],"$#,#")),"")</f>
        <v/>
      </c>
      <c r="M275" s="1">
        <v>43922</v>
      </c>
      <c r="N275" s="1">
        <v>44378</v>
      </c>
      <c r="O275">
        <v>15</v>
      </c>
      <c r="P275">
        <v>0</v>
      </c>
      <c r="Q275" s="1">
        <v>44013</v>
      </c>
      <c r="R275">
        <v>120</v>
      </c>
      <c r="S275" s="1"/>
    </row>
    <row r="276" spans="1:19" x14ac:dyDescent="0.35">
      <c r="A276">
        <v>100020</v>
      </c>
      <c r="B276" t="s">
        <v>0</v>
      </c>
      <c r="C276" s="2">
        <f>_xlfn.SWITCH(Sales[[#This Row],[Subscription Type]],"Basic",10,"Premium",10,"Business",25,"Enterprise",27)</f>
        <v>10</v>
      </c>
      <c r="E276" s="1"/>
      <c r="F276" s="1"/>
      <c r="G276">
        <v>12</v>
      </c>
      <c r="H276">
        <v>16</v>
      </c>
      <c r="I276">
        <f>IF(Sales[[#This Row],[Number of Users]]-Sales[[#This Row],[Licenses Bought]]&lt;0,0,Sales[[#This Row],[Number of Users]]-Sales[[#This Row],[Licenses Bought]])</f>
        <v>4</v>
      </c>
      <c r="J276" s="2">
        <f>IF(Sales[[#This Row],[Sales Month]]=MAX(Sales[Sales Month]),Sales[[#This Row],[Upsell $ Per Non-Paying User]]*Sales[[#This Row],[Non-Paying Users]],0)</f>
        <v>0</v>
      </c>
      <c r="K276" s="2" t="str">
        <f>_xlfn.IFS(Sales[[#This Row],[Current Upsell $]]=0,"",Sales[[#This Row],[Current Upsell $]]&gt;=400,"High",Sales[[#This Row],[Current Upsell $]]&gt;=100,"Medium",Sales[[#This Row],[Current Upsell $]]&lt;100,"Low")</f>
        <v/>
      </c>
      <c r="L276" s="2" t="str">
        <f>IF(Sales[[#This Row],[Current Upsell $]]&gt;0,_xlfn.CONCAT(Sales[[#This Row],[Subscription Type]]," ",Sales[[#This Row],[Upsell Priority]]," ",TEXT(Sales[[#This Row],[Current Upsell $]],"$#,#")),"")</f>
        <v/>
      </c>
      <c r="M276" s="1">
        <v>43922</v>
      </c>
      <c r="N276" s="1">
        <v>44378</v>
      </c>
      <c r="O276">
        <v>15</v>
      </c>
      <c r="P276">
        <v>0</v>
      </c>
      <c r="Q276" s="1">
        <v>44044</v>
      </c>
      <c r="R276">
        <v>120</v>
      </c>
      <c r="S276" s="1"/>
    </row>
    <row r="277" spans="1:19" x14ac:dyDescent="0.35">
      <c r="A277">
        <v>100020</v>
      </c>
      <c r="B277" t="s">
        <v>0</v>
      </c>
      <c r="C277" s="2">
        <f>_xlfn.SWITCH(Sales[[#This Row],[Subscription Type]],"Basic",10,"Premium",10,"Business",25,"Enterprise",27)</f>
        <v>10</v>
      </c>
      <c r="E277" s="1"/>
      <c r="F277" s="1"/>
      <c r="G277">
        <v>12</v>
      </c>
      <c r="H277">
        <v>17</v>
      </c>
      <c r="I277">
        <f>IF(Sales[[#This Row],[Number of Users]]-Sales[[#This Row],[Licenses Bought]]&lt;0,0,Sales[[#This Row],[Number of Users]]-Sales[[#This Row],[Licenses Bought]])</f>
        <v>5</v>
      </c>
      <c r="J277" s="2">
        <f>IF(Sales[[#This Row],[Sales Month]]=MAX(Sales[Sales Month]),Sales[[#This Row],[Upsell $ Per Non-Paying User]]*Sales[[#This Row],[Non-Paying Users]],0)</f>
        <v>0</v>
      </c>
      <c r="K277" s="2" t="str">
        <f>_xlfn.IFS(Sales[[#This Row],[Current Upsell $]]=0,"",Sales[[#This Row],[Current Upsell $]]&gt;=400,"High",Sales[[#This Row],[Current Upsell $]]&gt;=100,"Medium",Sales[[#This Row],[Current Upsell $]]&lt;100,"Low")</f>
        <v/>
      </c>
      <c r="L277" s="2" t="str">
        <f>IF(Sales[[#This Row],[Current Upsell $]]&gt;0,_xlfn.CONCAT(Sales[[#This Row],[Subscription Type]]," ",Sales[[#This Row],[Upsell Priority]]," ",TEXT(Sales[[#This Row],[Current Upsell $]],"$#,#")),"")</f>
        <v/>
      </c>
      <c r="M277" s="1">
        <v>43922</v>
      </c>
      <c r="N277" s="1">
        <v>44378</v>
      </c>
      <c r="O277">
        <v>15</v>
      </c>
      <c r="P277">
        <v>0</v>
      </c>
      <c r="Q277" s="1">
        <v>44075</v>
      </c>
      <c r="R277">
        <v>120</v>
      </c>
      <c r="S277" s="1"/>
    </row>
    <row r="278" spans="1:19" x14ac:dyDescent="0.35">
      <c r="A278">
        <v>100020</v>
      </c>
      <c r="B278" t="s">
        <v>0</v>
      </c>
      <c r="C278" s="2">
        <f>_xlfn.SWITCH(Sales[[#This Row],[Subscription Type]],"Basic",10,"Premium",10,"Business",25,"Enterprise",27)</f>
        <v>10</v>
      </c>
      <c r="E278" s="1"/>
      <c r="F278" s="1"/>
      <c r="G278">
        <v>12</v>
      </c>
      <c r="H278">
        <v>17</v>
      </c>
      <c r="I278">
        <f>IF(Sales[[#This Row],[Number of Users]]-Sales[[#This Row],[Licenses Bought]]&lt;0,0,Sales[[#This Row],[Number of Users]]-Sales[[#This Row],[Licenses Bought]])</f>
        <v>5</v>
      </c>
      <c r="J278" s="2">
        <f>IF(Sales[[#This Row],[Sales Month]]=MAX(Sales[Sales Month]),Sales[[#This Row],[Upsell $ Per Non-Paying User]]*Sales[[#This Row],[Non-Paying Users]],0)</f>
        <v>0</v>
      </c>
      <c r="K278" s="2" t="str">
        <f>_xlfn.IFS(Sales[[#This Row],[Current Upsell $]]=0,"",Sales[[#This Row],[Current Upsell $]]&gt;=400,"High",Sales[[#This Row],[Current Upsell $]]&gt;=100,"Medium",Sales[[#This Row],[Current Upsell $]]&lt;100,"Low")</f>
        <v/>
      </c>
      <c r="L278" s="2" t="str">
        <f>IF(Sales[[#This Row],[Current Upsell $]]&gt;0,_xlfn.CONCAT(Sales[[#This Row],[Subscription Type]]," ",Sales[[#This Row],[Upsell Priority]]," ",TEXT(Sales[[#This Row],[Current Upsell $]],"$#,#")),"")</f>
        <v/>
      </c>
      <c r="M278" s="1">
        <v>43922</v>
      </c>
      <c r="N278" s="1">
        <v>44378</v>
      </c>
      <c r="O278">
        <v>15</v>
      </c>
      <c r="P278">
        <v>0</v>
      </c>
      <c r="Q278" s="1">
        <v>44105</v>
      </c>
      <c r="R278">
        <v>120</v>
      </c>
      <c r="S278" s="1"/>
    </row>
    <row r="279" spans="1:19" x14ac:dyDescent="0.35">
      <c r="A279">
        <v>100020</v>
      </c>
      <c r="B279" t="s">
        <v>0</v>
      </c>
      <c r="C279" s="2">
        <f>_xlfn.SWITCH(Sales[[#This Row],[Subscription Type]],"Basic",10,"Premium",10,"Business",25,"Enterprise",27)</f>
        <v>10</v>
      </c>
      <c r="E279" s="1"/>
      <c r="F279" s="1"/>
      <c r="G279">
        <v>12</v>
      </c>
      <c r="H279">
        <v>16</v>
      </c>
      <c r="I279">
        <f>IF(Sales[[#This Row],[Number of Users]]-Sales[[#This Row],[Licenses Bought]]&lt;0,0,Sales[[#This Row],[Number of Users]]-Sales[[#This Row],[Licenses Bought]])</f>
        <v>4</v>
      </c>
      <c r="J279" s="2">
        <f>IF(Sales[[#This Row],[Sales Month]]=MAX(Sales[Sales Month]),Sales[[#This Row],[Upsell $ Per Non-Paying User]]*Sales[[#This Row],[Non-Paying Users]],0)</f>
        <v>0</v>
      </c>
      <c r="K279" s="2" t="str">
        <f>_xlfn.IFS(Sales[[#This Row],[Current Upsell $]]=0,"",Sales[[#This Row],[Current Upsell $]]&gt;=400,"High",Sales[[#This Row],[Current Upsell $]]&gt;=100,"Medium",Sales[[#This Row],[Current Upsell $]]&lt;100,"Low")</f>
        <v/>
      </c>
      <c r="L279" s="2" t="str">
        <f>IF(Sales[[#This Row],[Current Upsell $]]&gt;0,_xlfn.CONCAT(Sales[[#This Row],[Subscription Type]]," ",Sales[[#This Row],[Upsell Priority]]," ",TEXT(Sales[[#This Row],[Current Upsell $]],"$#,#")),"")</f>
        <v/>
      </c>
      <c r="M279" s="1">
        <v>43922</v>
      </c>
      <c r="N279" s="1">
        <v>44378</v>
      </c>
      <c r="O279">
        <v>15</v>
      </c>
      <c r="P279">
        <v>0</v>
      </c>
      <c r="Q279" s="1">
        <v>44136</v>
      </c>
      <c r="R279">
        <v>120</v>
      </c>
      <c r="S279" s="1"/>
    </row>
    <row r="280" spans="1:19" x14ac:dyDescent="0.35">
      <c r="A280">
        <v>100020</v>
      </c>
      <c r="B280" t="s">
        <v>0</v>
      </c>
      <c r="C280" s="2">
        <f>_xlfn.SWITCH(Sales[[#This Row],[Subscription Type]],"Basic",10,"Premium",10,"Business",25,"Enterprise",27)</f>
        <v>10</v>
      </c>
      <c r="E280" s="1"/>
      <c r="F280" s="1"/>
      <c r="G280">
        <v>12</v>
      </c>
      <c r="H280">
        <v>12</v>
      </c>
      <c r="I280">
        <f>IF(Sales[[#This Row],[Number of Users]]-Sales[[#This Row],[Licenses Bought]]&lt;0,0,Sales[[#This Row],[Number of Users]]-Sales[[#This Row],[Licenses Bought]])</f>
        <v>0</v>
      </c>
      <c r="J280" s="2">
        <f>IF(Sales[[#This Row],[Sales Month]]=MAX(Sales[Sales Month]),Sales[[#This Row],[Upsell $ Per Non-Paying User]]*Sales[[#This Row],[Non-Paying Users]],0)</f>
        <v>0</v>
      </c>
      <c r="K280" s="2" t="str">
        <f>_xlfn.IFS(Sales[[#This Row],[Current Upsell $]]=0,"",Sales[[#This Row],[Current Upsell $]]&gt;=400,"High",Sales[[#This Row],[Current Upsell $]]&gt;=100,"Medium",Sales[[#This Row],[Current Upsell $]]&lt;100,"Low")</f>
        <v/>
      </c>
      <c r="L280" s="2" t="str">
        <f>IF(Sales[[#This Row],[Current Upsell $]]&gt;0,_xlfn.CONCAT(Sales[[#This Row],[Subscription Type]]," ",Sales[[#This Row],[Upsell Priority]]," ",TEXT(Sales[[#This Row],[Current Upsell $]],"$#,#")),"")</f>
        <v/>
      </c>
      <c r="M280" s="1">
        <v>43922</v>
      </c>
      <c r="N280" s="1">
        <v>44378</v>
      </c>
      <c r="O280">
        <v>15</v>
      </c>
      <c r="P280">
        <v>0</v>
      </c>
      <c r="Q280" s="1">
        <v>44166</v>
      </c>
      <c r="R280">
        <v>120</v>
      </c>
      <c r="S280" s="1"/>
    </row>
    <row r="281" spans="1:19" x14ac:dyDescent="0.35">
      <c r="A281">
        <v>100020</v>
      </c>
      <c r="B281" t="s">
        <v>0</v>
      </c>
      <c r="C281" s="2">
        <f>_xlfn.SWITCH(Sales[[#This Row],[Subscription Type]],"Basic",10,"Premium",10,"Business",25,"Enterprise",27)</f>
        <v>10</v>
      </c>
      <c r="E281" s="1"/>
      <c r="F281" s="1"/>
      <c r="G281">
        <v>12</v>
      </c>
      <c r="H281">
        <v>12</v>
      </c>
      <c r="I281">
        <f>IF(Sales[[#This Row],[Number of Users]]-Sales[[#This Row],[Licenses Bought]]&lt;0,0,Sales[[#This Row],[Number of Users]]-Sales[[#This Row],[Licenses Bought]])</f>
        <v>0</v>
      </c>
      <c r="J281" s="2">
        <f>IF(Sales[[#This Row],[Sales Month]]=MAX(Sales[Sales Month]),Sales[[#This Row],[Upsell $ Per Non-Paying User]]*Sales[[#This Row],[Non-Paying Users]],0)</f>
        <v>0</v>
      </c>
      <c r="K281" s="2" t="str">
        <f>_xlfn.IFS(Sales[[#This Row],[Current Upsell $]]=0,"",Sales[[#This Row],[Current Upsell $]]&gt;=400,"High",Sales[[#This Row],[Current Upsell $]]&gt;=100,"Medium",Sales[[#This Row],[Current Upsell $]]&lt;100,"Low")</f>
        <v/>
      </c>
      <c r="L281" s="2" t="str">
        <f>IF(Sales[[#This Row],[Current Upsell $]]&gt;0,_xlfn.CONCAT(Sales[[#This Row],[Subscription Type]]," ",Sales[[#This Row],[Upsell Priority]]," ",TEXT(Sales[[#This Row],[Current Upsell $]],"$#,#")),"")</f>
        <v/>
      </c>
      <c r="M281" s="1">
        <v>43922</v>
      </c>
      <c r="N281" s="1">
        <v>44378</v>
      </c>
      <c r="O281">
        <v>15</v>
      </c>
      <c r="P281">
        <v>0</v>
      </c>
      <c r="Q281" s="1">
        <v>44197</v>
      </c>
      <c r="R281">
        <v>120</v>
      </c>
      <c r="S281" s="1"/>
    </row>
    <row r="282" spans="1:19" x14ac:dyDescent="0.35">
      <c r="A282">
        <v>100020</v>
      </c>
      <c r="B282" t="s">
        <v>0</v>
      </c>
      <c r="C282" s="2">
        <f>_xlfn.SWITCH(Sales[[#This Row],[Subscription Type]],"Basic",10,"Premium",10,"Business",25,"Enterprise",27)</f>
        <v>10</v>
      </c>
      <c r="E282" s="1"/>
      <c r="F282" s="1"/>
      <c r="G282">
        <v>12</v>
      </c>
      <c r="H282">
        <v>15</v>
      </c>
      <c r="I282">
        <f>IF(Sales[[#This Row],[Number of Users]]-Sales[[#This Row],[Licenses Bought]]&lt;0,0,Sales[[#This Row],[Number of Users]]-Sales[[#This Row],[Licenses Bought]])</f>
        <v>3</v>
      </c>
      <c r="J282" s="2">
        <f>IF(Sales[[#This Row],[Sales Month]]=MAX(Sales[Sales Month]),Sales[[#This Row],[Upsell $ Per Non-Paying User]]*Sales[[#This Row],[Non-Paying Users]],0)</f>
        <v>0</v>
      </c>
      <c r="K282" s="2" t="str">
        <f>_xlfn.IFS(Sales[[#This Row],[Current Upsell $]]=0,"",Sales[[#This Row],[Current Upsell $]]&gt;=400,"High",Sales[[#This Row],[Current Upsell $]]&gt;=100,"Medium",Sales[[#This Row],[Current Upsell $]]&lt;100,"Low")</f>
        <v/>
      </c>
      <c r="L282" s="2" t="str">
        <f>IF(Sales[[#This Row],[Current Upsell $]]&gt;0,_xlfn.CONCAT(Sales[[#This Row],[Subscription Type]]," ",Sales[[#This Row],[Upsell Priority]]," ",TEXT(Sales[[#This Row],[Current Upsell $]],"$#,#")),"")</f>
        <v/>
      </c>
      <c r="M282" s="1">
        <v>43922</v>
      </c>
      <c r="N282" s="1">
        <v>44378</v>
      </c>
      <c r="O282">
        <v>15</v>
      </c>
      <c r="P282">
        <v>0</v>
      </c>
      <c r="Q282" s="1">
        <v>44228</v>
      </c>
      <c r="R282">
        <v>120</v>
      </c>
      <c r="S282" s="1"/>
    </row>
    <row r="283" spans="1:19" x14ac:dyDescent="0.35">
      <c r="A283">
        <v>100020</v>
      </c>
      <c r="B283" t="s">
        <v>0</v>
      </c>
      <c r="C283" s="2">
        <f>_xlfn.SWITCH(Sales[[#This Row],[Subscription Type]],"Basic",10,"Premium",10,"Business",25,"Enterprise",27)</f>
        <v>10</v>
      </c>
      <c r="E283" s="1"/>
      <c r="F283" s="1"/>
      <c r="G283">
        <v>12</v>
      </c>
      <c r="H283">
        <v>15</v>
      </c>
      <c r="I283">
        <f>IF(Sales[[#This Row],[Number of Users]]-Sales[[#This Row],[Licenses Bought]]&lt;0,0,Sales[[#This Row],[Number of Users]]-Sales[[#This Row],[Licenses Bought]])</f>
        <v>3</v>
      </c>
      <c r="J283" s="2">
        <f>IF(Sales[[#This Row],[Sales Month]]=MAX(Sales[Sales Month]),Sales[[#This Row],[Upsell $ Per Non-Paying User]]*Sales[[#This Row],[Non-Paying Users]],0)</f>
        <v>0</v>
      </c>
      <c r="K283" s="2" t="str">
        <f>_xlfn.IFS(Sales[[#This Row],[Current Upsell $]]=0,"",Sales[[#This Row],[Current Upsell $]]&gt;=400,"High",Sales[[#This Row],[Current Upsell $]]&gt;=100,"Medium",Sales[[#This Row],[Current Upsell $]]&lt;100,"Low")</f>
        <v/>
      </c>
      <c r="L283" s="2" t="str">
        <f>IF(Sales[[#This Row],[Current Upsell $]]&gt;0,_xlfn.CONCAT(Sales[[#This Row],[Subscription Type]]," ",Sales[[#This Row],[Upsell Priority]]," ",TEXT(Sales[[#This Row],[Current Upsell $]],"$#,#")),"")</f>
        <v/>
      </c>
      <c r="M283" s="1">
        <v>43922</v>
      </c>
      <c r="N283" s="1">
        <v>44378</v>
      </c>
      <c r="O283">
        <v>15</v>
      </c>
      <c r="P283">
        <v>0</v>
      </c>
      <c r="Q283" s="1">
        <v>44256</v>
      </c>
      <c r="R283">
        <v>120</v>
      </c>
      <c r="S283" s="1"/>
    </row>
    <row r="284" spans="1:19" x14ac:dyDescent="0.35">
      <c r="A284">
        <v>100020</v>
      </c>
      <c r="B284" t="s">
        <v>0</v>
      </c>
      <c r="C284" s="2">
        <f>_xlfn.SWITCH(Sales[[#This Row],[Subscription Type]],"Basic",10,"Premium",10,"Business",25,"Enterprise",27)</f>
        <v>10</v>
      </c>
      <c r="E284" s="1"/>
      <c r="F284" s="1"/>
      <c r="G284">
        <v>12</v>
      </c>
      <c r="H284">
        <v>16</v>
      </c>
      <c r="I284">
        <f>IF(Sales[[#This Row],[Number of Users]]-Sales[[#This Row],[Licenses Bought]]&lt;0,0,Sales[[#This Row],[Number of Users]]-Sales[[#This Row],[Licenses Bought]])</f>
        <v>4</v>
      </c>
      <c r="J284" s="2">
        <f>IF(Sales[[#This Row],[Sales Month]]=MAX(Sales[Sales Month]),Sales[[#This Row],[Upsell $ Per Non-Paying User]]*Sales[[#This Row],[Non-Paying Users]],0)</f>
        <v>0</v>
      </c>
      <c r="K284" s="2" t="str">
        <f>_xlfn.IFS(Sales[[#This Row],[Current Upsell $]]=0,"",Sales[[#This Row],[Current Upsell $]]&gt;=400,"High",Sales[[#This Row],[Current Upsell $]]&gt;=100,"Medium",Sales[[#This Row],[Current Upsell $]]&lt;100,"Low")</f>
        <v/>
      </c>
      <c r="L284" s="2" t="str">
        <f>IF(Sales[[#This Row],[Current Upsell $]]&gt;0,_xlfn.CONCAT(Sales[[#This Row],[Subscription Type]]," ",Sales[[#This Row],[Upsell Priority]]," ",TEXT(Sales[[#This Row],[Current Upsell $]],"$#,#")),"")</f>
        <v/>
      </c>
      <c r="M284" s="1">
        <v>43922</v>
      </c>
      <c r="N284" s="1">
        <v>44378</v>
      </c>
      <c r="O284">
        <v>15</v>
      </c>
      <c r="P284">
        <v>0</v>
      </c>
      <c r="Q284" s="1">
        <v>44287</v>
      </c>
      <c r="R284">
        <v>120</v>
      </c>
      <c r="S284" s="1"/>
    </row>
    <row r="285" spans="1:19" x14ac:dyDescent="0.35">
      <c r="A285">
        <v>100020</v>
      </c>
      <c r="B285" t="s">
        <v>0</v>
      </c>
      <c r="C285" s="2">
        <f>_xlfn.SWITCH(Sales[[#This Row],[Subscription Type]],"Basic",10,"Premium",10,"Business",25,"Enterprise",27)</f>
        <v>10</v>
      </c>
      <c r="E285" s="1"/>
      <c r="F285" s="1"/>
      <c r="G285">
        <v>12</v>
      </c>
      <c r="H285">
        <v>15</v>
      </c>
      <c r="I285">
        <f>IF(Sales[[#This Row],[Number of Users]]-Sales[[#This Row],[Licenses Bought]]&lt;0,0,Sales[[#This Row],[Number of Users]]-Sales[[#This Row],[Licenses Bought]])</f>
        <v>3</v>
      </c>
      <c r="J285" s="2">
        <f>IF(Sales[[#This Row],[Sales Month]]=MAX(Sales[Sales Month]),Sales[[#This Row],[Upsell $ Per Non-Paying User]]*Sales[[#This Row],[Non-Paying Users]],0)</f>
        <v>0</v>
      </c>
      <c r="K285" s="2" t="str">
        <f>_xlfn.IFS(Sales[[#This Row],[Current Upsell $]]=0,"",Sales[[#This Row],[Current Upsell $]]&gt;=400,"High",Sales[[#This Row],[Current Upsell $]]&gt;=100,"Medium",Sales[[#This Row],[Current Upsell $]]&lt;100,"Low")</f>
        <v/>
      </c>
      <c r="L285" s="2" t="str">
        <f>IF(Sales[[#This Row],[Current Upsell $]]&gt;0,_xlfn.CONCAT(Sales[[#This Row],[Subscription Type]]," ",Sales[[#This Row],[Upsell Priority]]," ",TEXT(Sales[[#This Row],[Current Upsell $]],"$#,#")),"")</f>
        <v/>
      </c>
      <c r="M285" s="1">
        <v>43922</v>
      </c>
      <c r="N285" s="1">
        <v>44378</v>
      </c>
      <c r="O285">
        <v>15</v>
      </c>
      <c r="P285">
        <v>0</v>
      </c>
      <c r="Q285" s="1">
        <v>44317</v>
      </c>
      <c r="R285">
        <v>120</v>
      </c>
      <c r="S285" s="1"/>
    </row>
    <row r="286" spans="1:19" x14ac:dyDescent="0.35">
      <c r="A286">
        <v>100020</v>
      </c>
      <c r="B286" t="s">
        <v>0</v>
      </c>
      <c r="C286" s="2">
        <f>_xlfn.SWITCH(Sales[[#This Row],[Subscription Type]],"Basic",10,"Premium",10,"Business",25,"Enterprise",27)</f>
        <v>10</v>
      </c>
      <c r="E286" s="1"/>
      <c r="F286" s="1"/>
      <c r="G286">
        <v>12</v>
      </c>
      <c r="H286">
        <v>16</v>
      </c>
      <c r="I286">
        <f>IF(Sales[[#This Row],[Number of Users]]-Sales[[#This Row],[Licenses Bought]]&lt;0,0,Sales[[#This Row],[Number of Users]]-Sales[[#This Row],[Licenses Bought]])</f>
        <v>4</v>
      </c>
      <c r="J286" s="2">
        <f>IF(Sales[[#This Row],[Sales Month]]=MAX(Sales[Sales Month]),Sales[[#This Row],[Upsell $ Per Non-Paying User]]*Sales[[#This Row],[Non-Paying Users]],0)</f>
        <v>40</v>
      </c>
      <c r="K286" s="2" t="str">
        <f>_xlfn.IFS(Sales[[#This Row],[Current Upsell $]]=0,"",Sales[[#This Row],[Current Upsell $]]&gt;=400,"High",Sales[[#This Row],[Current Upsell $]]&gt;=100,"Medium",Sales[[#This Row],[Current Upsell $]]&lt;100,"Low")</f>
        <v>Low</v>
      </c>
      <c r="L286" s="2" t="str">
        <f>IF(Sales[[#This Row],[Current Upsell $]]&gt;0,_xlfn.CONCAT(Sales[[#This Row],[Subscription Type]]," ",Sales[[#This Row],[Upsell Priority]]," ",TEXT(Sales[[#This Row],[Current Upsell $]],"$#,#")),"")</f>
        <v>Premium Low $40</v>
      </c>
      <c r="M286" s="1">
        <v>43922</v>
      </c>
      <c r="N286" s="1">
        <v>44378</v>
      </c>
      <c r="O286">
        <v>15</v>
      </c>
      <c r="P286">
        <v>0</v>
      </c>
      <c r="Q286" s="1">
        <v>44348</v>
      </c>
      <c r="R286">
        <v>120</v>
      </c>
      <c r="S286" s="1"/>
    </row>
    <row r="287" spans="1:19" x14ac:dyDescent="0.35">
      <c r="A287">
        <v>100021</v>
      </c>
      <c r="B287" t="s">
        <v>3</v>
      </c>
      <c r="C287" s="2">
        <f>_xlfn.SWITCH(Sales[[#This Row],[Subscription Type]],"Basic",10,"Premium",10,"Business",25,"Enterprise",27)</f>
        <v>10</v>
      </c>
      <c r="G287">
        <v>0</v>
      </c>
      <c r="H287">
        <v>15</v>
      </c>
      <c r="I287">
        <f>IF(Sales[[#This Row],[Number of Users]]-Sales[[#This Row],[Licenses Bought]]&lt;0,0,Sales[[#This Row],[Number of Users]]-Sales[[#This Row],[Licenses Bought]])</f>
        <v>15</v>
      </c>
      <c r="J287" s="2">
        <f>IF(Sales[[#This Row],[Sales Month]]=MAX(Sales[Sales Month]),Sales[[#This Row],[Upsell $ Per Non-Paying User]]*Sales[[#This Row],[Non-Paying Users]],0)</f>
        <v>0</v>
      </c>
      <c r="K287" s="2" t="str">
        <f>_xlfn.IFS(Sales[[#This Row],[Current Upsell $]]=0,"",Sales[[#This Row],[Current Upsell $]]&gt;=400,"High",Sales[[#This Row],[Current Upsell $]]&gt;=100,"Medium",Sales[[#This Row],[Current Upsell $]]&lt;100,"Low")</f>
        <v/>
      </c>
      <c r="L287" s="2" t="str">
        <f>IF(Sales[[#This Row],[Current Upsell $]]&gt;0,_xlfn.CONCAT(Sales[[#This Row],[Subscription Type]]," ",Sales[[#This Row],[Upsell Priority]]," ",TEXT(Sales[[#This Row],[Current Upsell $]],"$#,#")),"")</f>
        <v/>
      </c>
      <c r="M287" s="1">
        <v>43922</v>
      </c>
      <c r="N287" s="1">
        <v>44136</v>
      </c>
      <c r="O287">
        <v>7</v>
      </c>
      <c r="P287">
        <v>7</v>
      </c>
      <c r="Q287" s="1">
        <v>43922</v>
      </c>
      <c r="R287">
        <v>0</v>
      </c>
      <c r="S287" s="1"/>
    </row>
    <row r="288" spans="1:19" x14ac:dyDescent="0.35">
      <c r="A288">
        <v>100021</v>
      </c>
      <c r="B288" t="s">
        <v>3</v>
      </c>
      <c r="C288" s="2">
        <f>_xlfn.SWITCH(Sales[[#This Row],[Subscription Type]],"Basic",10,"Premium",10,"Business",25,"Enterprise",27)</f>
        <v>10</v>
      </c>
      <c r="G288">
        <v>0</v>
      </c>
      <c r="H288">
        <v>14</v>
      </c>
      <c r="I288">
        <f>IF(Sales[[#This Row],[Number of Users]]-Sales[[#This Row],[Licenses Bought]]&lt;0,0,Sales[[#This Row],[Number of Users]]-Sales[[#This Row],[Licenses Bought]])</f>
        <v>14</v>
      </c>
      <c r="J288" s="2">
        <f>IF(Sales[[#This Row],[Sales Month]]=MAX(Sales[Sales Month]),Sales[[#This Row],[Upsell $ Per Non-Paying User]]*Sales[[#This Row],[Non-Paying Users]],0)</f>
        <v>0</v>
      </c>
      <c r="K288" s="2" t="str">
        <f>_xlfn.IFS(Sales[[#This Row],[Current Upsell $]]=0,"",Sales[[#This Row],[Current Upsell $]]&gt;=400,"High",Sales[[#This Row],[Current Upsell $]]&gt;=100,"Medium",Sales[[#This Row],[Current Upsell $]]&lt;100,"Low")</f>
        <v/>
      </c>
      <c r="L288" s="2" t="str">
        <f>IF(Sales[[#This Row],[Current Upsell $]]&gt;0,_xlfn.CONCAT(Sales[[#This Row],[Subscription Type]]," ",Sales[[#This Row],[Upsell Priority]]," ",TEXT(Sales[[#This Row],[Current Upsell $]],"$#,#")),"")</f>
        <v/>
      </c>
      <c r="M288" s="1">
        <v>43922</v>
      </c>
      <c r="N288" s="1">
        <v>44136</v>
      </c>
      <c r="O288">
        <v>7</v>
      </c>
      <c r="P288">
        <v>7</v>
      </c>
      <c r="Q288" s="1">
        <v>43952</v>
      </c>
      <c r="R288">
        <v>0</v>
      </c>
      <c r="S288" s="1"/>
    </row>
    <row r="289" spans="1:19" x14ac:dyDescent="0.35">
      <c r="A289">
        <v>100021</v>
      </c>
      <c r="B289" t="s">
        <v>3</v>
      </c>
      <c r="C289" s="2">
        <f>_xlfn.SWITCH(Sales[[#This Row],[Subscription Type]],"Basic",10,"Premium",10,"Business",25,"Enterprise",27)</f>
        <v>10</v>
      </c>
      <c r="G289">
        <v>0</v>
      </c>
      <c r="H289">
        <v>15</v>
      </c>
      <c r="I289">
        <f>IF(Sales[[#This Row],[Number of Users]]-Sales[[#This Row],[Licenses Bought]]&lt;0,0,Sales[[#This Row],[Number of Users]]-Sales[[#This Row],[Licenses Bought]])</f>
        <v>15</v>
      </c>
      <c r="J289" s="2">
        <f>IF(Sales[[#This Row],[Sales Month]]=MAX(Sales[Sales Month]),Sales[[#This Row],[Upsell $ Per Non-Paying User]]*Sales[[#This Row],[Non-Paying Users]],0)</f>
        <v>0</v>
      </c>
      <c r="K289" s="2" t="str">
        <f>_xlfn.IFS(Sales[[#This Row],[Current Upsell $]]=0,"",Sales[[#This Row],[Current Upsell $]]&gt;=400,"High",Sales[[#This Row],[Current Upsell $]]&gt;=100,"Medium",Sales[[#This Row],[Current Upsell $]]&lt;100,"Low")</f>
        <v/>
      </c>
      <c r="L289" s="2" t="str">
        <f>IF(Sales[[#This Row],[Current Upsell $]]&gt;0,_xlfn.CONCAT(Sales[[#This Row],[Subscription Type]]," ",Sales[[#This Row],[Upsell Priority]]," ",TEXT(Sales[[#This Row],[Current Upsell $]],"$#,#")),"")</f>
        <v/>
      </c>
      <c r="M289" s="1">
        <v>43922</v>
      </c>
      <c r="N289" s="1">
        <v>44136</v>
      </c>
      <c r="O289">
        <v>7</v>
      </c>
      <c r="P289">
        <v>7</v>
      </c>
      <c r="Q289" s="1">
        <v>43983</v>
      </c>
      <c r="R289">
        <v>0</v>
      </c>
      <c r="S289" s="1"/>
    </row>
    <row r="290" spans="1:19" x14ac:dyDescent="0.35">
      <c r="A290">
        <v>100021</v>
      </c>
      <c r="B290" t="s">
        <v>3</v>
      </c>
      <c r="C290" s="2">
        <f>_xlfn.SWITCH(Sales[[#This Row],[Subscription Type]],"Basic",10,"Premium",10,"Business",25,"Enterprise",27)</f>
        <v>10</v>
      </c>
      <c r="G290">
        <v>0</v>
      </c>
      <c r="H290">
        <v>14</v>
      </c>
      <c r="I290">
        <f>IF(Sales[[#This Row],[Number of Users]]-Sales[[#This Row],[Licenses Bought]]&lt;0,0,Sales[[#This Row],[Number of Users]]-Sales[[#This Row],[Licenses Bought]])</f>
        <v>14</v>
      </c>
      <c r="J290" s="2">
        <f>IF(Sales[[#This Row],[Sales Month]]=MAX(Sales[Sales Month]),Sales[[#This Row],[Upsell $ Per Non-Paying User]]*Sales[[#This Row],[Non-Paying Users]],0)</f>
        <v>0</v>
      </c>
      <c r="K290" s="2" t="str">
        <f>_xlfn.IFS(Sales[[#This Row],[Current Upsell $]]=0,"",Sales[[#This Row],[Current Upsell $]]&gt;=400,"High",Sales[[#This Row],[Current Upsell $]]&gt;=100,"Medium",Sales[[#This Row],[Current Upsell $]]&lt;100,"Low")</f>
        <v/>
      </c>
      <c r="L290" s="2" t="str">
        <f>IF(Sales[[#This Row],[Current Upsell $]]&gt;0,_xlfn.CONCAT(Sales[[#This Row],[Subscription Type]]," ",Sales[[#This Row],[Upsell Priority]]," ",TEXT(Sales[[#This Row],[Current Upsell $]],"$#,#")),"")</f>
        <v/>
      </c>
      <c r="M290" s="1">
        <v>43922</v>
      </c>
      <c r="N290" s="1">
        <v>44136</v>
      </c>
      <c r="O290">
        <v>7</v>
      </c>
      <c r="P290">
        <v>7</v>
      </c>
      <c r="Q290" s="1">
        <v>44013</v>
      </c>
      <c r="R290">
        <v>0</v>
      </c>
      <c r="S290" s="1"/>
    </row>
    <row r="291" spans="1:19" x14ac:dyDescent="0.35">
      <c r="A291">
        <v>100021</v>
      </c>
      <c r="B291" t="s">
        <v>3</v>
      </c>
      <c r="C291" s="2">
        <f>_xlfn.SWITCH(Sales[[#This Row],[Subscription Type]],"Basic",10,"Premium",10,"Business",25,"Enterprise",27)</f>
        <v>10</v>
      </c>
      <c r="G291">
        <v>0</v>
      </c>
      <c r="H291">
        <v>13</v>
      </c>
      <c r="I291">
        <f>IF(Sales[[#This Row],[Number of Users]]-Sales[[#This Row],[Licenses Bought]]&lt;0,0,Sales[[#This Row],[Number of Users]]-Sales[[#This Row],[Licenses Bought]])</f>
        <v>13</v>
      </c>
      <c r="J291" s="2">
        <f>IF(Sales[[#This Row],[Sales Month]]=MAX(Sales[Sales Month]),Sales[[#This Row],[Upsell $ Per Non-Paying User]]*Sales[[#This Row],[Non-Paying Users]],0)</f>
        <v>0</v>
      </c>
      <c r="K291" s="2" t="str">
        <f>_xlfn.IFS(Sales[[#This Row],[Current Upsell $]]=0,"",Sales[[#This Row],[Current Upsell $]]&gt;=400,"High",Sales[[#This Row],[Current Upsell $]]&gt;=100,"Medium",Sales[[#This Row],[Current Upsell $]]&lt;100,"Low")</f>
        <v/>
      </c>
      <c r="L291" s="2" t="str">
        <f>IF(Sales[[#This Row],[Current Upsell $]]&gt;0,_xlfn.CONCAT(Sales[[#This Row],[Subscription Type]]," ",Sales[[#This Row],[Upsell Priority]]," ",TEXT(Sales[[#This Row],[Current Upsell $]],"$#,#")),"")</f>
        <v/>
      </c>
      <c r="M291" s="1">
        <v>43922</v>
      </c>
      <c r="N291" s="1">
        <v>44136</v>
      </c>
      <c r="O291">
        <v>7</v>
      </c>
      <c r="P291">
        <v>7</v>
      </c>
      <c r="Q291" s="1">
        <v>44044</v>
      </c>
      <c r="R291">
        <v>0</v>
      </c>
      <c r="S291" s="1"/>
    </row>
    <row r="292" spans="1:19" x14ac:dyDescent="0.35">
      <c r="A292">
        <v>100021</v>
      </c>
      <c r="B292" t="s">
        <v>3</v>
      </c>
      <c r="C292" s="2">
        <f>_xlfn.SWITCH(Sales[[#This Row],[Subscription Type]],"Basic",10,"Premium",10,"Business",25,"Enterprise",27)</f>
        <v>10</v>
      </c>
      <c r="G292">
        <v>0</v>
      </c>
      <c r="H292">
        <v>13</v>
      </c>
      <c r="I292">
        <f>IF(Sales[[#This Row],[Number of Users]]-Sales[[#This Row],[Licenses Bought]]&lt;0,0,Sales[[#This Row],[Number of Users]]-Sales[[#This Row],[Licenses Bought]])</f>
        <v>13</v>
      </c>
      <c r="J292" s="2">
        <f>IF(Sales[[#This Row],[Sales Month]]=MAX(Sales[Sales Month]),Sales[[#This Row],[Upsell $ Per Non-Paying User]]*Sales[[#This Row],[Non-Paying Users]],0)</f>
        <v>0</v>
      </c>
      <c r="K292" s="2" t="str">
        <f>_xlfn.IFS(Sales[[#This Row],[Current Upsell $]]=0,"",Sales[[#This Row],[Current Upsell $]]&gt;=400,"High",Sales[[#This Row],[Current Upsell $]]&gt;=100,"Medium",Sales[[#This Row],[Current Upsell $]]&lt;100,"Low")</f>
        <v/>
      </c>
      <c r="L292" s="2" t="str">
        <f>IF(Sales[[#This Row],[Current Upsell $]]&gt;0,_xlfn.CONCAT(Sales[[#This Row],[Subscription Type]]," ",Sales[[#This Row],[Upsell Priority]]," ",TEXT(Sales[[#This Row],[Current Upsell $]],"$#,#")),"")</f>
        <v/>
      </c>
      <c r="M292" s="1">
        <v>43922</v>
      </c>
      <c r="N292" s="1">
        <v>44136</v>
      </c>
      <c r="O292">
        <v>7</v>
      </c>
      <c r="P292">
        <v>7</v>
      </c>
      <c r="Q292" s="1">
        <v>44075</v>
      </c>
      <c r="R292">
        <v>0</v>
      </c>
      <c r="S292" s="1"/>
    </row>
    <row r="293" spans="1:19" x14ac:dyDescent="0.35">
      <c r="A293">
        <v>100021</v>
      </c>
      <c r="B293" t="s">
        <v>3</v>
      </c>
      <c r="C293" s="2">
        <f>_xlfn.SWITCH(Sales[[#This Row],[Subscription Type]],"Basic",10,"Premium",10,"Business",25,"Enterprise",27)</f>
        <v>10</v>
      </c>
      <c r="G293">
        <v>0</v>
      </c>
      <c r="H293">
        <v>9</v>
      </c>
      <c r="I293">
        <f>IF(Sales[[#This Row],[Number of Users]]-Sales[[#This Row],[Licenses Bought]]&lt;0,0,Sales[[#This Row],[Number of Users]]-Sales[[#This Row],[Licenses Bought]])</f>
        <v>9</v>
      </c>
      <c r="J293" s="2">
        <f>IF(Sales[[#This Row],[Sales Month]]=MAX(Sales[Sales Month]),Sales[[#This Row],[Upsell $ Per Non-Paying User]]*Sales[[#This Row],[Non-Paying Users]],0)</f>
        <v>0</v>
      </c>
      <c r="K293" s="2" t="str">
        <f>_xlfn.IFS(Sales[[#This Row],[Current Upsell $]]=0,"",Sales[[#This Row],[Current Upsell $]]&gt;=400,"High",Sales[[#This Row],[Current Upsell $]]&gt;=100,"Medium",Sales[[#This Row],[Current Upsell $]]&lt;100,"Low")</f>
        <v/>
      </c>
      <c r="L293" s="2" t="str">
        <f>IF(Sales[[#This Row],[Current Upsell $]]&gt;0,_xlfn.CONCAT(Sales[[#This Row],[Subscription Type]]," ",Sales[[#This Row],[Upsell Priority]]," ",TEXT(Sales[[#This Row],[Current Upsell $]],"$#,#")),"")</f>
        <v/>
      </c>
      <c r="M293" s="1">
        <v>43922</v>
      </c>
      <c r="N293" s="1">
        <v>44136</v>
      </c>
      <c r="O293">
        <v>7</v>
      </c>
      <c r="P293">
        <v>7</v>
      </c>
      <c r="Q293" s="1">
        <v>44105</v>
      </c>
      <c r="R293">
        <v>0</v>
      </c>
      <c r="S293" s="1"/>
    </row>
    <row r="294" spans="1:19" x14ac:dyDescent="0.35">
      <c r="A294">
        <v>100021</v>
      </c>
      <c r="B294" t="s">
        <v>3</v>
      </c>
      <c r="C294" s="2">
        <f>_xlfn.SWITCH(Sales[[#This Row],[Subscription Type]],"Basic",10,"Premium",10,"Business",25,"Enterprise",27)</f>
        <v>10</v>
      </c>
      <c r="G294">
        <v>0</v>
      </c>
      <c r="H294">
        <v>14</v>
      </c>
      <c r="I294">
        <f>IF(Sales[[#This Row],[Number of Users]]-Sales[[#This Row],[Licenses Bought]]&lt;0,0,Sales[[#This Row],[Number of Users]]-Sales[[#This Row],[Licenses Bought]])</f>
        <v>14</v>
      </c>
      <c r="J294" s="2">
        <f>IF(Sales[[#This Row],[Sales Month]]=MAX(Sales[Sales Month]),Sales[[#This Row],[Upsell $ Per Non-Paying User]]*Sales[[#This Row],[Non-Paying Users]],0)</f>
        <v>0</v>
      </c>
      <c r="K294" s="2" t="str">
        <f>_xlfn.IFS(Sales[[#This Row],[Current Upsell $]]=0,"",Sales[[#This Row],[Current Upsell $]]&gt;=400,"High",Sales[[#This Row],[Current Upsell $]]&gt;=100,"Medium",Sales[[#This Row],[Current Upsell $]]&lt;100,"Low")</f>
        <v/>
      </c>
      <c r="L294" s="2" t="str">
        <f>IF(Sales[[#This Row],[Current Upsell $]]&gt;0,_xlfn.CONCAT(Sales[[#This Row],[Subscription Type]]," ",Sales[[#This Row],[Upsell Priority]]," ",TEXT(Sales[[#This Row],[Current Upsell $]],"$#,#")),"")</f>
        <v/>
      </c>
      <c r="M294" s="1">
        <v>43922</v>
      </c>
      <c r="N294" s="1">
        <v>44136</v>
      </c>
      <c r="O294">
        <v>7</v>
      </c>
      <c r="P294">
        <v>7</v>
      </c>
      <c r="Q294" s="1">
        <v>44136</v>
      </c>
      <c r="R294">
        <v>0</v>
      </c>
      <c r="S294" s="1"/>
    </row>
    <row r="295" spans="1:19" x14ac:dyDescent="0.35">
      <c r="A295">
        <v>100022</v>
      </c>
      <c r="B295" t="s">
        <v>3</v>
      </c>
      <c r="C295" s="2">
        <f>_xlfn.SWITCH(Sales[[#This Row],[Subscription Type]],"Basic",10,"Premium",10,"Business",25,"Enterprise",27)</f>
        <v>10</v>
      </c>
      <c r="G295">
        <v>0</v>
      </c>
      <c r="H295">
        <v>13</v>
      </c>
      <c r="I295">
        <f>IF(Sales[[#This Row],[Number of Users]]-Sales[[#This Row],[Licenses Bought]]&lt;0,0,Sales[[#This Row],[Number of Users]]-Sales[[#This Row],[Licenses Bought]])</f>
        <v>13</v>
      </c>
      <c r="J295" s="2">
        <f>IF(Sales[[#This Row],[Sales Month]]=MAX(Sales[Sales Month]),Sales[[#This Row],[Upsell $ Per Non-Paying User]]*Sales[[#This Row],[Non-Paying Users]],0)</f>
        <v>0</v>
      </c>
      <c r="K295" s="2" t="str">
        <f>_xlfn.IFS(Sales[[#This Row],[Current Upsell $]]=0,"",Sales[[#This Row],[Current Upsell $]]&gt;=400,"High",Sales[[#This Row],[Current Upsell $]]&gt;=100,"Medium",Sales[[#This Row],[Current Upsell $]]&lt;100,"Low")</f>
        <v/>
      </c>
      <c r="L295" s="2" t="str">
        <f>IF(Sales[[#This Row],[Current Upsell $]]&gt;0,_xlfn.CONCAT(Sales[[#This Row],[Subscription Type]]," ",Sales[[#This Row],[Upsell Priority]]," ",TEXT(Sales[[#This Row],[Current Upsell $]],"$#,#")),"")</f>
        <v/>
      </c>
      <c r="M295" s="1">
        <v>43922</v>
      </c>
      <c r="N295" s="1">
        <v>44075</v>
      </c>
      <c r="O295">
        <v>5</v>
      </c>
      <c r="P295">
        <v>9</v>
      </c>
      <c r="Q295" s="1">
        <v>43922</v>
      </c>
      <c r="R295">
        <v>0</v>
      </c>
      <c r="S295" s="1"/>
    </row>
    <row r="296" spans="1:19" x14ac:dyDescent="0.35">
      <c r="A296">
        <v>100022</v>
      </c>
      <c r="B296" t="s">
        <v>3</v>
      </c>
      <c r="C296" s="2">
        <f>_xlfn.SWITCH(Sales[[#This Row],[Subscription Type]],"Basic",10,"Premium",10,"Business",25,"Enterprise",27)</f>
        <v>10</v>
      </c>
      <c r="G296">
        <v>0</v>
      </c>
      <c r="H296">
        <v>13</v>
      </c>
      <c r="I296">
        <f>IF(Sales[[#This Row],[Number of Users]]-Sales[[#This Row],[Licenses Bought]]&lt;0,0,Sales[[#This Row],[Number of Users]]-Sales[[#This Row],[Licenses Bought]])</f>
        <v>13</v>
      </c>
      <c r="J296" s="2">
        <f>IF(Sales[[#This Row],[Sales Month]]=MAX(Sales[Sales Month]),Sales[[#This Row],[Upsell $ Per Non-Paying User]]*Sales[[#This Row],[Non-Paying Users]],0)</f>
        <v>0</v>
      </c>
      <c r="K296" s="2" t="str">
        <f>_xlfn.IFS(Sales[[#This Row],[Current Upsell $]]=0,"",Sales[[#This Row],[Current Upsell $]]&gt;=400,"High",Sales[[#This Row],[Current Upsell $]]&gt;=100,"Medium",Sales[[#This Row],[Current Upsell $]]&lt;100,"Low")</f>
        <v/>
      </c>
      <c r="L296" s="2" t="str">
        <f>IF(Sales[[#This Row],[Current Upsell $]]&gt;0,_xlfn.CONCAT(Sales[[#This Row],[Subscription Type]]," ",Sales[[#This Row],[Upsell Priority]]," ",TEXT(Sales[[#This Row],[Current Upsell $]],"$#,#")),"")</f>
        <v/>
      </c>
      <c r="M296" s="1">
        <v>43922</v>
      </c>
      <c r="N296" s="1">
        <v>44075</v>
      </c>
      <c r="O296">
        <v>5</v>
      </c>
      <c r="P296">
        <v>9</v>
      </c>
      <c r="Q296" s="1">
        <v>43952</v>
      </c>
      <c r="R296">
        <v>0</v>
      </c>
      <c r="S296" s="1"/>
    </row>
    <row r="297" spans="1:19" x14ac:dyDescent="0.35">
      <c r="A297">
        <v>100022</v>
      </c>
      <c r="B297" t="s">
        <v>3</v>
      </c>
      <c r="C297" s="2">
        <f>_xlfn.SWITCH(Sales[[#This Row],[Subscription Type]],"Basic",10,"Premium",10,"Business",25,"Enterprise",27)</f>
        <v>10</v>
      </c>
      <c r="G297">
        <v>0</v>
      </c>
      <c r="H297">
        <v>11</v>
      </c>
      <c r="I297">
        <f>IF(Sales[[#This Row],[Number of Users]]-Sales[[#This Row],[Licenses Bought]]&lt;0,0,Sales[[#This Row],[Number of Users]]-Sales[[#This Row],[Licenses Bought]])</f>
        <v>11</v>
      </c>
      <c r="J297" s="2">
        <f>IF(Sales[[#This Row],[Sales Month]]=MAX(Sales[Sales Month]),Sales[[#This Row],[Upsell $ Per Non-Paying User]]*Sales[[#This Row],[Non-Paying Users]],0)</f>
        <v>0</v>
      </c>
      <c r="K297" s="2" t="str">
        <f>_xlfn.IFS(Sales[[#This Row],[Current Upsell $]]=0,"",Sales[[#This Row],[Current Upsell $]]&gt;=400,"High",Sales[[#This Row],[Current Upsell $]]&gt;=100,"Medium",Sales[[#This Row],[Current Upsell $]]&lt;100,"Low")</f>
        <v/>
      </c>
      <c r="L297" s="2" t="str">
        <f>IF(Sales[[#This Row],[Current Upsell $]]&gt;0,_xlfn.CONCAT(Sales[[#This Row],[Subscription Type]]," ",Sales[[#This Row],[Upsell Priority]]," ",TEXT(Sales[[#This Row],[Current Upsell $]],"$#,#")),"")</f>
        <v/>
      </c>
      <c r="M297" s="1">
        <v>43922</v>
      </c>
      <c r="N297" s="1">
        <v>44075</v>
      </c>
      <c r="O297">
        <v>5</v>
      </c>
      <c r="P297">
        <v>9</v>
      </c>
      <c r="Q297" s="1">
        <v>43983</v>
      </c>
      <c r="R297">
        <v>0</v>
      </c>
      <c r="S297" s="1"/>
    </row>
    <row r="298" spans="1:19" x14ac:dyDescent="0.35">
      <c r="A298">
        <v>100022</v>
      </c>
      <c r="B298" t="s">
        <v>3</v>
      </c>
      <c r="C298" s="2">
        <f>_xlfn.SWITCH(Sales[[#This Row],[Subscription Type]],"Basic",10,"Premium",10,"Business",25,"Enterprise",27)</f>
        <v>10</v>
      </c>
      <c r="G298">
        <v>0</v>
      </c>
      <c r="H298">
        <v>12</v>
      </c>
      <c r="I298">
        <f>IF(Sales[[#This Row],[Number of Users]]-Sales[[#This Row],[Licenses Bought]]&lt;0,0,Sales[[#This Row],[Number of Users]]-Sales[[#This Row],[Licenses Bought]])</f>
        <v>12</v>
      </c>
      <c r="J298" s="2">
        <f>IF(Sales[[#This Row],[Sales Month]]=MAX(Sales[Sales Month]),Sales[[#This Row],[Upsell $ Per Non-Paying User]]*Sales[[#This Row],[Non-Paying Users]],0)</f>
        <v>0</v>
      </c>
      <c r="K298" s="2" t="str">
        <f>_xlfn.IFS(Sales[[#This Row],[Current Upsell $]]=0,"",Sales[[#This Row],[Current Upsell $]]&gt;=400,"High",Sales[[#This Row],[Current Upsell $]]&gt;=100,"Medium",Sales[[#This Row],[Current Upsell $]]&lt;100,"Low")</f>
        <v/>
      </c>
      <c r="L298" s="2" t="str">
        <f>IF(Sales[[#This Row],[Current Upsell $]]&gt;0,_xlfn.CONCAT(Sales[[#This Row],[Subscription Type]]," ",Sales[[#This Row],[Upsell Priority]]," ",TEXT(Sales[[#This Row],[Current Upsell $]],"$#,#")),"")</f>
        <v/>
      </c>
      <c r="M298" s="1">
        <v>43922</v>
      </c>
      <c r="N298" s="1">
        <v>44075</v>
      </c>
      <c r="O298">
        <v>5</v>
      </c>
      <c r="P298">
        <v>9</v>
      </c>
      <c r="Q298" s="1">
        <v>44013</v>
      </c>
      <c r="R298">
        <v>0</v>
      </c>
      <c r="S298" s="1"/>
    </row>
    <row r="299" spans="1:19" x14ac:dyDescent="0.35">
      <c r="A299">
        <v>100022</v>
      </c>
      <c r="B299" t="s">
        <v>3</v>
      </c>
      <c r="C299" s="2">
        <f>_xlfn.SWITCH(Sales[[#This Row],[Subscription Type]],"Basic",10,"Premium",10,"Business",25,"Enterprise",27)</f>
        <v>10</v>
      </c>
      <c r="G299">
        <v>0</v>
      </c>
      <c r="H299">
        <v>12</v>
      </c>
      <c r="I299">
        <f>IF(Sales[[#This Row],[Number of Users]]-Sales[[#This Row],[Licenses Bought]]&lt;0,0,Sales[[#This Row],[Number of Users]]-Sales[[#This Row],[Licenses Bought]])</f>
        <v>12</v>
      </c>
      <c r="J299" s="2">
        <f>IF(Sales[[#This Row],[Sales Month]]=MAX(Sales[Sales Month]),Sales[[#This Row],[Upsell $ Per Non-Paying User]]*Sales[[#This Row],[Non-Paying Users]],0)</f>
        <v>0</v>
      </c>
      <c r="K299" s="2" t="str">
        <f>_xlfn.IFS(Sales[[#This Row],[Current Upsell $]]=0,"",Sales[[#This Row],[Current Upsell $]]&gt;=400,"High",Sales[[#This Row],[Current Upsell $]]&gt;=100,"Medium",Sales[[#This Row],[Current Upsell $]]&lt;100,"Low")</f>
        <v/>
      </c>
      <c r="L299" s="2" t="str">
        <f>IF(Sales[[#This Row],[Current Upsell $]]&gt;0,_xlfn.CONCAT(Sales[[#This Row],[Subscription Type]]," ",Sales[[#This Row],[Upsell Priority]]," ",TEXT(Sales[[#This Row],[Current Upsell $]],"$#,#")),"")</f>
        <v/>
      </c>
      <c r="M299" s="1">
        <v>43922</v>
      </c>
      <c r="N299" s="1">
        <v>44075</v>
      </c>
      <c r="O299">
        <v>5</v>
      </c>
      <c r="P299">
        <v>9</v>
      </c>
      <c r="Q299" s="1">
        <v>44044</v>
      </c>
      <c r="R299">
        <v>0</v>
      </c>
      <c r="S299" s="1"/>
    </row>
    <row r="300" spans="1:19" x14ac:dyDescent="0.35">
      <c r="A300">
        <v>100022</v>
      </c>
      <c r="B300" t="s">
        <v>3</v>
      </c>
      <c r="C300" s="2">
        <f>_xlfn.SWITCH(Sales[[#This Row],[Subscription Type]],"Basic",10,"Premium",10,"Business",25,"Enterprise",27)</f>
        <v>10</v>
      </c>
      <c r="G300">
        <v>0</v>
      </c>
      <c r="H300">
        <v>14</v>
      </c>
      <c r="I300">
        <f>IF(Sales[[#This Row],[Number of Users]]-Sales[[#This Row],[Licenses Bought]]&lt;0,0,Sales[[#This Row],[Number of Users]]-Sales[[#This Row],[Licenses Bought]])</f>
        <v>14</v>
      </c>
      <c r="J300" s="2">
        <f>IF(Sales[[#This Row],[Sales Month]]=MAX(Sales[Sales Month]),Sales[[#This Row],[Upsell $ Per Non-Paying User]]*Sales[[#This Row],[Non-Paying Users]],0)</f>
        <v>0</v>
      </c>
      <c r="K300" s="2" t="str">
        <f>_xlfn.IFS(Sales[[#This Row],[Current Upsell $]]=0,"",Sales[[#This Row],[Current Upsell $]]&gt;=400,"High",Sales[[#This Row],[Current Upsell $]]&gt;=100,"Medium",Sales[[#This Row],[Current Upsell $]]&lt;100,"Low")</f>
        <v/>
      </c>
      <c r="L300" s="2" t="str">
        <f>IF(Sales[[#This Row],[Current Upsell $]]&gt;0,_xlfn.CONCAT(Sales[[#This Row],[Subscription Type]]," ",Sales[[#This Row],[Upsell Priority]]," ",TEXT(Sales[[#This Row],[Current Upsell $]],"$#,#")),"")</f>
        <v/>
      </c>
      <c r="M300" s="1">
        <v>43922</v>
      </c>
      <c r="N300" s="1">
        <v>44075</v>
      </c>
      <c r="O300">
        <v>5</v>
      </c>
      <c r="P300">
        <v>9</v>
      </c>
      <c r="Q300" s="1">
        <v>44075</v>
      </c>
      <c r="R300">
        <v>0</v>
      </c>
      <c r="S300" s="1"/>
    </row>
    <row r="301" spans="1:19" x14ac:dyDescent="0.35">
      <c r="A301">
        <v>100023</v>
      </c>
      <c r="B301" t="s">
        <v>3</v>
      </c>
      <c r="C301" s="2">
        <f>_xlfn.SWITCH(Sales[[#This Row],[Subscription Type]],"Basic",10,"Premium",10,"Business",25,"Enterprise",27)</f>
        <v>10</v>
      </c>
      <c r="G301">
        <v>0</v>
      </c>
      <c r="H301">
        <v>14</v>
      </c>
      <c r="I301">
        <f>IF(Sales[[#This Row],[Number of Users]]-Sales[[#This Row],[Licenses Bought]]&lt;0,0,Sales[[#This Row],[Number of Users]]-Sales[[#This Row],[Licenses Bought]])</f>
        <v>14</v>
      </c>
      <c r="J301" s="2">
        <f>IF(Sales[[#This Row],[Sales Month]]=MAX(Sales[Sales Month]),Sales[[#This Row],[Upsell $ Per Non-Paying User]]*Sales[[#This Row],[Non-Paying Users]],0)</f>
        <v>0</v>
      </c>
      <c r="K301" s="2" t="str">
        <f>_xlfn.IFS(Sales[[#This Row],[Current Upsell $]]=0,"",Sales[[#This Row],[Current Upsell $]]&gt;=400,"High",Sales[[#This Row],[Current Upsell $]]&gt;=100,"Medium",Sales[[#This Row],[Current Upsell $]]&lt;100,"Low")</f>
        <v/>
      </c>
      <c r="L301" s="2" t="str">
        <f>IF(Sales[[#This Row],[Current Upsell $]]&gt;0,_xlfn.CONCAT(Sales[[#This Row],[Subscription Type]]," ",Sales[[#This Row],[Upsell Priority]]," ",TEXT(Sales[[#This Row],[Current Upsell $]],"$#,#")),"")</f>
        <v/>
      </c>
      <c r="M301" s="1">
        <v>43922</v>
      </c>
      <c r="N301" s="1">
        <v>44166</v>
      </c>
      <c r="O301">
        <v>8</v>
      </c>
      <c r="P301">
        <v>6</v>
      </c>
      <c r="Q301" s="1">
        <v>43922</v>
      </c>
      <c r="R301">
        <v>0</v>
      </c>
      <c r="S301" s="1"/>
    </row>
    <row r="302" spans="1:19" x14ac:dyDescent="0.35">
      <c r="A302">
        <v>100023</v>
      </c>
      <c r="B302" t="s">
        <v>1</v>
      </c>
      <c r="C302" s="2">
        <f>_xlfn.SWITCH(Sales[[#This Row],[Subscription Type]],"Basic",10,"Premium",10,"Business",25,"Enterprise",27)</f>
        <v>25</v>
      </c>
      <c r="G302">
        <v>4</v>
      </c>
      <c r="H302">
        <v>12</v>
      </c>
      <c r="I302">
        <f>IF(Sales[[#This Row],[Number of Users]]-Sales[[#This Row],[Licenses Bought]]&lt;0,0,Sales[[#This Row],[Number of Users]]-Sales[[#This Row],[Licenses Bought]])</f>
        <v>8</v>
      </c>
      <c r="J302" s="2">
        <f>IF(Sales[[#This Row],[Sales Month]]=MAX(Sales[Sales Month]),Sales[[#This Row],[Upsell $ Per Non-Paying User]]*Sales[[#This Row],[Non-Paying Users]],0)</f>
        <v>0</v>
      </c>
      <c r="K302" s="2" t="str">
        <f>_xlfn.IFS(Sales[[#This Row],[Current Upsell $]]=0,"",Sales[[#This Row],[Current Upsell $]]&gt;=400,"High",Sales[[#This Row],[Current Upsell $]]&gt;=100,"Medium",Sales[[#This Row],[Current Upsell $]]&lt;100,"Low")</f>
        <v/>
      </c>
      <c r="L302" s="2" t="str">
        <f>IF(Sales[[#This Row],[Current Upsell $]]&gt;0,_xlfn.CONCAT(Sales[[#This Row],[Subscription Type]]," ",Sales[[#This Row],[Upsell Priority]]," ",TEXT(Sales[[#This Row],[Current Upsell $]],"$#,#")),"")</f>
        <v/>
      </c>
      <c r="M302" s="1">
        <v>43922</v>
      </c>
      <c r="N302" s="1">
        <v>44166</v>
      </c>
      <c r="O302">
        <v>8</v>
      </c>
      <c r="P302">
        <v>6</v>
      </c>
      <c r="Q302" s="1">
        <v>43952</v>
      </c>
      <c r="R302">
        <v>100</v>
      </c>
      <c r="S302" s="1"/>
    </row>
    <row r="303" spans="1:19" x14ac:dyDescent="0.35">
      <c r="A303">
        <v>100023</v>
      </c>
      <c r="B303" t="s">
        <v>1</v>
      </c>
      <c r="C303" s="2">
        <f>_xlfn.SWITCH(Sales[[#This Row],[Subscription Type]],"Basic",10,"Premium",10,"Business",25,"Enterprise",27)</f>
        <v>25</v>
      </c>
      <c r="G303">
        <v>6</v>
      </c>
      <c r="H303">
        <v>11</v>
      </c>
      <c r="I303">
        <f>IF(Sales[[#This Row],[Number of Users]]-Sales[[#This Row],[Licenses Bought]]&lt;0,0,Sales[[#This Row],[Number of Users]]-Sales[[#This Row],[Licenses Bought]])</f>
        <v>5</v>
      </c>
      <c r="J303" s="2">
        <f>IF(Sales[[#This Row],[Sales Month]]=MAX(Sales[Sales Month]),Sales[[#This Row],[Upsell $ Per Non-Paying User]]*Sales[[#This Row],[Non-Paying Users]],0)</f>
        <v>0</v>
      </c>
      <c r="K303" s="2" t="str">
        <f>_xlfn.IFS(Sales[[#This Row],[Current Upsell $]]=0,"",Sales[[#This Row],[Current Upsell $]]&gt;=400,"High",Sales[[#This Row],[Current Upsell $]]&gt;=100,"Medium",Sales[[#This Row],[Current Upsell $]]&lt;100,"Low")</f>
        <v/>
      </c>
      <c r="L303" s="2" t="str">
        <f>IF(Sales[[#This Row],[Current Upsell $]]&gt;0,_xlfn.CONCAT(Sales[[#This Row],[Subscription Type]]," ",Sales[[#This Row],[Upsell Priority]]," ",TEXT(Sales[[#This Row],[Current Upsell $]],"$#,#")),"")</f>
        <v/>
      </c>
      <c r="M303" s="1">
        <v>43922</v>
      </c>
      <c r="N303" s="1">
        <v>44166</v>
      </c>
      <c r="O303">
        <v>8</v>
      </c>
      <c r="P303">
        <v>6</v>
      </c>
      <c r="Q303" s="1">
        <v>43983</v>
      </c>
      <c r="R303">
        <v>150</v>
      </c>
      <c r="S303" s="1"/>
    </row>
    <row r="304" spans="1:19" x14ac:dyDescent="0.35">
      <c r="A304">
        <v>100023</v>
      </c>
      <c r="B304" t="s">
        <v>1</v>
      </c>
      <c r="C304" s="2">
        <f>_xlfn.SWITCH(Sales[[#This Row],[Subscription Type]],"Basic",10,"Premium",10,"Business",25,"Enterprise",27)</f>
        <v>25</v>
      </c>
      <c r="G304">
        <v>10</v>
      </c>
      <c r="H304">
        <v>14</v>
      </c>
      <c r="I304">
        <f>IF(Sales[[#This Row],[Number of Users]]-Sales[[#This Row],[Licenses Bought]]&lt;0,0,Sales[[#This Row],[Number of Users]]-Sales[[#This Row],[Licenses Bought]])</f>
        <v>4</v>
      </c>
      <c r="J304" s="2">
        <f>IF(Sales[[#This Row],[Sales Month]]=MAX(Sales[Sales Month]),Sales[[#This Row],[Upsell $ Per Non-Paying User]]*Sales[[#This Row],[Non-Paying Users]],0)</f>
        <v>0</v>
      </c>
      <c r="K304" s="2" t="str">
        <f>_xlfn.IFS(Sales[[#This Row],[Current Upsell $]]=0,"",Sales[[#This Row],[Current Upsell $]]&gt;=400,"High",Sales[[#This Row],[Current Upsell $]]&gt;=100,"Medium",Sales[[#This Row],[Current Upsell $]]&lt;100,"Low")</f>
        <v/>
      </c>
      <c r="L304" s="2" t="str">
        <f>IF(Sales[[#This Row],[Current Upsell $]]&gt;0,_xlfn.CONCAT(Sales[[#This Row],[Subscription Type]]," ",Sales[[#This Row],[Upsell Priority]]," ",TEXT(Sales[[#This Row],[Current Upsell $]],"$#,#")),"")</f>
        <v/>
      </c>
      <c r="M304" s="1">
        <v>43922</v>
      </c>
      <c r="N304" s="1">
        <v>44166</v>
      </c>
      <c r="O304">
        <v>8</v>
      </c>
      <c r="P304">
        <v>6</v>
      </c>
      <c r="Q304" s="1">
        <v>44013</v>
      </c>
      <c r="R304">
        <v>250</v>
      </c>
      <c r="S304" s="1"/>
    </row>
    <row r="305" spans="1:19" x14ac:dyDescent="0.35">
      <c r="A305">
        <v>100023</v>
      </c>
      <c r="B305" t="s">
        <v>1</v>
      </c>
      <c r="C305" s="2">
        <f>_xlfn.SWITCH(Sales[[#This Row],[Subscription Type]],"Basic",10,"Premium",10,"Business",25,"Enterprise",27)</f>
        <v>25</v>
      </c>
      <c r="G305">
        <v>10</v>
      </c>
      <c r="H305">
        <v>12</v>
      </c>
      <c r="I305">
        <f>IF(Sales[[#This Row],[Number of Users]]-Sales[[#This Row],[Licenses Bought]]&lt;0,0,Sales[[#This Row],[Number of Users]]-Sales[[#This Row],[Licenses Bought]])</f>
        <v>2</v>
      </c>
      <c r="J305" s="2">
        <f>IF(Sales[[#This Row],[Sales Month]]=MAX(Sales[Sales Month]),Sales[[#This Row],[Upsell $ Per Non-Paying User]]*Sales[[#This Row],[Non-Paying Users]],0)</f>
        <v>0</v>
      </c>
      <c r="K305" s="2" t="str">
        <f>_xlfn.IFS(Sales[[#This Row],[Current Upsell $]]=0,"",Sales[[#This Row],[Current Upsell $]]&gt;=400,"High",Sales[[#This Row],[Current Upsell $]]&gt;=100,"Medium",Sales[[#This Row],[Current Upsell $]]&lt;100,"Low")</f>
        <v/>
      </c>
      <c r="L305" s="2" t="str">
        <f>IF(Sales[[#This Row],[Current Upsell $]]&gt;0,_xlfn.CONCAT(Sales[[#This Row],[Subscription Type]]," ",Sales[[#This Row],[Upsell Priority]]," ",TEXT(Sales[[#This Row],[Current Upsell $]],"$#,#")),"")</f>
        <v/>
      </c>
      <c r="M305" s="1">
        <v>43922</v>
      </c>
      <c r="N305" s="1">
        <v>44166</v>
      </c>
      <c r="O305">
        <v>8</v>
      </c>
      <c r="P305">
        <v>6</v>
      </c>
      <c r="Q305" s="1">
        <v>44044</v>
      </c>
      <c r="R305">
        <v>250</v>
      </c>
      <c r="S305" s="1"/>
    </row>
    <row r="306" spans="1:19" x14ac:dyDescent="0.35">
      <c r="A306">
        <v>100023</v>
      </c>
      <c r="B306" t="s">
        <v>1</v>
      </c>
      <c r="C306" s="2">
        <f>_xlfn.SWITCH(Sales[[#This Row],[Subscription Type]],"Basic",10,"Premium",10,"Business",25,"Enterprise",27)</f>
        <v>25</v>
      </c>
      <c r="G306">
        <v>10</v>
      </c>
      <c r="H306">
        <v>15</v>
      </c>
      <c r="I306">
        <f>IF(Sales[[#This Row],[Number of Users]]-Sales[[#This Row],[Licenses Bought]]&lt;0,0,Sales[[#This Row],[Number of Users]]-Sales[[#This Row],[Licenses Bought]])</f>
        <v>5</v>
      </c>
      <c r="J306" s="2">
        <f>IF(Sales[[#This Row],[Sales Month]]=MAX(Sales[Sales Month]),Sales[[#This Row],[Upsell $ Per Non-Paying User]]*Sales[[#This Row],[Non-Paying Users]],0)</f>
        <v>0</v>
      </c>
      <c r="K306" s="2" t="str">
        <f>_xlfn.IFS(Sales[[#This Row],[Current Upsell $]]=0,"",Sales[[#This Row],[Current Upsell $]]&gt;=400,"High",Sales[[#This Row],[Current Upsell $]]&gt;=100,"Medium",Sales[[#This Row],[Current Upsell $]]&lt;100,"Low")</f>
        <v/>
      </c>
      <c r="L306" s="2" t="str">
        <f>IF(Sales[[#This Row],[Current Upsell $]]&gt;0,_xlfn.CONCAT(Sales[[#This Row],[Subscription Type]]," ",Sales[[#This Row],[Upsell Priority]]," ",TEXT(Sales[[#This Row],[Current Upsell $]],"$#,#")),"")</f>
        <v/>
      </c>
      <c r="M306" s="1">
        <v>43922</v>
      </c>
      <c r="N306" s="1">
        <v>44166</v>
      </c>
      <c r="O306">
        <v>8</v>
      </c>
      <c r="P306">
        <v>6</v>
      </c>
      <c r="Q306" s="1">
        <v>44075</v>
      </c>
      <c r="R306">
        <v>250</v>
      </c>
      <c r="S306" s="1"/>
    </row>
    <row r="307" spans="1:19" x14ac:dyDescent="0.35">
      <c r="A307">
        <v>100023</v>
      </c>
      <c r="B307" t="s">
        <v>1</v>
      </c>
      <c r="C307" s="2">
        <f>_xlfn.SWITCH(Sales[[#This Row],[Subscription Type]],"Basic",10,"Premium",10,"Business",25,"Enterprise",27)</f>
        <v>25</v>
      </c>
      <c r="G307">
        <v>10</v>
      </c>
      <c r="H307">
        <v>16</v>
      </c>
      <c r="I307">
        <f>IF(Sales[[#This Row],[Number of Users]]-Sales[[#This Row],[Licenses Bought]]&lt;0,0,Sales[[#This Row],[Number of Users]]-Sales[[#This Row],[Licenses Bought]])</f>
        <v>6</v>
      </c>
      <c r="J307" s="2">
        <f>IF(Sales[[#This Row],[Sales Month]]=MAX(Sales[Sales Month]),Sales[[#This Row],[Upsell $ Per Non-Paying User]]*Sales[[#This Row],[Non-Paying Users]],0)</f>
        <v>0</v>
      </c>
      <c r="K307" s="2" t="str">
        <f>_xlfn.IFS(Sales[[#This Row],[Current Upsell $]]=0,"",Sales[[#This Row],[Current Upsell $]]&gt;=400,"High",Sales[[#This Row],[Current Upsell $]]&gt;=100,"Medium",Sales[[#This Row],[Current Upsell $]]&lt;100,"Low")</f>
        <v/>
      </c>
      <c r="L307" s="2" t="str">
        <f>IF(Sales[[#This Row],[Current Upsell $]]&gt;0,_xlfn.CONCAT(Sales[[#This Row],[Subscription Type]]," ",Sales[[#This Row],[Upsell Priority]]," ",TEXT(Sales[[#This Row],[Current Upsell $]],"$#,#")),"")</f>
        <v/>
      </c>
      <c r="M307" s="1">
        <v>43922</v>
      </c>
      <c r="N307" s="1">
        <v>44166</v>
      </c>
      <c r="O307">
        <v>8</v>
      </c>
      <c r="P307">
        <v>6</v>
      </c>
      <c r="Q307" s="1">
        <v>44105</v>
      </c>
      <c r="R307">
        <v>250</v>
      </c>
      <c r="S307" s="1"/>
    </row>
    <row r="308" spans="1:19" x14ac:dyDescent="0.35">
      <c r="A308">
        <v>100023</v>
      </c>
      <c r="B308" t="s">
        <v>1</v>
      </c>
      <c r="C308" s="2">
        <f>_xlfn.SWITCH(Sales[[#This Row],[Subscription Type]],"Basic",10,"Premium",10,"Business",25,"Enterprise",27)</f>
        <v>25</v>
      </c>
      <c r="G308">
        <v>10</v>
      </c>
      <c r="H308">
        <v>10</v>
      </c>
      <c r="I308">
        <f>IF(Sales[[#This Row],[Number of Users]]-Sales[[#This Row],[Licenses Bought]]&lt;0,0,Sales[[#This Row],[Number of Users]]-Sales[[#This Row],[Licenses Bought]])</f>
        <v>0</v>
      </c>
      <c r="J308" s="2">
        <f>IF(Sales[[#This Row],[Sales Month]]=MAX(Sales[Sales Month]),Sales[[#This Row],[Upsell $ Per Non-Paying User]]*Sales[[#This Row],[Non-Paying Users]],0)</f>
        <v>0</v>
      </c>
      <c r="K308" s="2" t="str">
        <f>_xlfn.IFS(Sales[[#This Row],[Current Upsell $]]=0,"",Sales[[#This Row],[Current Upsell $]]&gt;=400,"High",Sales[[#This Row],[Current Upsell $]]&gt;=100,"Medium",Sales[[#This Row],[Current Upsell $]]&lt;100,"Low")</f>
        <v/>
      </c>
      <c r="L308" s="2" t="str">
        <f>IF(Sales[[#This Row],[Current Upsell $]]&gt;0,_xlfn.CONCAT(Sales[[#This Row],[Subscription Type]]," ",Sales[[#This Row],[Upsell Priority]]," ",TEXT(Sales[[#This Row],[Current Upsell $]],"$#,#")),"")</f>
        <v/>
      </c>
      <c r="M308" s="1">
        <v>43922</v>
      </c>
      <c r="N308" s="1">
        <v>44166</v>
      </c>
      <c r="O308">
        <v>8</v>
      </c>
      <c r="P308">
        <v>6</v>
      </c>
      <c r="Q308" s="1">
        <v>44136</v>
      </c>
      <c r="R308">
        <v>250</v>
      </c>
      <c r="S308" s="1"/>
    </row>
    <row r="309" spans="1:19" x14ac:dyDescent="0.35">
      <c r="A309">
        <v>100023</v>
      </c>
      <c r="B309" t="s">
        <v>1</v>
      </c>
      <c r="C309" s="2">
        <f>_xlfn.SWITCH(Sales[[#This Row],[Subscription Type]],"Basic",10,"Premium",10,"Business",25,"Enterprise",27)</f>
        <v>25</v>
      </c>
      <c r="G309">
        <v>10</v>
      </c>
      <c r="H309">
        <v>15</v>
      </c>
      <c r="I309">
        <f>IF(Sales[[#This Row],[Number of Users]]-Sales[[#This Row],[Licenses Bought]]&lt;0,0,Sales[[#This Row],[Number of Users]]-Sales[[#This Row],[Licenses Bought]])</f>
        <v>5</v>
      </c>
      <c r="J309" s="2">
        <f>IF(Sales[[#This Row],[Sales Month]]=MAX(Sales[Sales Month]),Sales[[#This Row],[Upsell $ Per Non-Paying User]]*Sales[[#This Row],[Non-Paying Users]],0)</f>
        <v>0</v>
      </c>
      <c r="K309" s="2" t="str">
        <f>_xlfn.IFS(Sales[[#This Row],[Current Upsell $]]=0,"",Sales[[#This Row],[Current Upsell $]]&gt;=400,"High",Sales[[#This Row],[Current Upsell $]]&gt;=100,"Medium",Sales[[#This Row],[Current Upsell $]]&lt;100,"Low")</f>
        <v/>
      </c>
      <c r="L309" s="2" t="str">
        <f>IF(Sales[[#This Row],[Current Upsell $]]&gt;0,_xlfn.CONCAT(Sales[[#This Row],[Subscription Type]]," ",Sales[[#This Row],[Upsell Priority]]," ",TEXT(Sales[[#This Row],[Current Upsell $]],"$#,#")),"")</f>
        <v/>
      </c>
      <c r="M309" s="1">
        <v>43922</v>
      </c>
      <c r="N309" s="1">
        <v>44166</v>
      </c>
      <c r="O309">
        <v>8</v>
      </c>
      <c r="P309">
        <v>6</v>
      </c>
      <c r="Q309" s="1">
        <v>44166</v>
      </c>
      <c r="R309">
        <v>250</v>
      </c>
      <c r="S309" s="1"/>
    </row>
    <row r="310" spans="1:19" x14ac:dyDescent="0.35">
      <c r="A310">
        <v>100024</v>
      </c>
      <c r="B310" t="s">
        <v>3</v>
      </c>
      <c r="C310" s="2">
        <f>_xlfn.SWITCH(Sales[[#This Row],[Subscription Type]],"Basic",10,"Premium",10,"Business",25,"Enterprise",27)</f>
        <v>10</v>
      </c>
      <c r="G310">
        <v>0</v>
      </c>
      <c r="H310">
        <v>2</v>
      </c>
      <c r="I310">
        <f>IF(Sales[[#This Row],[Number of Users]]-Sales[[#This Row],[Licenses Bought]]&lt;0,0,Sales[[#This Row],[Number of Users]]-Sales[[#This Row],[Licenses Bought]])</f>
        <v>2</v>
      </c>
      <c r="J310" s="2">
        <f>IF(Sales[[#This Row],[Sales Month]]=MAX(Sales[Sales Month]),Sales[[#This Row],[Upsell $ Per Non-Paying User]]*Sales[[#This Row],[Non-Paying Users]],0)</f>
        <v>0</v>
      </c>
      <c r="K310" s="2" t="str">
        <f>_xlfn.IFS(Sales[[#This Row],[Current Upsell $]]=0,"",Sales[[#This Row],[Current Upsell $]]&gt;=400,"High",Sales[[#This Row],[Current Upsell $]]&gt;=100,"Medium",Sales[[#This Row],[Current Upsell $]]&lt;100,"Low")</f>
        <v/>
      </c>
      <c r="L310" s="2" t="str">
        <f>IF(Sales[[#This Row],[Current Upsell $]]&gt;0,_xlfn.CONCAT(Sales[[#This Row],[Subscription Type]]," ",Sales[[#This Row],[Upsell Priority]]," ",TEXT(Sales[[#This Row],[Current Upsell $]],"$#,#")),"")</f>
        <v/>
      </c>
      <c r="M310" s="1">
        <v>43922</v>
      </c>
      <c r="N310" s="1">
        <v>43983</v>
      </c>
      <c r="O310">
        <v>2</v>
      </c>
      <c r="P310">
        <v>12</v>
      </c>
      <c r="Q310" s="1">
        <v>43922</v>
      </c>
      <c r="R310">
        <v>0</v>
      </c>
      <c r="S310" s="1"/>
    </row>
    <row r="311" spans="1:19" x14ac:dyDescent="0.35">
      <c r="A311">
        <v>100024</v>
      </c>
      <c r="B311" t="s">
        <v>0</v>
      </c>
      <c r="C311" s="2">
        <f>_xlfn.SWITCH(Sales[[#This Row],[Subscription Type]],"Basic",10,"Premium",10,"Business",25,"Enterprise",27)</f>
        <v>10</v>
      </c>
      <c r="G311">
        <v>1</v>
      </c>
      <c r="H311">
        <v>2</v>
      </c>
      <c r="I311">
        <f>IF(Sales[[#This Row],[Number of Users]]-Sales[[#This Row],[Licenses Bought]]&lt;0,0,Sales[[#This Row],[Number of Users]]-Sales[[#This Row],[Licenses Bought]])</f>
        <v>1</v>
      </c>
      <c r="J311" s="2">
        <f>IF(Sales[[#This Row],[Sales Month]]=MAX(Sales[Sales Month]),Sales[[#This Row],[Upsell $ Per Non-Paying User]]*Sales[[#This Row],[Non-Paying Users]],0)</f>
        <v>0</v>
      </c>
      <c r="K311" s="2" t="str">
        <f>_xlfn.IFS(Sales[[#This Row],[Current Upsell $]]=0,"",Sales[[#This Row],[Current Upsell $]]&gt;=400,"High",Sales[[#This Row],[Current Upsell $]]&gt;=100,"Medium",Sales[[#This Row],[Current Upsell $]]&lt;100,"Low")</f>
        <v/>
      </c>
      <c r="L311" s="2" t="str">
        <f>IF(Sales[[#This Row],[Current Upsell $]]&gt;0,_xlfn.CONCAT(Sales[[#This Row],[Subscription Type]]," ",Sales[[#This Row],[Upsell Priority]]," ",TEXT(Sales[[#This Row],[Current Upsell $]],"$#,#")),"")</f>
        <v/>
      </c>
      <c r="M311" s="1">
        <v>43922</v>
      </c>
      <c r="N311" s="1">
        <v>43983</v>
      </c>
      <c r="O311">
        <v>2</v>
      </c>
      <c r="P311">
        <v>12</v>
      </c>
      <c r="Q311" s="1">
        <v>43952</v>
      </c>
      <c r="R311">
        <v>10</v>
      </c>
      <c r="S311" s="1"/>
    </row>
    <row r="312" spans="1:19" x14ac:dyDescent="0.35">
      <c r="A312">
        <v>100024</v>
      </c>
      <c r="B312" t="s">
        <v>0</v>
      </c>
      <c r="C312" s="2">
        <f>_xlfn.SWITCH(Sales[[#This Row],[Subscription Type]],"Basic",10,"Premium",10,"Business",25,"Enterprise",27)</f>
        <v>10</v>
      </c>
      <c r="G312">
        <v>1</v>
      </c>
      <c r="H312">
        <v>2</v>
      </c>
      <c r="I312">
        <f>IF(Sales[[#This Row],[Number of Users]]-Sales[[#This Row],[Licenses Bought]]&lt;0,0,Sales[[#This Row],[Number of Users]]-Sales[[#This Row],[Licenses Bought]])</f>
        <v>1</v>
      </c>
      <c r="J312" s="2">
        <f>IF(Sales[[#This Row],[Sales Month]]=MAX(Sales[Sales Month]),Sales[[#This Row],[Upsell $ Per Non-Paying User]]*Sales[[#This Row],[Non-Paying Users]],0)</f>
        <v>0</v>
      </c>
      <c r="K312" s="2" t="str">
        <f>_xlfn.IFS(Sales[[#This Row],[Current Upsell $]]=0,"",Sales[[#This Row],[Current Upsell $]]&gt;=400,"High",Sales[[#This Row],[Current Upsell $]]&gt;=100,"Medium",Sales[[#This Row],[Current Upsell $]]&lt;100,"Low")</f>
        <v/>
      </c>
      <c r="L312" s="2" t="str">
        <f>IF(Sales[[#This Row],[Current Upsell $]]&gt;0,_xlfn.CONCAT(Sales[[#This Row],[Subscription Type]]," ",Sales[[#This Row],[Upsell Priority]]," ",TEXT(Sales[[#This Row],[Current Upsell $]],"$#,#")),"")</f>
        <v/>
      </c>
      <c r="M312" s="1">
        <v>43922</v>
      </c>
      <c r="N312" s="1">
        <v>43983</v>
      </c>
      <c r="O312">
        <v>2</v>
      </c>
      <c r="P312">
        <v>12</v>
      </c>
      <c r="Q312" s="1">
        <v>43983</v>
      </c>
      <c r="R312">
        <v>10</v>
      </c>
      <c r="S312" s="1"/>
    </row>
    <row r="313" spans="1:19" x14ac:dyDescent="0.35">
      <c r="A313">
        <v>100025</v>
      </c>
      <c r="B313" t="s">
        <v>3</v>
      </c>
      <c r="C313" s="2">
        <f>_xlfn.SWITCH(Sales[[#This Row],[Subscription Type]],"Basic",10,"Premium",10,"Business",25,"Enterprise",27)</f>
        <v>10</v>
      </c>
      <c r="G313">
        <v>0</v>
      </c>
      <c r="H313">
        <v>1</v>
      </c>
      <c r="I313">
        <f>IF(Sales[[#This Row],[Number of Users]]-Sales[[#This Row],[Licenses Bought]]&lt;0,0,Sales[[#This Row],[Number of Users]]-Sales[[#This Row],[Licenses Bought]])</f>
        <v>1</v>
      </c>
      <c r="J313" s="2">
        <f>IF(Sales[[#This Row],[Sales Month]]=MAX(Sales[Sales Month]),Sales[[#This Row],[Upsell $ Per Non-Paying User]]*Sales[[#This Row],[Non-Paying Users]],0)</f>
        <v>0</v>
      </c>
      <c r="K313" s="2" t="str">
        <f>_xlfn.IFS(Sales[[#This Row],[Current Upsell $]]=0,"",Sales[[#This Row],[Current Upsell $]]&gt;=400,"High",Sales[[#This Row],[Current Upsell $]]&gt;=100,"Medium",Sales[[#This Row],[Current Upsell $]]&lt;100,"Low")</f>
        <v/>
      </c>
      <c r="L313" s="2" t="str">
        <f>IF(Sales[[#This Row],[Current Upsell $]]&gt;0,_xlfn.CONCAT(Sales[[#This Row],[Subscription Type]]," ",Sales[[#This Row],[Upsell Priority]]," ",TEXT(Sales[[#This Row],[Current Upsell $]],"$#,#")),"")</f>
        <v/>
      </c>
      <c r="M313" s="1">
        <v>43922</v>
      </c>
      <c r="N313" s="1">
        <v>44378</v>
      </c>
      <c r="O313">
        <v>15</v>
      </c>
      <c r="P313">
        <v>0</v>
      </c>
      <c r="Q313" s="1">
        <v>43922</v>
      </c>
      <c r="R313">
        <v>0</v>
      </c>
      <c r="S313" s="1"/>
    </row>
    <row r="314" spans="1:19" x14ac:dyDescent="0.35">
      <c r="A314">
        <v>100025</v>
      </c>
      <c r="B314" t="s">
        <v>3</v>
      </c>
      <c r="C314" s="2">
        <f>_xlfn.SWITCH(Sales[[#This Row],[Subscription Type]],"Basic",10,"Premium",10,"Business",25,"Enterprise",27)</f>
        <v>10</v>
      </c>
      <c r="G314">
        <v>0</v>
      </c>
      <c r="H314">
        <v>2</v>
      </c>
      <c r="I314">
        <f>IF(Sales[[#This Row],[Number of Users]]-Sales[[#This Row],[Licenses Bought]]&lt;0,0,Sales[[#This Row],[Number of Users]]-Sales[[#This Row],[Licenses Bought]])</f>
        <v>2</v>
      </c>
      <c r="J314" s="2">
        <f>IF(Sales[[#This Row],[Sales Month]]=MAX(Sales[Sales Month]),Sales[[#This Row],[Upsell $ Per Non-Paying User]]*Sales[[#This Row],[Non-Paying Users]],0)</f>
        <v>0</v>
      </c>
      <c r="K314" s="2" t="str">
        <f>_xlfn.IFS(Sales[[#This Row],[Current Upsell $]]=0,"",Sales[[#This Row],[Current Upsell $]]&gt;=400,"High",Sales[[#This Row],[Current Upsell $]]&gt;=100,"Medium",Sales[[#This Row],[Current Upsell $]]&lt;100,"Low")</f>
        <v/>
      </c>
      <c r="L314" s="2" t="str">
        <f>IF(Sales[[#This Row],[Current Upsell $]]&gt;0,_xlfn.CONCAT(Sales[[#This Row],[Subscription Type]]," ",Sales[[#This Row],[Upsell Priority]]," ",TEXT(Sales[[#This Row],[Current Upsell $]],"$#,#")),"")</f>
        <v/>
      </c>
      <c r="M314" s="1">
        <v>43922</v>
      </c>
      <c r="N314" s="1">
        <v>44378</v>
      </c>
      <c r="O314">
        <v>15</v>
      </c>
      <c r="P314">
        <v>0</v>
      </c>
      <c r="Q314" s="1">
        <v>43952</v>
      </c>
      <c r="R314">
        <v>0</v>
      </c>
      <c r="S314" s="1"/>
    </row>
    <row r="315" spans="1:19" x14ac:dyDescent="0.35">
      <c r="A315">
        <v>100025</v>
      </c>
      <c r="B315" t="s">
        <v>3</v>
      </c>
      <c r="C315" s="2">
        <f>_xlfn.SWITCH(Sales[[#This Row],[Subscription Type]],"Basic",10,"Premium",10,"Business",25,"Enterprise",27)</f>
        <v>10</v>
      </c>
      <c r="G315">
        <v>0</v>
      </c>
      <c r="H315">
        <v>2</v>
      </c>
      <c r="I315">
        <f>IF(Sales[[#This Row],[Number of Users]]-Sales[[#This Row],[Licenses Bought]]&lt;0,0,Sales[[#This Row],[Number of Users]]-Sales[[#This Row],[Licenses Bought]])</f>
        <v>2</v>
      </c>
      <c r="J315" s="2">
        <f>IF(Sales[[#This Row],[Sales Month]]=MAX(Sales[Sales Month]),Sales[[#This Row],[Upsell $ Per Non-Paying User]]*Sales[[#This Row],[Non-Paying Users]],0)</f>
        <v>0</v>
      </c>
      <c r="K315" s="2" t="str">
        <f>_xlfn.IFS(Sales[[#This Row],[Current Upsell $]]=0,"",Sales[[#This Row],[Current Upsell $]]&gt;=400,"High",Sales[[#This Row],[Current Upsell $]]&gt;=100,"Medium",Sales[[#This Row],[Current Upsell $]]&lt;100,"Low")</f>
        <v/>
      </c>
      <c r="L315" s="2" t="str">
        <f>IF(Sales[[#This Row],[Current Upsell $]]&gt;0,_xlfn.CONCAT(Sales[[#This Row],[Subscription Type]]," ",Sales[[#This Row],[Upsell Priority]]," ",TEXT(Sales[[#This Row],[Current Upsell $]],"$#,#")),"")</f>
        <v/>
      </c>
      <c r="M315" s="1">
        <v>43922</v>
      </c>
      <c r="N315" s="1">
        <v>44378</v>
      </c>
      <c r="O315">
        <v>15</v>
      </c>
      <c r="P315">
        <v>0</v>
      </c>
      <c r="Q315" s="1">
        <v>43983</v>
      </c>
      <c r="R315">
        <v>0</v>
      </c>
      <c r="S315" s="1"/>
    </row>
    <row r="316" spans="1:19" x14ac:dyDescent="0.35">
      <c r="A316">
        <v>100025</v>
      </c>
      <c r="B316" t="s">
        <v>3</v>
      </c>
      <c r="C316" s="2">
        <f>_xlfn.SWITCH(Sales[[#This Row],[Subscription Type]],"Basic",10,"Premium",10,"Business",25,"Enterprise",27)</f>
        <v>10</v>
      </c>
      <c r="G316">
        <v>0</v>
      </c>
      <c r="H316">
        <v>2</v>
      </c>
      <c r="I316">
        <f>IF(Sales[[#This Row],[Number of Users]]-Sales[[#This Row],[Licenses Bought]]&lt;0,0,Sales[[#This Row],[Number of Users]]-Sales[[#This Row],[Licenses Bought]])</f>
        <v>2</v>
      </c>
      <c r="J316" s="2">
        <f>IF(Sales[[#This Row],[Sales Month]]=MAX(Sales[Sales Month]),Sales[[#This Row],[Upsell $ Per Non-Paying User]]*Sales[[#This Row],[Non-Paying Users]],0)</f>
        <v>0</v>
      </c>
      <c r="K316" s="2" t="str">
        <f>_xlfn.IFS(Sales[[#This Row],[Current Upsell $]]=0,"",Sales[[#This Row],[Current Upsell $]]&gt;=400,"High",Sales[[#This Row],[Current Upsell $]]&gt;=100,"Medium",Sales[[#This Row],[Current Upsell $]]&lt;100,"Low")</f>
        <v/>
      </c>
      <c r="L316" s="2" t="str">
        <f>IF(Sales[[#This Row],[Current Upsell $]]&gt;0,_xlfn.CONCAT(Sales[[#This Row],[Subscription Type]]," ",Sales[[#This Row],[Upsell Priority]]," ",TEXT(Sales[[#This Row],[Current Upsell $]],"$#,#")),"")</f>
        <v/>
      </c>
      <c r="M316" s="1">
        <v>43922</v>
      </c>
      <c r="N316" s="1">
        <v>44378</v>
      </c>
      <c r="O316">
        <v>15</v>
      </c>
      <c r="P316">
        <v>0</v>
      </c>
      <c r="Q316" s="1">
        <v>44013</v>
      </c>
      <c r="R316">
        <v>0</v>
      </c>
      <c r="S316" s="1"/>
    </row>
    <row r="317" spans="1:19" x14ac:dyDescent="0.35">
      <c r="A317">
        <v>100025</v>
      </c>
      <c r="B317" t="s">
        <v>3</v>
      </c>
      <c r="C317" s="2">
        <f>_xlfn.SWITCH(Sales[[#This Row],[Subscription Type]],"Basic",10,"Premium",10,"Business",25,"Enterprise",27)</f>
        <v>10</v>
      </c>
      <c r="G317">
        <v>0</v>
      </c>
      <c r="H317">
        <v>2</v>
      </c>
      <c r="I317">
        <f>IF(Sales[[#This Row],[Number of Users]]-Sales[[#This Row],[Licenses Bought]]&lt;0,0,Sales[[#This Row],[Number of Users]]-Sales[[#This Row],[Licenses Bought]])</f>
        <v>2</v>
      </c>
      <c r="J317" s="2">
        <f>IF(Sales[[#This Row],[Sales Month]]=MAX(Sales[Sales Month]),Sales[[#This Row],[Upsell $ Per Non-Paying User]]*Sales[[#This Row],[Non-Paying Users]],0)</f>
        <v>0</v>
      </c>
      <c r="K317" s="2" t="str">
        <f>_xlfn.IFS(Sales[[#This Row],[Current Upsell $]]=0,"",Sales[[#This Row],[Current Upsell $]]&gt;=400,"High",Sales[[#This Row],[Current Upsell $]]&gt;=100,"Medium",Sales[[#This Row],[Current Upsell $]]&lt;100,"Low")</f>
        <v/>
      </c>
      <c r="L317" s="2" t="str">
        <f>IF(Sales[[#This Row],[Current Upsell $]]&gt;0,_xlfn.CONCAT(Sales[[#This Row],[Subscription Type]]," ",Sales[[#This Row],[Upsell Priority]]," ",TEXT(Sales[[#This Row],[Current Upsell $]],"$#,#")),"")</f>
        <v/>
      </c>
      <c r="M317" s="1">
        <v>43922</v>
      </c>
      <c r="N317" s="1">
        <v>44378</v>
      </c>
      <c r="O317">
        <v>15</v>
      </c>
      <c r="P317">
        <v>0</v>
      </c>
      <c r="Q317" s="1">
        <v>44044</v>
      </c>
      <c r="R317">
        <v>0</v>
      </c>
      <c r="S317" s="1"/>
    </row>
    <row r="318" spans="1:19" x14ac:dyDescent="0.35">
      <c r="A318">
        <v>100025</v>
      </c>
      <c r="B318" t="s">
        <v>3</v>
      </c>
      <c r="C318" s="2">
        <f>_xlfn.SWITCH(Sales[[#This Row],[Subscription Type]],"Basic",10,"Premium",10,"Business",25,"Enterprise",27)</f>
        <v>10</v>
      </c>
      <c r="G318">
        <v>0</v>
      </c>
      <c r="H318">
        <v>2</v>
      </c>
      <c r="I318">
        <f>IF(Sales[[#This Row],[Number of Users]]-Sales[[#This Row],[Licenses Bought]]&lt;0,0,Sales[[#This Row],[Number of Users]]-Sales[[#This Row],[Licenses Bought]])</f>
        <v>2</v>
      </c>
      <c r="J318" s="2">
        <f>IF(Sales[[#This Row],[Sales Month]]=MAX(Sales[Sales Month]),Sales[[#This Row],[Upsell $ Per Non-Paying User]]*Sales[[#This Row],[Non-Paying Users]],0)</f>
        <v>0</v>
      </c>
      <c r="K318" s="2" t="str">
        <f>_xlfn.IFS(Sales[[#This Row],[Current Upsell $]]=0,"",Sales[[#This Row],[Current Upsell $]]&gt;=400,"High",Sales[[#This Row],[Current Upsell $]]&gt;=100,"Medium",Sales[[#This Row],[Current Upsell $]]&lt;100,"Low")</f>
        <v/>
      </c>
      <c r="L318" s="2" t="str">
        <f>IF(Sales[[#This Row],[Current Upsell $]]&gt;0,_xlfn.CONCAT(Sales[[#This Row],[Subscription Type]]," ",Sales[[#This Row],[Upsell Priority]]," ",TEXT(Sales[[#This Row],[Current Upsell $]],"$#,#")),"")</f>
        <v/>
      </c>
      <c r="M318" s="1">
        <v>43922</v>
      </c>
      <c r="N318" s="1">
        <v>44378</v>
      </c>
      <c r="O318">
        <v>15</v>
      </c>
      <c r="P318">
        <v>0</v>
      </c>
      <c r="Q318" s="1">
        <v>44075</v>
      </c>
      <c r="R318">
        <v>0</v>
      </c>
      <c r="S318" s="1"/>
    </row>
    <row r="319" spans="1:19" x14ac:dyDescent="0.35">
      <c r="A319">
        <v>100025</v>
      </c>
      <c r="B319" t="s">
        <v>3</v>
      </c>
      <c r="C319" s="2">
        <f>_xlfn.SWITCH(Sales[[#This Row],[Subscription Type]],"Basic",10,"Premium",10,"Business",25,"Enterprise",27)</f>
        <v>10</v>
      </c>
      <c r="G319">
        <v>0</v>
      </c>
      <c r="H319">
        <v>2</v>
      </c>
      <c r="I319">
        <f>IF(Sales[[#This Row],[Number of Users]]-Sales[[#This Row],[Licenses Bought]]&lt;0,0,Sales[[#This Row],[Number of Users]]-Sales[[#This Row],[Licenses Bought]])</f>
        <v>2</v>
      </c>
      <c r="J319" s="2">
        <f>IF(Sales[[#This Row],[Sales Month]]=MAX(Sales[Sales Month]),Sales[[#This Row],[Upsell $ Per Non-Paying User]]*Sales[[#This Row],[Non-Paying Users]],0)</f>
        <v>0</v>
      </c>
      <c r="K319" s="2" t="str">
        <f>_xlfn.IFS(Sales[[#This Row],[Current Upsell $]]=0,"",Sales[[#This Row],[Current Upsell $]]&gt;=400,"High",Sales[[#This Row],[Current Upsell $]]&gt;=100,"Medium",Sales[[#This Row],[Current Upsell $]]&lt;100,"Low")</f>
        <v/>
      </c>
      <c r="L319" s="2" t="str">
        <f>IF(Sales[[#This Row],[Current Upsell $]]&gt;0,_xlfn.CONCAT(Sales[[#This Row],[Subscription Type]]," ",Sales[[#This Row],[Upsell Priority]]," ",TEXT(Sales[[#This Row],[Current Upsell $]],"$#,#")),"")</f>
        <v/>
      </c>
      <c r="M319" s="1">
        <v>43922</v>
      </c>
      <c r="N319" s="1">
        <v>44378</v>
      </c>
      <c r="O319">
        <v>15</v>
      </c>
      <c r="P319">
        <v>0</v>
      </c>
      <c r="Q319" s="1">
        <v>44105</v>
      </c>
      <c r="R319">
        <v>0</v>
      </c>
      <c r="S319" s="1"/>
    </row>
    <row r="320" spans="1:19" x14ac:dyDescent="0.35">
      <c r="A320">
        <v>100025</v>
      </c>
      <c r="B320" t="s">
        <v>3</v>
      </c>
      <c r="C320" s="2">
        <f>_xlfn.SWITCH(Sales[[#This Row],[Subscription Type]],"Basic",10,"Premium",10,"Business",25,"Enterprise",27)</f>
        <v>10</v>
      </c>
      <c r="G320">
        <v>0</v>
      </c>
      <c r="H320">
        <v>2</v>
      </c>
      <c r="I320">
        <f>IF(Sales[[#This Row],[Number of Users]]-Sales[[#This Row],[Licenses Bought]]&lt;0,0,Sales[[#This Row],[Number of Users]]-Sales[[#This Row],[Licenses Bought]])</f>
        <v>2</v>
      </c>
      <c r="J320" s="2">
        <f>IF(Sales[[#This Row],[Sales Month]]=MAX(Sales[Sales Month]),Sales[[#This Row],[Upsell $ Per Non-Paying User]]*Sales[[#This Row],[Non-Paying Users]],0)</f>
        <v>0</v>
      </c>
      <c r="K320" s="2" t="str">
        <f>_xlfn.IFS(Sales[[#This Row],[Current Upsell $]]=0,"",Sales[[#This Row],[Current Upsell $]]&gt;=400,"High",Sales[[#This Row],[Current Upsell $]]&gt;=100,"Medium",Sales[[#This Row],[Current Upsell $]]&lt;100,"Low")</f>
        <v/>
      </c>
      <c r="L320" s="2" t="str">
        <f>IF(Sales[[#This Row],[Current Upsell $]]&gt;0,_xlfn.CONCAT(Sales[[#This Row],[Subscription Type]]," ",Sales[[#This Row],[Upsell Priority]]," ",TEXT(Sales[[#This Row],[Current Upsell $]],"$#,#")),"")</f>
        <v/>
      </c>
      <c r="M320" s="1">
        <v>43922</v>
      </c>
      <c r="N320" s="1">
        <v>44378</v>
      </c>
      <c r="O320">
        <v>15</v>
      </c>
      <c r="P320">
        <v>0</v>
      </c>
      <c r="Q320" s="1">
        <v>44136</v>
      </c>
      <c r="R320">
        <v>0</v>
      </c>
      <c r="S320" s="1"/>
    </row>
    <row r="321" spans="1:19" x14ac:dyDescent="0.35">
      <c r="A321">
        <v>100025</v>
      </c>
      <c r="B321" t="s">
        <v>3</v>
      </c>
      <c r="C321" s="2">
        <f>_xlfn.SWITCH(Sales[[#This Row],[Subscription Type]],"Basic",10,"Premium",10,"Business",25,"Enterprise",27)</f>
        <v>10</v>
      </c>
      <c r="G321">
        <v>0</v>
      </c>
      <c r="H321">
        <v>2</v>
      </c>
      <c r="I321">
        <f>IF(Sales[[#This Row],[Number of Users]]-Sales[[#This Row],[Licenses Bought]]&lt;0,0,Sales[[#This Row],[Number of Users]]-Sales[[#This Row],[Licenses Bought]])</f>
        <v>2</v>
      </c>
      <c r="J321" s="2">
        <f>IF(Sales[[#This Row],[Sales Month]]=MAX(Sales[Sales Month]),Sales[[#This Row],[Upsell $ Per Non-Paying User]]*Sales[[#This Row],[Non-Paying Users]],0)</f>
        <v>0</v>
      </c>
      <c r="K321" s="2" t="str">
        <f>_xlfn.IFS(Sales[[#This Row],[Current Upsell $]]=0,"",Sales[[#This Row],[Current Upsell $]]&gt;=400,"High",Sales[[#This Row],[Current Upsell $]]&gt;=100,"Medium",Sales[[#This Row],[Current Upsell $]]&lt;100,"Low")</f>
        <v/>
      </c>
      <c r="L321" s="2" t="str">
        <f>IF(Sales[[#This Row],[Current Upsell $]]&gt;0,_xlfn.CONCAT(Sales[[#This Row],[Subscription Type]]," ",Sales[[#This Row],[Upsell Priority]]," ",TEXT(Sales[[#This Row],[Current Upsell $]],"$#,#")),"")</f>
        <v/>
      </c>
      <c r="M321" s="1">
        <v>43922</v>
      </c>
      <c r="N321" s="1">
        <v>44378</v>
      </c>
      <c r="O321">
        <v>15</v>
      </c>
      <c r="P321">
        <v>0</v>
      </c>
      <c r="Q321" s="1">
        <v>44166</v>
      </c>
      <c r="R321">
        <v>0</v>
      </c>
      <c r="S321" s="1"/>
    </row>
    <row r="322" spans="1:19" x14ac:dyDescent="0.35">
      <c r="A322">
        <v>100025</v>
      </c>
      <c r="B322" t="s">
        <v>3</v>
      </c>
      <c r="C322" s="2">
        <f>_xlfn.SWITCH(Sales[[#This Row],[Subscription Type]],"Basic",10,"Premium",10,"Business",25,"Enterprise",27)</f>
        <v>10</v>
      </c>
      <c r="G322">
        <v>0</v>
      </c>
      <c r="H322">
        <v>2</v>
      </c>
      <c r="I322">
        <f>IF(Sales[[#This Row],[Number of Users]]-Sales[[#This Row],[Licenses Bought]]&lt;0,0,Sales[[#This Row],[Number of Users]]-Sales[[#This Row],[Licenses Bought]])</f>
        <v>2</v>
      </c>
      <c r="J322" s="2">
        <f>IF(Sales[[#This Row],[Sales Month]]=MAX(Sales[Sales Month]),Sales[[#This Row],[Upsell $ Per Non-Paying User]]*Sales[[#This Row],[Non-Paying Users]],0)</f>
        <v>0</v>
      </c>
      <c r="K322" s="2" t="str">
        <f>_xlfn.IFS(Sales[[#This Row],[Current Upsell $]]=0,"",Sales[[#This Row],[Current Upsell $]]&gt;=400,"High",Sales[[#This Row],[Current Upsell $]]&gt;=100,"Medium",Sales[[#This Row],[Current Upsell $]]&lt;100,"Low")</f>
        <v/>
      </c>
      <c r="L322" s="2" t="str">
        <f>IF(Sales[[#This Row],[Current Upsell $]]&gt;0,_xlfn.CONCAT(Sales[[#This Row],[Subscription Type]]," ",Sales[[#This Row],[Upsell Priority]]," ",TEXT(Sales[[#This Row],[Current Upsell $]],"$#,#")),"")</f>
        <v/>
      </c>
      <c r="M322" s="1">
        <v>43922</v>
      </c>
      <c r="N322" s="1">
        <v>44378</v>
      </c>
      <c r="O322">
        <v>15</v>
      </c>
      <c r="P322">
        <v>0</v>
      </c>
      <c r="Q322" s="1">
        <v>44197</v>
      </c>
      <c r="R322">
        <v>0</v>
      </c>
      <c r="S322" s="1"/>
    </row>
    <row r="323" spans="1:19" x14ac:dyDescent="0.35">
      <c r="A323">
        <v>100025</v>
      </c>
      <c r="B323" t="s">
        <v>3</v>
      </c>
      <c r="C323" s="2">
        <f>_xlfn.SWITCH(Sales[[#This Row],[Subscription Type]],"Basic",10,"Premium",10,"Business",25,"Enterprise",27)</f>
        <v>10</v>
      </c>
      <c r="G323">
        <v>0</v>
      </c>
      <c r="H323">
        <v>2</v>
      </c>
      <c r="I323">
        <f>IF(Sales[[#This Row],[Number of Users]]-Sales[[#This Row],[Licenses Bought]]&lt;0,0,Sales[[#This Row],[Number of Users]]-Sales[[#This Row],[Licenses Bought]])</f>
        <v>2</v>
      </c>
      <c r="J323" s="2">
        <f>IF(Sales[[#This Row],[Sales Month]]=MAX(Sales[Sales Month]),Sales[[#This Row],[Upsell $ Per Non-Paying User]]*Sales[[#This Row],[Non-Paying Users]],0)</f>
        <v>0</v>
      </c>
      <c r="K323" s="2" t="str">
        <f>_xlfn.IFS(Sales[[#This Row],[Current Upsell $]]=0,"",Sales[[#This Row],[Current Upsell $]]&gt;=400,"High",Sales[[#This Row],[Current Upsell $]]&gt;=100,"Medium",Sales[[#This Row],[Current Upsell $]]&lt;100,"Low")</f>
        <v/>
      </c>
      <c r="L323" s="2" t="str">
        <f>IF(Sales[[#This Row],[Current Upsell $]]&gt;0,_xlfn.CONCAT(Sales[[#This Row],[Subscription Type]]," ",Sales[[#This Row],[Upsell Priority]]," ",TEXT(Sales[[#This Row],[Current Upsell $]],"$#,#")),"")</f>
        <v/>
      </c>
      <c r="M323" s="1">
        <v>43922</v>
      </c>
      <c r="N323" s="1">
        <v>44378</v>
      </c>
      <c r="O323">
        <v>15</v>
      </c>
      <c r="P323">
        <v>0</v>
      </c>
      <c r="Q323" s="1">
        <v>44228</v>
      </c>
      <c r="R323">
        <v>0</v>
      </c>
      <c r="S323" s="1"/>
    </row>
    <row r="324" spans="1:19" x14ac:dyDescent="0.35">
      <c r="A324">
        <v>100025</v>
      </c>
      <c r="B324" t="s">
        <v>3</v>
      </c>
      <c r="C324" s="2">
        <f>_xlfn.SWITCH(Sales[[#This Row],[Subscription Type]],"Basic",10,"Premium",10,"Business",25,"Enterprise",27)</f>
        <v>10</v>
      </c>
      <c r="G324">
        <v>0</v>
      </c>
      <c r="H324">
        <v>2</v>
      </c>
      <c r="I324">
        <f>IF(Sales[[#This Row],[Number of Users]]-Sales[[#This Row],[Licenses Bought]]&lt;0,0,Sales[[#This Row],[Number of Users]]-Sales[[#This Row],[Licenses Bought]])</f>
        <v>2</v>
      </c>
      <c r="J324" s="2">
        <f>IF(Sales[[#This Row],[Sales Month]]=MAX(Sales[Sales Month]),Sales[[#This Row],[Upsell $ Per Non-Paying User]]*Sales[[#This Row],[Non-Paying Users]],0)</f>
        <v>0</v>
      </c>
      <c r="K324" s="2" t="str">
        <f>_xlfn.IFS(Sales[[#This Row],[Current Upsell $]]=0,"",Sales[[#This Row],[Current Upsell $]]&gt;=400,"High",Sales[[#This Row],[Current Upsell $]]&gt;=100,"Medium",Sales[[#This Row],[Current Upsell $]]&lt;100,"Low")</f>
        <v/>
      </c>
      <c r="L324" s="2" t="str">
        <f>IF(Sales[[#This Row],[Current Upsell $]]&gt;0,_xlfn.CONCAT(Sales[[#This Row],[Subscription Type]]," ",Sales[[#This Row],[Upsell Priority]]," ",TEXT(Sales[[#This Row],[Current Upsell $]],"$#,#")),"")</f>
        <v/>
      </c>
      <c r="M324" s="1">
        <v>43922</v>
      </c>
      <c r="N324" s="1">
        <v>44378</v>
      </c>
      <c r="O324">
        <v>15</v>
      </c>
      <c r="P324">
        <v>0</v>
      </c>
      <c r="Q324" s="1">
        <v>44256</v>
      </c>
      <c r="R324">
        <v>0</v>
      </c>
      <c r="S324" s="1"/>
    </row>
    <row r="325" spans="1:19" x14ac:dyDescent="0.35">
      <c r="A325">
        <v>100025</v>
      </c>
      <c r="B325" t="s">
        <v>3</v>
      </c>
      <c r="C325" s="2">
        <f>_xlfn.SWITCH(Sales[[#This Row],[Subscription Type]],"Basic",10,"Premium",10,"Business",25,"Enterprise",27)</f>
        <v>10</v>
      </c>
      <c r="G325">
        <v>0</v>
      </c>
      <c r="H325">
        <v>2</v>
      </c>
      <c r="I325">
        <f>IF(Sales[[#This Row],[Number of Users]]-Sales[[#This Row],[Licenses Bought]]&lt;0,0,Sales[[#This Row],[Number of Users]]-Sales[[#This Row],[Licenses Bought]])</f>
        <v>2</v>
      </c>
      <c r="J325" s="2">
        <f>IF(Sales[[#This Row],[Sales Month]]=MAX(Sales[Sales Month]),Sales[[#This Row],[Upsell $ Per Non-Paying User]]*Sales[[#This Row],[Non-Paying Users]],0)</f>
        <v>0</v>
      </c>
      <c r="K325" s="2" t="str">
        <f>_xlfn.IFS(Sales[[#This Row],[Current Upsell $]]=0,"",Sales[[#This Row],[Current Upsell $]]&gt;=400,"High",Sales[[#This Row],[Current Upsell $]]&gt;=100,"Medium",Sales[[#This Row],[Current Upsell $]]&lt;100,"Low")</f>
        <v/>
      </c>
      <c r="L325" s="2" t="str">
        <f>IF(Sales[[#This Row],[Current Upsell $]]&gt;0,_xlfn.CONCAT(Sales[[#This Row],[Subscription Type]]," ",Sales[[#This Row],[Upsell Priority]]," ",TEXT(Sales[[#This Row],[Current Upsell $]],"$#,#")),"")</f>
        <v/>
      </c>
      <c r="M325" s="1">
        <v>43922</v>
      </c>
      <c r="N325" s="1">
        <v>44378</v>
      </c>
      <c r="O325">
        <v>15</v>
      </c>
      <c r="P325">
        <v>0</v>
      </c>
      <c r="Q325" s="1">
        <v>44287</v>
      </c>
      <c r="R325">
        <v>0</v>
      </c>
      <c r="S325" s="1"/>
    </row>
    <row r="326" spans="1:19" x14ac:dyDescent="0.35">
      <c r="A326">
        <v>100025</v>
      </c>
      <c r="B326" t="s">
        <v>3</v>
      </c>
      <c r="C326" s="2">
        <f>_xlfn.SWITCH(Sales[[#This Row],[Subscription Type]],"Basic",10,"Premium",10,"Business",25,"Enterprise",27)</f>
        <v>10</v>
      </c>
      <c r="G326">
        <v>0</v>
      </c>
      <c r="H326">
        <v>1</v>
      </c>
      <c r="I326">
        <f>IF(Sales[[#This Row],[Number of Users]]-Sales[[#This Row],[Licenses Bought]]&lt;0,0,Sales[[#This Row],[Number of Users]]-Sales[[#This Row],[Licenses Bought]])</f>
        <v>1</v>
      </c>
      <c r="J326" s="2">
        <f>IF(Sales[[#This Row],[Sales Month]]=MAX(Sales[Sales Month]),Sales[[#This Row],[Upsell $ Per Non-Paying User]]*Sales[[#This Row],[Non-Paying Users]],0)</f>
        <v>0</v>
      </c>
      <c r="K326" s="2" t="str">
        <f>_xlfn.IFS(Sales[[#This Row],[Current Upsell $]]=0,"",Sales[[#This Row],[Current Upsell $]]&gt;=400,"High",Sales[[#This Row],[Current Upsell $]]&gt;=100,"Medium",Sales[[#This Row],[Current Upsell $]]&lt;100,"Low")</f>
        <v/>
      </c>
      <c r="L326" s="2" t="str">
        <f>IF(Sales[[#This Row],[Current Upsell $]]&gt;0,_xlfn.CONCAT(Sales[[#This Row],[Subscription Type]]," ",Sales[[#This Row],[Upsell Priority]]," ",TEXT(Sales[[#This Row],[Current Upsell $]],"$#,#")),"")</f>
        <v/>
      </c>
      <c r="M326" s="1">
        <v>43922</v>
      </c>
      <c r="N326" s="1">
        <v>44378</v>
      </c>
      <c r="O326">
        <v>15</v>
      </c>
      <c r="P326">
        <v>0</v>
      </c>
      <c r="Q326" s="1">
        <v>44317</v>
      </c>
      <c r="R326">
        <v>0</v>
      </c>
      <c r="S326" s="1"/>
    </row>
    <row r="327" spans="1:19" x14ac:dyDescent="0.35">
      <c r="A327">
        <v>100025</v>
      </c>
      <c r="B327" t="s">
        <v>3</v>
      </c>
      <c r="C327" s="2">
        <f>_xlfn.SWITCH(Sales[[#This Row],[Subscription Type]],"Basic",10,"Premium",10,"Business",25,"Enterprise",27)</f>
        <v>10</v>
      </c>
      <c r="G327">
        <v>0</v>
      </c>
      <c r="H327">
        <v>2</v>
      </c>
      <c r="I327">
        <f>IF(Sales[[#This Row],[Number of Users]]-Sales[[#This Row],[Licenses Bought]]&lt;0,0,Sales[[#This Row],[Number of Users]]-Sales[[#This Row],[Licenses Bought]])</f>
        <v>2</v>
      </c>
      <c r="J327" s="2">
        <f>IF(Sales[[#This Row],[Sales Month]]=MAX(Sales[Sales Month]),Sales[[#This Row],[Upsell $ Per Non-Paying User]]*Sales[[#This Row],[Non-Paying Users]],0)</f>
        <v>20</v>
      </c>
      <c r="K327" s="2" t="str">
        <f>_xlfn.IFS(Sales[[#This Row],[Current Upsell $]]=0,"",Sales[[#This Row],[Current Upsell $]]&gt;=400,"High",Sales[[#This Row],[Current Upsell $]]&gt;=100,"Medium",Sales[[#This Row],[Current Upsell $]]&lt;100,"Low")</f>
        <v>Low</v>
      </c>
      <c r="L327" s="2" t="str">
        <f>IF(Sales[[#This Row],[Current Upsell $]]&gt;0,_xlfn.CONCAT(Sales[[#This Row],[Subscription Type]]," ",Sales[[#This Row],[Upsell Priority]]," ",TEXT(Sales[[#This Row],[Current Upsell $]],"$#,#")),"")</f>
        <v>Basic Low $20</v>
      </c>
      <c r="M327" s="1">
        <v>43922</v>
      </c>
      <c r="N327" s="1">
        <v>44378</v>
      </c>
      <c r="O327">
        <v>15</v>
      </c>
      <c r="P327">
        <v>0</v>
      </c>
      <c r="Q327" s="1">
        <v>44348</v>
      </c>
      <c r="R327">
        <v>0</v>
      </c>
      <c r="S327" s="1"/>
    </row>
    <row r="328" spans="1:19" x14ac:dyDescent="0.35">
      <c r="A328">
        <v>100026</v>
      </c>
      <c r="B328" t="s">
        <v>3</v>
      </c>
      <c r="C328" s="2">
        <f>_xlfn.SWITCH(Sales[[#This Row],[Subscription Type]],"Basic",10,"Premium",10,"Business",25,"Enterprise",27)</f>
        <v>10</v>
      </c>
      <c r="E328" s="1"/>
      <c r="F328" s="1"/>
      <c r="G328">
        <v>0</v>
      </c>
      <c r="H328">
        <v>35</v>
      </c>
      <c r="I328">
        <f>IF(Sales[[#This Row],[Number of Users]]-Sales[[#This Row],[Licenses Bought]]&lt;0,0,Sales[[#This Row],[Number of Users]]-Sales[[#This Row],[Licenses Bought]])</f>
        <v>35</v>
      </c>
      <c r="J328" s="2">
        <f>IF(Sales[[#This Row],[Sales Month]]=MAX(Sales[Sales Month]),Sales[[#This Row],[Upsell $ Per Non-Paying User]]*Sales[[#This Row],[Non-Paying Users]],0)</f>
        <v>0</v>
      </c>
      <c r="K328" s="2" t="str">
        <f>_xlfn.IFS(Sales[[#This Row],[Current Upsell $]]=0,"",Sales[[#This Row],[Current Upsell $]]&gt;=400,"High",Sales[[#This Row],[Current Upsell $]]&gt;=100,"Medium",Sales[[#This Row],[Current Upsell $]]&lt;100,"Low")</f>
        <v/>
      </c>
      <c r="L328" s="2" t="str">
        <f>IF(Sales[[#This Row],[Current Upsell $]]&gt;0,_xlfn.CONCAT(Sales[[#This Row],[Subscription Type]]," ",Sales[[#This Row],[Upsell Priority]]," ",TEXT(Sales[[#This Row],[Current Upsell $]],"$#,#")),"")</f>
        <v/>
      </c>
      <c r="M328" s="1">
        <v>43952</v>
      </c>
      <c r="N328" s="1">
        <v>44378</v>
      </c>
      <c r="O328">
        <v>14</v>
      </c>
      <c r="P328">
        <v>0</v>
      </c>
      <c r="Q328" s="1">
        <v>43952</v>
      </c>
      <c r="R328">
        <v>0</v>
      </c>
      <c r="S328" s="1"/>
    </row>
    <row r="329" spans="1:19" x14ac:dyDescent="0.35">
      <c r="A329">
        <v>100026</v>
      </c>
      <c r="B329" t="s">
        <v>0</v>
      </c>
      <c r="C329" s="2">
        <f>_xlfn.SWITCH(Sales[[#This Row],[Subscription Type]],"Basic",10,"Premium",10,"Business",25,"Enterprise",27)</f>
        <v>10</v>
      </c>
      <c r="E329" s="1"/>
      <c r="F329" s="1"/>
      <c r="G329">
        <v>11</v>
      </c>
      <c r="H329">
        <v>32</v>
      </c>
      <c r="I329">
        <f>IF(Sales[[#This Row],[Number of Users]]-Sales[[#This Row],[Licenses Bought]]&lt;0,0,Sales[[#This Row],[Number of Users]]-Sales[[#This Row],[Licenses Bought]])</f>
        <v>21</v>
      </c>
      <c r="J329" s="2">
        <f>IF(Sales[[#This Row],[Sales Month]]=MAX(Sales[Sales Month]),Sales[[#This Row],[Upsell $ Per Non-Paying User]]*Sales[[#This Row],[Non-Paying Users]],0)</f>
        <v>0</v>
      </c>
      <c r="K329" s="2" t="str">
        <f>_xlfn.IFS(Sales[[#This Row],[Current Upsell $]]=0,"",Sales[[#This Row],[Current Upsell $]]&gt;=400,"High",Sales[[#This Row],[Current Upsell $]]&gt;=100,"Medium",Sales[[#This Row],[Current Upsell $]]&lt;100,"Low")</f>
        <v/>
      </c>
      <c r="L329" s="2" t="str">
        <f>IF(Sales[[#This Row],[Current Upsell $]]&gt;0,_xlfn.CONCAT(Sales[[#This Row],[Subscription Type]]," ",Sales[[#This Row],[Upsell Priority]]," ",TEXT(Sales[[#This Row],[Current Upsell $]],"$#,#")),"")</f>
        <v/>
      </c>
      <c r="M329" s="1">
        <v>43952</v>
      </c>
      <c r="N329" s="1">
        <v>44378</v>
      </c>
      <c r="O329">
        <v>14</v>
      </c>
      <c r="P329">
        <v>0</v>
      </c>
      <c r="Q329" s="1">
        <v>43983</v>
      </c>
      <c r="R329">
        <v>110</v>
      </c>
      <c r="S329" s="1"/>
    </row>
    <row r="330" spans="1:19" x14ac:dyDescent="0.35">
      <c r="A330">
        <v>100026</v>
      </c>
      <c r="B330" t="s">
        <v>0</v>
      </c>
      <c r="C330" s="2">
        <f>_xlfn.SWITCH(Sales[[#This Row],[Subscription Type]],"Basic",10,"Premium",10,"Business",25,"Enterprise",27)</f>
        <v>10</v>
      </c>
      <c r="E330" s="1"/>
      <c r="F330" s="1"/>
      <c r="G330">
        <v>27</v>
      </c>
      <c r="H330">
        <v>30</v>
      </c>
      <c r="I330">
        <f>IF(Sales[[#This Row],[Number of Users]]-Sales[[#This Row],[Licenses Bought]]&lt;0,0,Sales[[#This Row],[Number of Users]]-Sales[[#This Row],[Licenses Bought]])</f>
        <v>3</v>
      </c>
      <c r="J330" s="2">
        <f>IF(Sales[[#This Row],[Sales Month]]=MAX(Sales[Sales Month]),Sales[[#This Row],[Upsell $ Per Non-Paying User]]*Sales[[#This Row],[Non-Paying Users]],0)</f>
        <v>0</v>
      </c>
      <c r="K330" s="2" t="str">
        <f>_xlfn.IFS(Sales[[#This Row],[Current Upsell $]]=0,"",Sales[[#This Row],[Current Upsell $]]&gt;=400,"High",Sales[[#This Row],[Current Upsell $]]&gt;=100,"Medium",Sales[[#This Row],[Current Upsell $]]&lt;100,"Low")</f>
        <v/>
      </c>
      <c r="L330" s="2" t="str">
        <f>IF(Sales[[#This Row],[Current Upsell $]]&gt;0,_xlfn.CONCAT(Sales[[#This Row],[Subscription Type]]," ",Sales[[#This Row],[Upsell Priority]]," ",TEXT(Sales[[#This Row],[Current Upsell $]],"$#,#")),"")</f>
        <v/>
      </c>
      <c r="M330" s="1">
        <v>43952</v>
      </c>
      <c r="N330" s="1">
        <v>44378</v>
      </c>
      <c r="O330">
        <v>14</v>
      </c>
      <c r="P330">
        <v>0</v>
      </c>
      <c r="Q330" s="1">
        <v>44013</v>
      </c>
      <c r="R330">
        <v>270</v>
      </c>
      <c r="S330" s="1"/>
    </row>
    <row r="331" spans="1:19" x14ac:dyDescent="0.35">
      <c r="A331">
        <v>100026</v>
      </c>
      <c r="B331" t="s">
        <v>0</v>
      </c>
      <c r="C331" s="2">
        <f>_xlfn.SWITCH(Sales[[#This Row],[Subscription Type]],"Basic",10,"Premium",10,"Business",25,"Enterprise",27)</f>
        <v>10</v>
      </c>
      <c r="E331" s="1"/>
      <c r="F331" s="1"/>
      <c r="G331">
        <v>27</v>
      </c>
      <c r="H331">
        <v>38</v>
      </c>
      <c r="I331">
        <f>IF(Sales[[#This Row],[Number of Users]]-Sales[[#This Row],[Licenses Bought]]&lt;0,0,Sales[[#This Row],[Number of Users]]-Sales[[#This Row],[Licenses Bought]])</f>
        <v>11</v>
      </c>
      <c r="J331" s="2">
        <f>IF(Sales[[#This Row],[Sales Month]]=MAX(Sales[Sales Month]),Sales[[#This Row],[Upsell $ Per Non-Paying User]]*Sales[[#This Row],[Non-Paying Users]],0)</f>
        <v>0</v>
      </c>
      <c r="K331" s="2" t="str">
        <f>_xlfn.IFS(Sales[[#This Row],[Current Upsell $]]=0,"",Sales[[#This Row],[Current Upsell $]]&gt;=400,"High",Sales[[#This Row],[Current Upsell $]]&gt;=100,"Medium",Sales[[#This Row],[Current Upsell $]]&lt;100,"Low")</f>
        <v/>
      </c>
      <c r="L331" s="2" t="str">
        <f>IF(Sales[[#This Row],[Current Upsell $]]&gt;0,_xlfn.CONCAT(Sales[[#This Row],[Subscription Type]]," ",Sales[[#This Row],[Upsell Priority]]," ",TEXT(Sales[[#This Row],[Current Upsell $]],"$#,#")),"")</f>
        <v/>
      </c>
      <c r="M331" s="1">
        <v>43952</v>
      </c>
      <c r="N331" s="1">
        <v>44378</v>
      </c>
      <c r="O331">
        <v>14</v>
      </c>
      <c r="P331">
        <v>0</v>
      </c>
      <c r="Q331" s="1">
        <v>44044</v>
      </c>
      <c r="R331">
        <v>270</v>
      </c>
      <c r="S331" s="1"/>
    </row>
    <row r="332" spans="1:19" x14ac:dyDescent="0.35">
      <c r="A332">
        <v>100026</v>
      </c>
      <c r="B332" t="s">
        <v>0</v>
      </c>
      <c r="C332" s="2">
        <f>_xlfn.SWITCH(Sales[[#This Row],[Subscription Type]],"Basic",10,"Premium",10,"Business",25,"Enterprise",27)</f>
        <v>10</v>
      </c>
      <c r="E332" s="1"/>
      <c r="F332" s="1"/>
      <c r="G332">
        <v>27</v>
      </c>
      <c r="H332">
        <v>30</v>
      </c>
      <c r="I332">
        <f>IF(Sales[[#This Row],[Number of Users]]-Sales[[#This Row],[Licenses Bought]]&lt;0,0,Sales[[#This Row],[Number of Users]]-Sales[[#This Row],[Licenses Bought]])</f>
        <v>3</v>
      </c>
      <c r="J332" s="2">
        <f>IF(Sales[[#This Row],[Sales Month]]=MAX(Sales[Sales Month]),Sales[[#This Row],[Upsell $ Per Non-Paying User]]*Sales[[#This Row],[Non-Paying Users]],0)</f>
        <v>0</v>
      </c>
      <c r="K332" s="2" t="str">
        <f>_xlfn.IFS(Sales[[#This Row],[Current Upsell $]]=0,"",Sales[[#This Row],[Current Upsell $]]&gt;=400,"High",Sales[[#This Row],[Current Upsell $]]&gt;=100,"Medium",Sales[[#This Row],[Current Upsell $]]&lt;100,"Low")</f>
        <v/>
      </c>
      <c r="L332" s="2" t="str">
        <f>IF(Sales[[#This Row],[Current Upsell $]]&gt;0,_xlfn.CONCAT(Sales[[#This Row],[Subscription Type]]," ",Sales[[#This Row],[Upsell Priority]]," ",TEXT(Sales[[#This Row],[Current Upsell $]],"$#,#")),"")</f>
        <v/>
      </c>
      <c r="M332" s="1">
        <v>43952</v>
      </c>
      <c r="N332" s="1">
        <v>44378</v>
      </c>
      <c r="O332">
        <v>14</v>
      </c>
      <c r="P332">
        <v>0</v>
      </c>
      <c r="Q332" s="1">
        <v>44075</v>
      </c>
      <c r="R332">
        <v>270</v>
      </c>
      <c r="S332" s="1"/>
    </row>
    <row r="333" spans="1:19" x14ac:dyDescent="0.35">
      <c r="A333">
        <v>100026</v>
      </c>
      <c r="B333" t="s">
        <v>0</v>
      </c>
      <c r="C333" s="2">
        <f>_xlfn.SWITCH(Sales[[#This Row],[Subscription Type]],"Basic",10,"Premium",10,"Business",25,"Enterprise",27)</f>
        <v>10</v>
      </c>
      <c r="E333" s="1"/>
      <c r="F333" s="1"/>
      <c r="G333">
        <v>27</v>
      </c>
      <c r="H333">
        <v>30</v>
      </c>
      <c r="I333">
        <f>IF(Sales[[#This Row],[Number of Users]]-Sales[[#This Row],[Licenses Bought]]&lt;0,0,Sales[[#This Row],[Number of Users]]-Sales[[#This Row],[Licenses Bought]])</f>
        <v>3</v>
      </c>
      <c r="J333" s="2">
        <f>IF(Sales[[#This Row],[Sales Month]]=MAX(Sales[Sales Month]),Sales[[#This Row],[Upsell $ Per Non-Paying User]]*Sales[[#This Row],[Non-Paying Users]],0)</f>
        <v>0</v>
      </c>
      <c r="K333" s="2" t="str">
        <f>_xlfn.IFS(Sales[[#This Row],[Current Upsell $]]=0,"",Sales[[#This Row],[Current Upsell $]]&gt;=400,"High",Sales[[#This Row],[Current Upsell $]]&gt;=100,"Medium",Sales[[#This Row],[Current Upsell $]]&lt;100,"Low")</f>
        <v/>
      </c>
      <c r="L333" s="2" t="str">
        <f>IF(Sales[[#This Row],[Current Upsell $]]&gt;0,_xlfn.CONCAT(Sales[[#This Row],[Subscription Type]]," ",Sales[[#This Row],[Upsell Priority]]," ",TEXT(Sales[[#This Row],[Current Upsell $]],"$#,#")),"")</f>
        <v/>
      </c>
      <c r="M333" s="1">
        <v>43952</v>
      </c>
      <c r="N333" s="1">
        <v>44378</v>
      </c>
      <c r="O333">
        <v>14</v>
      </c>
      <c r="P333">
        <v>0</v>
      </c>
      <c r="Q333" s="1">
        <v>44105</v>
      </c>
      <c r="R333">
        <v>270</v>
      </c>
      <c r="S333" s="1"/>
    </row>
    <row r="334" spans="1:19" x14ac:dyDescent="0.35">
      <c r="A334">
        <v>100026</v>
      </c>
      <c r="B334" t="s">
        <v>0</v>
      </c>
      <c r="C334" s="2">
        <f>_xlfn.SWITCH(Sales[[#This Row],[Subscription Type]],"Basic",10,"Premium",10,"Business",25,"Enterprise",27)</f>
        <v>10</v>
      </c>
      <c r="E334" s="1"/>
      <c r="F334" s="1"/>
      <c r="G334">
        <v>27</v>
      </c>
      <c r="H334">
        <v>32</v>
      </c>
      <c r="I334">
        <f>IF(Sales[[#This Row],[Number of Users]]-Sales[[#This Row],[Licenses Bought]]&lt;0,0,Sales[[#This Row],[Number of Users]]-Sales[[#This Row],[Licenses Bought]])</f>
        <v>5</v>
      </c>
      <c r="J334" s="2">
        <f>IF(Sales[[#This Row],[Sales Month]]=MAX(Sales[Sales Month]),Sales[[#This Row],[Upsell $ Per Non-Paying User]]*Sales[[#This Row],[Non-Paying Users]],0)</f>
        <v>0</v>
      </c>
      <c r="K334" s="2" t="str">
        <f>_xlfn.IFS(Sales[[#This Row],[Current Upsell $]]=0,"",Sales[[#This Row],[Current Upsell $]]&gt;=400,"High",Sales[[#This Row],[Current Upsell $]]&gt;=100,"Medium",Sales[[#This Row],[Current Upsell $]]&lt;100,"Low")</f>
        <v/>
      </c>
      <c r="L334" s="2" t="str">
        <f>IF(Sales[[#This Row],[Current Upsell $]]&gt;0,_xlfn.CONCAT(Sales[[#This Row],[Subscription Type]]," ",Sales[[#This Row],[Upsell Priority]]," ",TEXT(Sales[[#This Row],[Current Upsell $]],"$#,#")),"")</f>
        <v/>
      </c>
      <c r="M334" s="1">
        <v>43952</v>
      </c>
      <c r="N334" s="1">
        <v>44378</v>
      </c>
      <c r="O334">
        <v>14</v>
      </c>
      <c r="P334">
        <v>0</v>
      </c>
      <c r="Q334" s="1">
        <v>44136</v>
      </c>
      <c r="R334">
        <v>270</v>
      </c>
      <c r="S334" s="1"/>
    </row>
    <row r="335" spans="1:19" x14ac:dyDescent="0.35">
      <c r="A335">
        <v>100026</v>
      </c>
      <c r="B335" t="s">
        <v>0</v>
      </c>
      <c r="C335" s="2">
        <f>_xlfn.SWITCH(Sales[[#This Row],[Subscription Type]],"Basic",10,"Premium",10,"Business",25,"Enterprise",27)</f>
        <v>10</v>
      </c>
      <c r="E335" s="1"/>
      <c r="F335" s="1"/>
      <c r="G335">
        <v>27</v>
      </c>
      <c r="H335">
        <v>33</v>
      </c>
      <c r="I335">
        <f>IF(Sales[[#This Row],[Number of Users]]-Sales[[#This Row],[Licenses Bought]]&lt;0,0,Sales[[#This Row],[Number of Users]]-Sales[[#This Row],[Licenses Bought]])</f>
        <v>6</v>
      </c>
      <c r="J335" s="2">
        <f>IF(Sales[[#This Row],[Sales Month]]=MAX(Sales[Sales Month]),Sales[[#This Row],[Upsell $ Per Non-Paying User]]*Sales[[#This Row],[Non-Paying Users]],0)</f>
        <v>0</v>
      </c>
      <c r="K335" s="2" t="str">
        <f>_xlfn.IFS(Sales[[#This Row],[Current Upsell $]]=0,"",Sales[[#This Row],[Current Upsell $]]&gt;=400,"High",Sales[[#This Row],[Current Upsell $]]&gt;=100,"Medium",Sales[[#This Row],[Current Upsell $]]&lt;100,"Low")</f>
        <v/>
      </c>
      <c r="L335" s="2" t="str">
        <f>IF(Sales[[#This Row],[Current Upsell $]]&gt;0,_xlfn.CONCAT(Sales[[#This Row],[Subscription Type]]," ",Sales[[#This Row],[Upsell Priority]]," ",TEXT(Sales[[#This Row],[Current Upsell $]],"$#,#")),"")</f>
        <v/>
      </c>
      <c r="M335" s="1">
        <v>43952</v>
      </c>
      <c r="N335" s="1">
        <v>44378</v>
      </c>
      <c r="O335">
        <v>14</v>
      </c>
      <c r="P335">
        <v>0</v>
      </c>
      <c r="Q335" s="1">
        <v>44166</v>
      </c>
      <c r="R335">
        <v>270</v>
      </c>
      <c r="S335" s="1"/>
    </row>
    <row r="336" spans="1:19" x14ac:dyDescent="0.35">
      <c r="A336">
        <v>100026</v>
      </c>
      <c r="B336" t="s">
        <v>0</v>
      </c>
      <c r="C336" s="2">
        <f>_xlfn.SWITCH(Sales[[#This Row],[Subscription Type]],"Basic",10,"Premium",10,"Business",25,"Enterprise",27)</f>
        <v>10</v>
      </c>
      <c r="E336" s="1"/>
      <c r="F336" s="1"/>
      <c r="G336">
        <v>27</v>
      </c>
      <c r="H336">
        <v>33</v>
      </c>
      <c r="I336">
        <f>IF(Sales[[#This Row],[Number of Users]]-Sales[[#This Row],[Licenses Bought]]&lt;0,0,Sales[[#This Row],[Number of Users]]-Sales[[#This Row],[Licenses Bought]])</f>
        <v>6</v>
      </c>
      <c r="J336" s="2">
        <f>IF(Sales[[#This Row],[Sales Month]]=MAX(Sales[Sales Month]),Sales[[#This Row],[Upsell $ Per Non-Paying User]]*Sales[[#This Row],[Non-Paying Users]],0)</f>
        <v>0</v>
      </c>
      <c r="K336" s="2" t="str">
        <f>_xlfn.IFS(Sales[[#This Row],[Current Upsell $]]=0,"",Sales[[#This Row],[Current Upsell $]]&gt;=400,"High",Sales[[#This Row],[Current Upsell $]]&gt;=100,"Medium",Sales[[#This Row],[Current Upsell $]]&lt;100,"Low")</f>
        <v/>
      </c>
      <c r="L336" s="2" t="str">
        <f>IF(Sales[[#This Row],[Current Upsell $]]&gt;0,_xlfn.CONCAT(Sales[[#This Row],[Subscription Type]]," ",Sales[[#This Row],[Upsell Priority]]," ",TEXT(Sales[[#This Row],[Current Upsell $]],"$#,#")),"")</f>
        <v/>
      </c>
      <c r="M336" s="1">
        <v>43952</v>
      </c>
      <c r="N336" s="1">
        <v>44378</v>
      </c>
      <c r="O336">
        <v>14</v>
      </c>
      <c r="P336">
        <v>0</v>
      </c>
      <c r="Q336" s="1">
        <v>44197</v>
      </c>
      <c r="R336">
        <v>270</v>
      </c>
      <c r="S336" s="1"/>
    </row>
    <row r="337" spans="1:19" x14ac:dyDescent="0.35">
      <c r="A337">
        <v>100026</v>
      </c>
      <c r="B337" t="s">
        <v>0</v>
      </c>
      <c r="C337" s="2">
        <f>_xlfn.SWITCH(Sales[[#This Row],[Subscription Type]],"Basic",10,"Premium",10,"Business",25,"Enterprise",27)</f>
        <v>10</v>
      </c>
      <c r="E337" s="1"/>
      <c r="F337" s="1"/>
      <c r="G337">
        <v>27</v>
      </c>
      <c r="H337">
        <v>30</v>
      </c>
      <c r="I337">
        <f>IF(Sales[[#This Row],[Number of Users]]-Sales[[#This Row],[Licenses Bought]]&lt;0,0,Sales[[#This Row],[Number of Users]]-Sales[[#This Row],[Licenses Bought]])</f>
        <v>3</v>
      </c>
      <c r="J337" s="2">
        <f>IF(Sales[[#This Row],[Sales Month]]=MAX(Sales[Sales Month]),Sales[[#This Row],[Upsell $ Per Non-Paying User]]*Sales[[#This Row],[Non-Paying Users]],0)</f>
        <v>0</v>
      </c>
      <c r="K337" s="2" t="str">
        <f>_xlfn.IFS(Sales[[#This Row],[Current Upsell $]]=0,"",Sales[[#This Row],[Current Upsell $]]&gt;=400,"High",Sales[[#This Row],[Current Upsell $]]&gt;=100,"Medium",Sales[[#This Row],[Current Upsell $]]&lt;100,"Low")</f>
        <v/>
      </c>
      <c r="L337" s="2" t="str">
        <f>IF(Sales[[#This Row],[Current Upsell $]]&gt;0,_xlfn.CONCAT(Sales[[#This Row],[Subscription Type]]," ",Sales[[#This Row],[Upsell Priority]]," ",TEXT(Sales[[#This Row],[Current Upsell $]],"$#,#")),"")</f>
        <v/>
      </c>
      <c r="M337" s="1">
        <v>43952</v>
      </c>
      <c r="N337" s="1">
        <v>44378</v>
      </c>
      <c r="O337">
        <v>14</v>
      </c>
      <c r="P337">
        <v>0</v>
      </c>
      <c r="Q337" s="1">
        <v>44228</v>
      </c>
      <c r="R337">
        <v>270</v>
      </c>
      <c r="S337" s="1"/>
    </row>
    <row r="338" spans="1:19" x14ac:dyDescent="0.35">
      <c r="A338">
        <v>100026</v>
      </c>
      <c r="B338" t="s">
        <v>0</v>
      </c>
      <c r="C338" s="2">
        <f>_xlfn.SWITCH(Sales[[#This Row],[Subscription Type]],"Basic",10,"Premium",10,"Business",25,"Enterprise",27)</f>
        <v>10</v>
      </c>
      <c r="E338" s="1"/>
      <c r="F338" s="1"/>
      <c r="G338">
        <v>27</v>
      </c>
      <c r="H338">
        <v>28</v>
      </c>
      <c r="I338">
        <f>IF(Sales[[#This Row],[Number of Users]]-Sales[[#This Row],[Licenses Bought]]&lt;0,0,Sales[[#This Row],[Number of Users]]-Sales[[#This Row],[Licenses Bought]])</f>
        <v>1</v>
      </c>
      <c r="J338" s="2">
        <f>IF(Sales[[#This Row],[Sales Month]]=MAX(Sales[Sales Month]),Sales[[#This Row],[Upsell $ Per Non-Paying User]]*Sales[[#This Row],[Non-Paying Users]],0)</f>
        <v>0</v>
      </c>
      <c r="K338" s="2" t="str">
        <f>_xlfn.IFS(Sales[[#This Row],[Current Upsell $]]=0,"",Sales[[#This Row],[Current Upsell $]]&gt;=400,"High",Sales[[#This Row],[Current Upsell $]]&gt;=100,"Medium",Sales[[#This Row],[Current Upsell $]]&lt;100,"Low")</f>
        <v/>
      </c>
      <c r="L338" s="2" t="str">
        <f>IF(Sales[[#This Row],[Current Upsell $]]&gt;0,_xlfn.CONCAT(Sales[[#This Row],[Subscription Type]]," ",Sales[[#This Row],[Upsell Priority]]," ",TEXT(Sales[[#This Row],[Current Upsell $]],"$#,#")),"")</f>
        <v/>
      </c>
      <c r="M338" s="1">
        <v>43952</v>
      </c>
      <c r="N338" s="1">
        <v>44378</v>
      </c>
      <c r="O338">
        <v>14</v>
      </c>
      <c r="P338">
        <v>0</v>
      </c>
      <c r="Q338" s="1">
        <v>44256</v>
      </c>
      <c r="R338">
        <v>270</v>
      </c>
      <c r="S338" s="1"/>
    </row>
    <row r="339" spans="1:19" x14ac:dyDescent="0.35">
      <c r="A339">
        <v>100026</v>
      </c>
      <c r="B339" t="s">
        <v>0</v>
      </c>
      <c r="C339" s="2">
        <f>_xlfn.SWITCH(Sales[[#This Row],[Subscription Type]],"Basic",10,"Premium",10,"Business",25,"Enterprise",27)</f>
        <v>10</v>
      </c>
      <c r="E339" s="1"/>
      <c r="F339" s="1"/>
      <c r="G339">
        <v>27</v>
      </c>
      <c r="H339">
        <v>36</v>
      </c>
      <c r="I339">
        <f>IF(Sales[[#This Row],[Number of Users]]-Sales[[#This Row],[Licenses Bought]]&lt;0,0,Sales[[#This Row],[Number of Users]]-Sales[[#This Row],[Licenses Bought]])</f>
        <v>9</v>
      </c>
      <c r="J339" s="2">
        <f>IF(Sales[[#This Row],[Sales Month]]=MAX(Sales[Sales Month]),Sales[[#This Row],[Upsell $ Per Non-Paying User]]*Sales[[#This Row],[Non-Paying Users]],0)</f>
        <v>0</v>
      </c>
      <c r="K339" s="2" t="str">
        <f>_xlfn.IFS(Sales[[#This Row],[Current Upsell $]]=0,"",Sales[[#This Row],[Current Upsell $]]&gt;=400,"High",Sales[[#This Row],[Current Upsell $]]&gt;=100,"Medium",Sales[[#This Row],[Current Upsell $]]&lt;100,"Low")</f>
        <v/>
      </c>
      <c r="L339" s="2" t="str">
        <f>IF(Sales[[#This Row],[Current Upsell $]]&gt;0,_xlfn.CONCAT(Sales[[#This Row],[Subscription Type]]," ",Sales[[#This Row],[Upsell Priority]]," ",TEXT(Sales[[#This Row],[Current Upsell $]],"$#,#")),"")</f>
        <v/>
      </c>
      <c r="M339" s="1">
        <v>43952</v>
      </c>
      <c r="N339" s="1">
        <v>44378</v>
      </c>
      <c r="O339">
        <v>14</v>
      </c>
      <c r="P339">
        <v>0</v>
      </c>
      <c r="Q339" s="1">
        <v>44287</v>
      </c>
      <c r="R339">
        <v>270</v>
      </c>
      <c r="S339" s="1"/>
    </row>
    <row r="340" spans="1:19" x14ac:dyDescent="0.35">
      <c r="A340">
        <v>100026</v>
      </c>
      <c r="B340" t="s">
        <v>0</v>
      </c>
      <c r="C340" s="2">
        <f>_xlfn.SWITCH(Sales[[#This Row],[Subscription Type]],"Basic",10,"Premium",10,"Business",25,"Enterprise",27)</f>
        <v>10</v>
      </c>
      <c r="E340" s="1"/>
      <c r="F340" s="1"/>
      <c r="G340">
        <v>27</v>
      </c>
      <c r="H340">
        <v>36</v>
      </c>
      <c r="I340">
        <f>IF(Sales[[#This Row],[Number of Users]]-Sales[[#This Row],[Licenses Bought]]&lt;0,0,Sales[[#This Row],[Number of Users]]-Sales[[#This Row],[Licenses Bought]])</f>
        <v>9</v>
      </c>
      <c r="J340" s="2">
        <f>IF(Sales[[#This Row],[Sales Month]]=MAX(Sales[Sales Month]),Sales[[#This Row],[Upsell $ Per Non-Paying User]]*Sales[[#This Row],[Non-Paying Users]],0)</f>
        <v>0</v>
      </c>
      <c r="K340" s="2" t="str">
        <f>_xlfn.IFS(Sales[[#This Row],[Current Upsell $]]=0,"",Sales[[#This Row],[Current Upsell $]]&gt;=400,"High",Sales[[#This Row],[Current Upsell $]]&gt;=100,"Medium",Sales[[#This Row],[Current Upsell $]]&lt;100,"Low")</f>
        <v/>
      </c>
      <c r="L340" s="2" t="str">
        <f>IF(Sales[[#This Row],[Current Upsell $]]&gt;0,_xlfn.CONCAT(Sales[[#This Row],[Subscription Type]]," ",Sales[[#This Row],[Upsell Priority]]," ",TEXT(Sales[[#This Row],[Current Upsell $]],"$#,#")),"")</f>
        <v/>
      </c>
      <c r="M340" s="1">
        <v>43952</v>
      </c>
      <c r="N340" s="1">
        <v>44378</v>
      </c>
      <c r="O340">
        <v>14</v>
      </c>
      <c r="P340">
        <v>0</v>
      </c>
      <c r="Q340" s="1">
        <v>44317</v>
      </c>
      <c r="R340">
        <v>270</v>
      </c>
      <c r="S340" s="1"/>
    </row>
    <row r="341" spans="1:19" x14ac:dyDescent="0.35">
      <c r="A341">
        <v>100026</v>
      </c>
      <c r="B341" t="s">
        <v>0</v>
      </c>
      <c r="C341" s="2">
        <f>_xlfn.SWITCH(Sales[[#This Row],[Subscription Type]],"Basic",10,"Premium",10,"Business",25,"Enterprise",27)</f>
        <v>10</v>
      </c>
      <c r="E341" s="1"/>
      <c r="F341" s="1"/>
      <c r="G341">
        <v>27</v>
      </c>
      <c r="H341">
        <v>32</v>
      </c>
      <c r="I341">
        <f>IF(Sales[[#This Row],[Number of Users]]-Sales[[#This Row],[Licenses Bought]]&lt;0,0,Sales[[#This Row],[Number of Users]]-Sales[[#This Row],[Licenses Bought]])</f>
        <v>5</v>
      </c>
      <c r="J341" s="2">
        <f>IF(Sales[[#This Row],[Sales Month]]=MAX(Sales[Sales Month]),Sales[[#This Row],[Upsell $ Per Non-Paying User]]*Sales[[#This Row],[Non-Paying Users]],0)</f>
        <v>50</v>
      </c>
      <c r="K341" s="2" t="str">
        <f>_xlfn.IFS(Sales[[#This Row],[Current Upsell $]]=0,"",Sales[[#This Row],[Current Upsell $]]&gt;=400,"High",Sales[[#This Row],[Current Upsell $]]&gt;=100,"Medium",Sales[[#This Row],[Current Upsell $]]&lt;100,"Low")</f>
        <v>Low</v>
      </c>
      <c r="L341" s="2" t="str">
        <f>IF(Sales[[#This Row],[Current Upsell $]]&gt;0,_xlfn.CONCAT(Sales[[#This Row],[Subscription Type]]," ",Sales[[#This Row],[Upsell Priority]]," ",TEXT(Sales[[#This Row],[Current Upsell $]],"$#,#")),"")</f>
        <v>Premium Low $50</v>
      </c>
      <c r="M341" s="1">
        <v>43952</v>
      </c>
      <c r="N341" s="1">
        <v>44378</v>
      </c>
      <c r="O341">
        <v>14</v>
      </c>
      <c r="P341">
        <v>0</v>
      </c>
      <c r="Q341" s="1">
        <v>44348</v>
      </c>
      <c r="R341">
        <v>270</v>
      </c>
      <c r="S341" s="1"/>
    </row>
    <row r="342" spans="1:19" x14ac:dyDescent="0.35">
      <c r="A342">
        <v>100027</v>
      </c>
      <c r="B342" t="s">
        <v>3</v>
      </c>
      <c r="C342" s="2">
        <f>_xlfn.SWITCH(Sales[[#This Row],[Subscription Type]],"Basic",10,"Premium",10,"Business",25,"Enterprise",27)</f>
        <v>10</v>
      </c>
      <c r="E342" s="1"/>
      <c r="F342" s="1"/>
      <c r="G342">
        <v>0</v>
      </c>
      <c r="H342">
        <v>30</v>
      </c>
      <c r="I342">
        <f>IF(Sales[[#This Row],[Number of Users]]-Sales[[#This Row],[Licenses Bought]]&lt;0,0,Sales[[#This Row],[Number of Users]]-Sales[[#This Row],[Licenses Bought]])</f>
        <v>30</v>
      </c>
      <c r="J342" s="2">
        <f>IF(Sales[[#This Row],[Sales Month]]=MAX(Sales[Sales Month]),Sales[[#This Row],[Upsell $ Per Non-Paying User]]*Sales[[#This Row],[Non-Paying Users]],0)</f>
        <v>0</v>
      </c>
      <c r="K342" s="2" t="str">
        <f>_xlfn.IFS(Sales[[#This Row],[Current Upsell $]]=0,"",Sales[[#This Row],[Current Upsell $]]&gt;=400,"High",Sales[[#This Row],[Current Upsell $]]&gt;=100,"Medium",Sales[[#This Row],[Current Upsell $]]&lt;100,"Low")</f>
        <v/>
      </c>
      <c r="L342" s="2" t="str">
        <f>IF(Sales[[#This Row],[Current Upsell $]]&gt;0,_xlfn.CONCAT(Sales[[#This Row],[Subscription Type]]," ",Sales[[#This Row],[Upsell Priority]]," ",TEXT(Sales[[#This Row],[Current Upsell $]],"$#,#")),"")</f>
        <v/>
      </c>
      <c r="M342" s="1">
        <v>43952</v>
      </c>
      <c r="N342" s="1">
        <v>44378</v>
      </c>
      <c r="O342">
        <v>14</v>
      </c>
      <c r="P342">
        <v>0</v>
      </c>
      <c r="Q342" s="1">
        <v>43952</v>
      </c>
      <c r="R342">
        <v>0</v>
      </c>
      <c r="S342" s="1"/>
    </row>
    <row r="343" spans="1:19" x14ac:dyDescent="0.35">
      <c r="A343">
        <v>100027</v>
      </c>
      <c r="B343" t="s">
        <v>1</v>
      </c>
      <c r="C343" s="2">
        <f>_xlfn.SWITCH(Sales[[#This Row],[Subscription Type]],"Basic",10,"Premium",10,"Business",25,"Enterprise",27)</f>
        <v>25</v>
      </c>
      <c r="E343" s="1"/>
      <c r="F343" s="1"/>
      <c r="G343">
        <v>12</v>
      </c>
      <c r="H343">
        <v>33</v>
      </c>
      <c r="I343">
        <f>IF(Sales[[#This Row],[Number of Users]]-Sales[[#This Row],[Licenses Bought]]&lt;0,0,Sales[[#This Row],[Number of Users]]-Sales[[#This Row],[Licenses Bought]])</f>
        <v>21</v>
      </c>
      <c r="J343" s="2">
        <f>IF(Sales[[#This Row],[Sales Month]]=MAX(Sales[Sales Month]),Sales[[#This Row],[Upsell $ Per Non-Paying User]]*Sales[[#This Row],[Non-Paying Users]],0)</f>
        <v>0</v>
      </c>
      <c r="K343" s="2" t="str">
        <f>_xlfn.IFS(Sales[[#This Row],[Current Upsell $]]=0,"",Sales[[#This Row],[Current Upsell $]]&gt;=400,"High",Sales[[#This Row],[Current Upsell $]]&gt;=100,"Medium",Sales[[#This Row],[Current Upsell $]]&lt;100,"Low")</f>
        <v/>
      </c>
      <c r="L343" s="2" t="str">
        <f>IF(Sales[[#This Row],[Current Upsell $]]&gt;0,_xlfn.CONCAT(Sales[[#This Row],[Subscription Type]]," ",Sales[[#This Row],[Upsell Priority]]," ",TEXT(Sales[[#This Row],[Current Upsell $]],"$#,#")),"")</f>
        <v/>
      </c>
      <c r="M343" s="1">
        <v>43952</v>
      </c>
      <c r="N343" s="1">
        <v>44378</v>
      </c>
      <c r="O343">
        <v>14</v>
      </c>
      <c r="P343">
        <v>0</v>
      </c>
      <c r="Q343" s="1">
        <v>43983</v>
      </c>
      <c r="R343">
        <v>300</v>
      </c>
      <c r="S343" s="1"/>
    </row>
    <row r="344" spans="1:19" x14ac:dyDescent="0.35">
      <c r="A344">
        <v>100027</v>
      </c>
      <c r="B344" t="s">
        <v>1</v>
      </c>
      <c r="C344" s="2">
        <f>_xlfn.SWITCH(Sales[[#This Row],[Subscription Type]],"Basic",10,"Premium",10,"Business",25,"Enterprise",27)</f>
        <v>25</v>
      </c>
      <c r="E344" s="1"/>
      <c r="F344" s="1"/>
      <c r="G344">
        <v>21</v>
      </c>
      <c r="H344">
        <v>29</v>
      </c>
      <c r="I344">
        <f>IF(Sales[[#This Row],[Number of Users]]-Sales[[#This Row],[Licenses Bought]]&lt;0,0,Sales[[#This Row],[Number of Users]]-Sales[[#This Row],[Licenses Bought]])</f>
        <v>8</v>
      </c>
      <c r="J344" s="2">
        <f>IF(Sales[[#This Row],[Sales Month]]=MAX(Sales[Sales Month]),Sales[[#This Row],[Upsell $ Per Non-Paying User]]*Sales[[#This Row],[Non-Paying Users]],0)</f>
        <v>0</v>
      </c>
      <c r="K344" s="2" t="str">
        <f>_xlfn.IFS(Sales[[#This Row],[Current Upsell $]]=0,"",Sales[[#This Row],[Current Upsell $]]&gt;=400,"High",Sales[[#This Row],[Current Upsell $]]&gt;=100,"Medium",Sales[[#This Row],[Current Upsell $]]&lt;100,"Low")</f>
        <v/>
      </c>
      <c r="L344" s="2" t="str">
        <f>IF(Sales[[#This Row],[Current Upsell $]]&gt;0,_xlfn.CONCAT(Sales[[#This Row],[Subscription Type]]," ",Sales[[#This Row],[Upsell Priority]]," ",TEXT(Sales[[#This Row],[Current Upsell $]],"$#,#")),"")</f>
        <v/>
      </c>
      <c r="M344" s="1">
        <v>43952</v>
      </c>
      <c r="N344" s="1">
        <v>44378</v>
      </c>
      <c r="O344">
        <v>14</v>
      </c>
      <c r="P344">
        <v>0</v>
      </c>
      <c r="Q344" s="1">
        <v>44013</v>
      </c>
      <c r="R344">
        <v>525</v>
      </c>
      <c r="S344" s="1"/>
    </row>
    <row r="345" spans="1:19" x14ac:dyDescent="0.35">
      <c r="A345">
        <v>100027</v>
      </c>
      <c r="B345" t="s">
        <v>1</v>
      </c>
      <c r="C345" s="2">
        <f>_xlfn.SWITCH(Sales[[#This Row],[Subscription Type]],"Basic",10,"Premium",10,"Business",25,"Enterprise",27)</f>
        <v>25</v>
      </c>
      <c r="E345" s="1"/>
      <c r="F345" s="1"/>
      <c r="G345">
        <v>26</v>
      </c>
      <c r="H345">
        <v>31</v>
      </c>
      <c r="I345">
        <f>IF(Sales[[#This Row],[Number of Users]]-Sales[[#This Row],[Licenses Bought]]&lt;0,0,Sales[[#This Row],[Number of Users]]-Sales[[#This Row],[Licenses Bought]])</f>
        <v>5</v>
      </c>
      <c r="J345" s="2">
        <f>IF(Sales[[#This Row],[Sales Month]]=MAX(Sales[Sales Month]),Sales[[#This Row],[Upsell $ Per Non-Paying User]]*Sales[[#This Row],[Non-Paying Users]],0)</f>
        <v>0</v>
      </c>
      <c r="K345" s="2" t="str">
        <f>_xlfn.IFS(Sales[[#This Row],[Current Upsell $]]=0,"",Sales[[#This Row],[Current Upsell $]]&gt;=400,"High",Sales[[#This Row],[Current Upsell $]]&gt;=100,"Medium",Sales[[#This Row],[Current Upsell $]]&lt;100,"Low")</f>
        <v/>
      </c>
      <c r="L345" s="2" t="str">
        <f>IF(Sales[[#This Row],[Current Upsell $]]&gt;0,_xlfn.CONCAT(Sales[[#This Row],[Subscription Type]]," ",Sales[[#This Row],[Upsell Priority]]," ",TEXT(Sales[[#This Row],[Current Upsell $]],"$#,#")),"")</f>
        <v/>
      </c>
      <c r="M345" s="1">
        <v>43952</v>
      </c>
      <c r="N345" s="1">
        <v>44378</v>
      </c>
      <c r="O345">
        <v>14</v>
      </c>
      <c r="P345">
        <v>0</v>
      </c>
      <c r="Q345" s="1">
        <v>44044</v>
      </c>
      <c r="R345">
        <v>650</v>
      </c>
      <c r="S345" s="1"/>
    </row>
    <row r="346" spans="1:19" x14ac:dyDescent="0.35">
      <c r="A346">
        <v>100027</v>
      </c>
      <c r="B346" t="s">
        <v>1</v>
      </c>
      <c r="C346" s="2">
        <f>_xlfn.SWITCH(Sales[[#This Row],[Subscription Type]],"Basic",10,"Premium",10,"Business",25,"Enterprise",27)</f>
        <v>25</v>
      </c>
      <c r="E346" s="1"/>
      <c r="F346" s="1"/>
      <c r="G346">
        <v>26</v>
      </c>
      <c r="H346">
        <v>26</v>
      </c>
      <c r="I346">
        <f>IF(Sales[[#This Row],[Number of Users]]-Sales[[#This Row],[Licenses Bought]]&lt;0,0,Sales[[#This Row],[Number of Users]]-Sales[[#This Row],[Licenses Bought]])</f>
        <v>0</v>
      </c>
      <c r="J346" s="2">
        <f>IF(Sales[[#This Row],[Sales Month]]=MAX(Sales[Sales Month]),Sales[[#This Row],[Upsell $ Per Non-Paying User]]*Sales[[#This Row],[Non-Paying Users]],0)</f>
        <v>0</v>
      </c>
      <c r="K346" s="2" t="str">
        <f>_xlfn.IFS(Sales[[#This Row],[Current Upsell $]]=0,"",Sales[[#This Row],[Current Upsell $]]&gt;=400,"High",Sales[[#This Row],[Current Upsell $]]&gt;=100,"Medium",Sales[[#This Row],[Current Upsell $]]&lt;100,"Low")</f>
        <v/>
      </c>
      <c r="L346" s="2" t="str">
        <f>IF(Sales[[#This Row],[Current Upsell $]]&gt;0,_xlfn.CONCAT(Sales[[#This Row],[Subscription Type]]," ",Sales[[#This Row],[Upsell Priority]]," ",TEXT(Sales[[#This Row],[Current Upsell $]],"$#,#")),"")</f>
        <v/>
      </c>
      <c r="M346" s="1">
        <v>43952</v>
      </c>
      <c r="N346" s="1">
        <v>44378</v>
      </c>
      <c r="O346">
        <v>14</v>
      </c>
      <c r="P346">
        <v>0</v>
      </c>
      <c r="Q346" s="1">
        <v>44075</v>
      </c>
      <c r="R346">
        <v>650</v>
      </c>
      <c r="S346" s="1"/>
    </row>
    <row r="347" spans="1:19" x14ac:dyDescent="0.35">
      <c r="A347">
        <v>100027</v>
      </c>
      <c r="B347" t="s">
        <v>1</v>
      </c>
      <c r="C347" s="2">
        <f>_xlfn.SWITCH(Sales[[#This Row],[Subscription Type]],"Basic",10,"Premium",10,"Business",25,"Enterprise",27)</f>
        <v>25</v>
      </c>
      <c r="E347" s="1"/>
      <c r="F347" s="1"/>
      <c r="G347">
        <v>26</v>
      </c>
      <c r="H347">
        <v>24</v>
      </c>
      <c r="I347">
        <f>IF(Sales[[#This Row],[Number of Users]]-Sales[[#This Row],[Licenses Bought]]&lt;0,0,Sales[[#This Row],[Number of Users]]-Sales[[#This Row],[Licenses Bought]])</f>
        <v>0</v>
      </c>
      <c r="J347" s="2">
        <f>IF(Sales[[#This Row],[Sales Month]]=MAX(Sales[Sales Month]),Sales[[#This Row],[Upsell $ Per Non-Paying User]]*Sales[[#This Row],[Non-Paying Users]],0)</f>
        <v>0</v>
      </c>
      <c r="K347" s="2" t="str">
        <f>_xlfn.IFS(Sales[[#This Row],[Current Upsell $]]=0,"",Sales[[#This Row],[Current Upsell $]]&gt;=400,"High",Sales[[#This Row],[Current Upsell $]]&gt;=100,"Medium",Sales[[#This Row],[Current Upsell $]]&lt;100,"Low")</f>
        <v/>
      </c>
      <c r="L347" s="2" t="str">
        <f>IF(Sales[[#This Row],[Current Upsell $]]&gt;0,_xlfn.CONCAT(Sales[[#This Row],[Subscription Type]]," ",Sales[[#This Row],[Upsell Priority]]," ",TEXT(Sales[[#This Row],[Current Upsell $]],"$#,#")),"")</f>
        <v/>
      </c>
      <c r="M347" s="1">
        <v>43952</v>
      </c>
      <c r="N347" s="1">
        <v>44378</v>
      </c>
      <c r="O347">
        <v>14</v>
      </c>
      <c r="P347">
        <v>0</v>
      </c>
      <c r="Q347" s="1">
        <v>44105</v>
      </c>
      <c r="R347">
        <v>650</v>
      </c>
      <c r="S347" s="1"/>
    </row>
    <row r="348" spans="1:19" x14ac:dyDescent="0.35">
      <c r="A348">
        <v>100027</v>
      </c>
      <c r="B348" t="s">
        <v>1</v>
      </c>
      <c r="C348" s="2">
        <f>_xlfn.SWITCH(Sales[[#This Row],[Subscription Type]],"Basic",10,"Premium",10,"Business",25,"Enterprise",27)</f>
        <v>25</v>
      </c>
      <c r="E348" s="1"/>
      <c r="F348" s="1"/>
      <c r="G348">
        <v>26</v>
      </c>
      <c r="H348">
        <v>34</v>
      </c>
      <c r="I348">
        <f>IF(Sales[[#This Row],[Number of Users]]-Sales[[#This Row],[Licenses Bought]]&lt;0,0,Sales[[#This Row],[Number of Users]]-Sales[[#This Row],[Licenses Bought]])</f>
        <v>8</v>
      </c>
      <c r="J348" s="2">
        <f>IF(Sales[[#This Row],[Sales Month]]=MAX(Sales[Sales Month]),Sales[[#This Row],[Upsell $ Per Non-Paying User]]*Sales[[#This Row],[Non-Paying Users]],0)</f>
        <v>0</v>
      </c>
      <c r="K348" s="2" t="str">
        <f>_xlfn.IFS(Sales[[#This Row],[Current Upsell $]]=0,"",Sales[[#This Row],[Current Upsell $]]&gt;=400,"High",Sales[[#This Row],[Current Upsell $]]&gt;=100,"Medium",Sales[[#This Row],[Current Upsell $]]&lt;100,"Low")</f>
        <v/>
      </c>
      <c r="L348" s="2" t="str">
        <f>IF(Sales[[#This Row],[Current Upsell $]]&gt;0,_xlfn.CONCAT(Sales[[#This Row],[Subscription Type]]," ",Sales[[#This Row],[Upsell Priority]]," ",TEXT(Sales[[#This Row],[Current Upsell $]],"$#,#")),"")</f>
        <v/>
      </c>
      <c r="M348" s="1">
        <v>43952</v>
      </c>
      <c r="N348" s="1">
        <v>44378</v>
      </c>
      <c r="O348">
        <v>14</v>
      </c>
      <c r="P348">
        <v>0</v>
      </c>
      <c r="Q348" s="1">
        <v>44136</v>
      </c>
      <c r="R348">
        <v>650</v>
      </c>
      <c r="S348" s="1"/>
    </row>
    <row r="349" spans="1:19" x14ac:dyDescent="0.35">
      <c r="A349">
        <v>100027</v>
      </c>
      <c r="B349" t="s">
        <v>1</v>
      </c>
      <c r="C349" s="2">
        <f>_xlfn.SWITCH(Sales[[#This Row],[Subscription Type]],"Basic",10,"Premium",10,"Business",25,"Enterprise",27)</f>
        <v>25</v>
      </c>
      <c r="E349" s="1"/>
      <c r="F349" s="1"/>
      <c r="G349">
        <v>26</v>
      </c>
      <c r="H349">
        <v>25</v>
      </c>
      <c r="I349">
        <f>IF(Sales[[#This Row],[Number of Users]]-Sales[[#This Row],[Licenses Bought]]&lt;0,0,Sales[[#This Row],[Number of Users]]-Sales[[#This Row],[Licenses Bought]])</f>
        <v>0</v>
      </c>
      <c r="J349" s="2">
        <f>IF(Sales[[#This Row],[Sales Month]]=MAX(Sales[Sales Month]),Sales[[#This Row],[Upsell $ Per Non-Paying User]]*Sales[[#This Row],[Non-Paying Users]],0)</f>
        <v>0</v>
      </c>
      <c r="K349" s="2" t="str">
        <f>_xlfn.IFS(Sales[[#This Row],[Current Upsell $]]=0,"",Sales[[#This Row],[Current Upsell $]]&gt;=400,"High",Sales[[#This Row],[Current Upsell $]]&gt;=100,"Medium",Sales[[#This Row],[Current Upsell $]]&lt;100,"Low")</f>
        <v/>
      </c>
      <c r="L349" s="2" t="str">
        <f>IF(Sales[[#This Row],[Current Upsell $]]&gt;0,_xlfn.CONCAT(Sales[[#This Row],[Subscription Type]]," ",Sales[[#This Row],[Upsell Priority]]," ",TEXT(Sales[[#This Row],[Current Upsell $]],"$#,#")),"")</f>
        <v/>
      </c>
      <c r="M349" s="1">
        <v>43952</v>
      </c>
      <c r="N349" s="1">
        <v>44378</v>
      </c>
      <c r="O349">
        <v>14</v>
      </c>
      <c r="P349">
        <v>0</v>
      </c>
      <c r="Q349" s="1">
        <v>44166</v>
      </c>
      <c r="R349">
        <v>650</v>
      </c>
      <c r="S349" s="1"/>
    </row>
    <row r="350" spans="1:19" x14ac:dyDescent="0.35">
      <c r="A350">
        <v>100027</v>
      </c>
      <c r="B350" t="s">
        <v>1</v>
      </c>
      <c r="C350" s="2">
        <f>_xlfn.SWITCH(Sales[[#This Row],[Subscription Type]],"Basic",10,"Premium",10,"Business",25,"Enterprise",27)</f>
        <v>25</v>
      </c>
      <c r="E350" s="1"/>
      <c r="F350" s="1"/>
      <c r="G350">
        <v>26</v>
      </c>
      <c r="H350">
        <v>27</v>
      </c>
      <c r="I350">
        <f>IF(Sales[[#This Row],[Number of Users]]-Sales[[#This Row],[Licenses Bought]]&lt;0,0,Sales[[#This Row],[Number of Users]]-Sales[[#This Row],[Licenses Bought]])</f>
        <v>1</v>
      </c>
      <c r="J350" s="2">
        <f>IF(Sales[[#This Row],[Sales Month]]=MAX(Sales[Sales Month]),Sales[[#This Row],[Upsell $ Per Non-Paying User]]*Sales[[#This Row],[Non-Paying Users]],0)</f>
        <v>0</v>
      </c>
      <c r="K350" s="2" t="str">
        <f>_xlfn.IFS(Sales[[#This Row],[Current Upsell $]]=0,"",Sales[[#This Row],[Current Upsell $]]&gt;=400,"High",Sales[[#This Row],[Current Upsell $]]&gt;=100,"Medium",Sales[[#This Row],[Current Upsell $]]&lt;100,"Low")</f>
        <v/>
      </c>
      <c r="L350" s="2" t="str">
        <f>IF(Sales[[#This Row],[Current Upsell $]]&gt;0,_xlfn.CONCAT(Sales[[#This Row],[Subscription Type]]," ",Sales[[#This Row],[Upsell Priority]]," ",TEXT(Sales[[#This Row],[Current Upsell $]],"$#,#")),"")</f>
        <v/>
      </c>
      <c r="M350" s="1">
        <v>43952</v>
      </c>
      <c r="N350" s="1">
        <v>44378</v>
      </c>
      <c r="O350">
        <v>14</v>
      </c>
      <c r="P350">
        <v>0</v>
      </c>
      <c r="Q350" s="1">
        <v>44197</v>
      </c>
      <c r="R350">
        <v>650</v>
      </c>
      <c r="S350" s="1"/>
    </row>
    <row r="351" spans="1:19" x14ac:dyDescent="0.35">
      <c r="A351">
        <v>100027</v>
      </c>
      <c r="B351" t="s">
        <v>1</v>
      </c>
      <c r="C351" s="2">
        <f>_xlfn.SWITCH(Sales[[#This Row],[Subscription Type]],"Basic",10,"Premium",10,"Business",25,"Enterprise",27)</f>
        <v>25</v>
      </c>
      <c r="E351" s="1"/>
      <c r="F351" s="1"/>
      <c r="G351">
        <v>26</v>
      </c>
      <c r="H351">
        <v>29</v>
      </c>
      <c r="I351">
        <f>IF(Sales[[#This Row],[Number of Users]]-Sales[[#This Row],[Licenses Bought]]&lt;0,0,Sales[[#This Row],[Number of Users]]-Sales[[#This Row],[Licenses Bought]])</f>
        <v>3</v>
      </c>
      <c r="J351" s="2">
        <f>IF(Sales[[#This Row],[Sales Month]]=MAX(Sales[Sales Month]),Sales[[#This Row],[Upsell $ Per Non-Paying User]]*Sales[[#This Row],[Non-Paying Users]],0)</f>
        <v>0</v>
      </c>
      <c r="K351" s="2" t="str">
        <f>_xlfn.IFS(Sales[[#This Row],[Current Upsell $]]=0,"",Sales[[#This Row],[Current Upsell $]]&gt;=400,"High",Sales[[#This Row],[Current Upsell $]]&gt;=100,"Medium",Sales[[#This Row],[Current Upsell $]]&lt;100,"Low")</f>
        <v/>
      </c>
      <c r="L351" s="2" t="str">
        <f>IF(Sales[[#This Row],[Current Upsell $]]&gt;0,_xlfn.CONCAT(Sales[[#This Row],[Subscription Type]]," ",Sales[[#This Row],[Upsell Priority]]," ",TEXT(Sales[[#This Row],[Current Upsell $]],"$#,#")),"")</f>
        <v/>
      </c>
      <c r="M351" s="1">
        <v>43952</v>
      </c>
      <c r="N351" s="1">
        <v>44378</v>
      </c>
      <c r="O351">
        <v>14</v>
      </c>
      <c r="P351">
        <v>0</v>
      </c>
      <c r="Q351" s="1">
        <v>44228</v>
      </c>
      <c r="R351">
        <v>650</v>
      </c>
      <c r="S351" s="1"/>
    </row>
    <row r="352" spans="1:19" x14ac:dyDescent="0.35">
      <c r="A352">
        <v>100027</v>
      </c>
      <c r="B352" t="s">
        <v>1</v>
      </c>
      <c r="C352" s="2">
        <f>_xlfn.SWITCH(Sales[[#This Row],[Subscription Type]],"Basic",10,"Premium",10,"Business",25,"Enterprise",27)</f>
        <v>25</v>
      </c>
      <c r="E352" s="1"/>
      <c r="F352" s="1"/>
      <c r="G352">
        <v>26</v>
      </c>
      <c r="H352">
        <v>32</v>
      </c>
      <c r="I352">
        <f>IF(Sales[[#This Row],[Number of Users]]-Sales[[#This Row],[Licenses Bought]]&lt;0,0,Sales[[#This Row],[Number of Users]]-Sales[[#This Row],[Licenses Bought]])</f>
        <v>6</v>
      </c>
      <c r="J352" s="2">
        <f>IF(Sales[[#This Row],[Sales Month]]=MAX(Sales[Sales Month]),Sales[[#This Row],[Upsell $ Per Non-Paying User]]*Sales[[#This Row],[Non-Paying Users]],0)</f>
        <v>0</v>
      </c>
      <c r="K352" s="2" t="str">
        <f>_xlfn.IFS(Sales[[#This Row],[Current Upsell $]]=0,"",Sales[[#This Row],[Current Upsell $]]&gt;=400,"High",Sales[[#This Row],[Current Upsell $]]&gt;=100,"Medium",Sales[[#This Row],[Current Upsell $]]&lt;100,"Low")</f>
        <v/>
      </c>
      <c r="L352" s="2" t="str">
        <f>IF(Sales[[#This Row],[Current Upsell $]]&gt;0,_xlfn.CONCAT(Sales[[#This Row],[Subscription Type]]," ",Sales[[#This Row],[Upsell Priority]]," ",TEXT(Sales[[#This Row],[Current Upsell $]],"$#,#")),"")</f>
        <v/>
      </c>
      <c r="M352" s="1">
        <v>43952</v>
      </c>
      <c r="N352" s="1">
        <v>44378</v>
      </c>
      <c r="O352">
        <v>14</v>
      </c>
      <c r="P352">
        <v>0</v>
      </c>
      <c r="Q352" s="1">
        <v>44256</v>
      </c>
      <c r="R352">
        <v>650</v>
      </c>
      <c r="S352" s="1"/>
    </row>
    <row r="353" spans="1:19" x14ac:dyDescent="0.35">
      <c r="A353">
        <v>100027</v>
      </c>
      <c r="B353" t="s">
        <v>1</v>
      </c>
      <c r="C353" s="2">
        <f>_xlfn.SWITCH(Sales[[#This Row],[Subscription Type]],"Basic",10,"Premium",10,"Business",25,"Enterprise",27)</f>
        <v>25</v>
      </c>
      <c r="E353" s="1"/>
      <c r="F353" s="1"/>
      <c r="G353">
        <v>26</v>
      </c>
      <c r="H353">
        <v>32</v>
      </c>
      <c r="I353">
        <f>IF(Sales[[#This Row],[Number of Users]]-Sales[[#This Row],[Licenses Bought]]&lt;0,0,Sales[[#This Row],[Number of Users]]-Sales[[#This Row],[Licenses Bought]])</f>
        <v>6</v>
      </c>
      <c r="J353" s="2">
        <f>IF(Sales[[#This Row],[Sales Month]]=MAX(Sales[Sales Month]),Sales[[#This Row],[Upsell $ Per Non-Paying User]]*Sales[[#This Row],[Non-Paying Users]],0)</f>
        <v>0</v>
      </c>
      <c r="K353" s="2" t="str">
        <f>_xlfn.IFS(Sales[[#This Row],[Current Upsell $]]=0,"",Sales[[#This Row],[Current Upsell $]]&gt;=400,"High",Sales[[#This Row],[Current Upsell $]]&gt;=100,"Medium",Sales[[#This Row],[Current Upsell $]]&lt;100,"Low")</f>
        <v/>
      </c>
      <c r="L353" s="2" t="str">
        <f>IF(Sales[[#This Row],[Current Upsell $]]&gt;0,_xlfn.CONCAT(Sales[[#This Row],[Subscription Type]]," ",Sales[[#This Row],[Upsell Priority]]," ",TEXT(Sales[[#This Row],[Current Upsell $]],"$#,#")),"")</f>
        <v/>
      </c>
      <c r="M353" s="1">
        <v>43952</v>
      </c>
      <c r="N353" s="1">
        <v>44378</v>
      </c>
      <c r="O353">
        <v>14</v>
      </c>
      <c r="P353">
        <v>0</v>
      </c>
      <c r="Q353" s="1">
        <v>44287</v>
      </c>
      <c r="R353">
        <v>650</v>
      </c>
      <c r="S353" s="1"/>
    </row>
    <row r="354" spans="1:19" x14ac:dyDescent="0.35">
      <c r="A354">
        <v>100027</v>
      </c>
      <c r="B354" t="s">
        <v>1</v>
      </c>
      <c r="C354" s="2">
        <f>_xlfn.SWITCH(Sales[[#This Row],[Subscription Type]],"Basic",10,"Premium",10,"Business",25,"Enterprise",27)</f>
        <v>25</v>
      </c>
      <c r="E354" s="1"/>
      <c r="F354" s="1"/>
      <c r="G354">
        <v>26</v>
      </c>
      <c r="H354">
        <v>28</v>
      </c>
      <c r="I354">
        <f>IF(Sales[[#This Row],[Number of Users]]-Sales[[#This Row],[Licenses Bought]]&lt;0,0,Sales[[#This Row],[Number of Users]]-Sales[[#This Row],[Licenses Bought]])</f>
        <v>2</v>
      </c>
      <c r="J354" s="2">
        <f>IF(Sales[[#This Row],[Sales Month]]=MAX(Sales[Sales Month]),Sales[[#This Row],[Upsell $ Per Non-Paying User]]*Sales[[#This Row],[Non-Paying Users]],0)</f>
        <v>0</v>
      </c>
      <c r="K354" s="2" t="str">
        <f>_xlfn.IFS(Sales[[#This Row],[Current Upsell $]]=0,"",Sales[[#This Row],[Current Upsell $]]&gt;=400,"High",Sales[[#This Row],[Current Upsell $]]&gt;=100,"Medium",Sales[[#This Row],[Current Upsell $]]&lt;100,"Low")</f>
        <v/>
      </c>
      <c r="L354" s="2" t="str">
        <f>IF(Sales[[#This Row],[Current Upsell $]]&gt;0,_xlfn.CONCAT(Sales[[#This Row],[Subscription Type]]," ",Sales[[#This Row],[Upsell Priority]]," ",TEXT(Sales[[#This Row],[Current Upsell $]],"$#,#")),"")</f>
        <v/>
      </c>
      <c r="M354" s="1">
        <v>43952</v>
      </c>
      <c r="N354" s="1">
        <v>44378</v>
      </c>
      <c r="O354">
        <v>14</v>
      </c>
      <c r="P354">
        <v>0</v>
      </c>
      <c r="Q354" s="1">
        <v>44317</v>
      </c>
      <c r="R354">
        <v>650</v>
      </c>
      <c r="S354" s="1"/>
    </row>
    <row r="355" spans="1:19" x14ac:dyDescent="0.35">
      <c r="A355">
        <v>100027</v>
      </c>
      <c r="B355" t="s">
        <v>1</v>
      </c>
      <c r="C355" s="2">
        <f>_xlfn.SWITCH(Sales[[#This Row],[Subscription Type]],"Basic",10,"Premium",10,"Business",25,"Enterprise",27)</f>
        <v>25</v>
      </c>
      <c r="E355" s="1"/>
      <c r="F355" s="1"/>
      <c r="G355">
        <v>26</v>
      </c>
      <c r="H355">
        <v>29</v>
      </c>
      <c r="I355">
        <f>IF(Sales[[#This Row],[Number of Users]]-Sales[[#This Row],[Licenses Bought]]&lt;0,0,Sales[[#This Row],[Number of Users]]-Sales[[#This Row],[Licenses Bought]])</f>
        <v>3</v>
      </c>
      <c r="J355" s="2">
        <f>IF(Sales[[#This Row],[Sales Month]]=MAX(Sales[Sales Month]),Sales[[#This Row],[Upsell $ Per Non-Paying User]]*Sales[[#This Row],[Non-Paying Users]],0)</f>
        <v>75</v>
      </c>
      <c r="K355" s="2" t="str">
        <f>_xlfn.IFS(Sales[[#This Row],[Current Upsell $]]=0,"",Sales[[#This Row],[Current Upsell $]]&gt;=400,"High",Sales[[#This Row],[Current Upsell $]]&gt;=100,"Medium",Sales[[#This Row],[Current Upsell $]]&lt;100,"Low")</f>
        <v>Low</v>
      </c>
      <c r="L355" s="2" t="str">
        <f>IF(Sales[[#This Row],[Current Upsell $]]&gt;0,_xlfn.CONCAT(Sales[[#This Row],[Subscription Type]]," ",Sales[[#This Row],[Upsell Priority]]," ",TEXT(Sales[[#This Row],[Current Upsell $]],"$#,#")),"")</f>
        <v>Business Low $75</v>
      </c>
      <c r="M355" s="1">
        <v>43952</v>
      </c>
      <c r="N355" s="1">
        <v>44378</v>
      </c>
      <c r="O355">
        <v>14</v>
      </c>
      <c r="P355">
        <v>0</v>
      </c>
      <c r="Q355" s="1">
        <v>44348</v>
      </c>
      <c r="R355">
        <v>650</v>
      </c>
      <c r="S355" s="1"/>
    </row>
    <row r="356" spans="1:19" x14ac:dyDescent="0.35">
      <c r="A356">
        <v>100028</v>
      </c>
      <c r="B356" t="s">
        <v>3</v>
      </c>
      <c r="C356" s="2">
        <f>_xlfn.SWITCH(Sales[[#This Row],[Subscription Type]],"Basic",10,"Premium",10,"Business",25,"Enterprise",27)</f>
        <v>10</v>
      </c>
      <c r="E356" s="1"/>
      <c r="F356" s="1"/>
      <c r="G356">
        <v>0</v>
      </c>
      <c r="H356">
        <v>31</v>
      </c>
      <c r="I356">
        <f>IF(Sales[[#This Row],[Number of Users]]-Sales[[#This Row],[Licenses Bought]]&lt;0,0,Sales[[#This Row],[Number of Users]]-Sales[[#This Row],[Licenses Bought]])</f>
        <v>31</v>
      </c>
      <c r="J356" s="2">
        <f>IF(Sales[[#This Row],[Sales Month]]=MAX(Sales[Sales Month]),Sales[[#This Row],[Upsell $ Per Non-Paying User]]*Sales[[#This Row],[Non-Paying Users]],0)</f>
        <v>0</v>
      </c>
      <c r="K356" s="2" t="str">
        <f>_xlfn.IFS(Sales[[#This Row],[Current Upsell $]]=0,"",Sales[[#This Row],[Current Upsell $]]&gt;=400,"High",Sales[[#This Row],[Current Upsell $]]&gt;=100,"Medium",Sales[[#This Row],[Current Upsell $]]&lt;100,"Low")</f>
        <v/>
      </c>
      <c r="L356" s="2" t="str">
        <f>IF(Sales[[#This Row],[Current Upsell $]]&gt;0,_xlfn.CONCAT(Sales[[#This Row],[Subscription Type]]," ",Sales[[#This Row],[Upsell Priority]]," ",TEXT(Sales[[#This Row],[Current Upsell $]],"$#,#")),"")</f>
        <v/>
      </c>
      <c r="M356" s="1">
        <v>43952</v>
      </c>
      <c r="N356" s="1">
        <v>44378</v>
      </c>
      <c r="O356">
        <v>14</v>
      </c>
      <c r="P356">
        <v>0</v>
      </c>
      <c r="Q356" s="1">
        <v>43952</v>
      </c>
      <c r="R356">
        <v>0</v>
      </c>
      <c r="S356" s="1"/>
    </row>
    <row r="357" spans="1:19" x14ac:dyDescent="0.35">
      <c r="A357">
        <v>100028</v>
      </c>
      <c r="B357" t="s">
        <v>0</v>
      </c>
      <c r="C357" s="2">
        <f>_xlfn.SWITCH(Sales[[#This Row],[Subscription Type]],"Basic",10,"Premium",10,"Business",25,"Enterprise",27)</f>
        <v>10</v>
      </c>
      <c r="E357" s="1"/>
      <c r="F357" s="1"/>
      <c r="G357">
        <v>8</v>
      </c>
      <c r="H357">
        <v>26</v>
      </c>
      <c r="I357">
        <f>IF(Sales[[#This Row],[Number of Users]]-Sales[[#This Row],[Licenses Bought]]&lt;0,0,Sales[[#This Row],[Number of Users]]-Sales[[#This Row],[Licenses Bought]])</f>
        <v>18</v>
      </c>
      <c r="J357" s="2">
        <f>IF(Sales[[#This Row],[Sales Month]]=MAX(Sales[Sales Month]),Sales[[#This Row],[Upsell $ Per Non-Paying User]]*Sales[[#This Row],[Non-Paying Users]],0)</f>
        <v>0</v>
      </c>
      <c r="K357" s="2" t="str">
        <f>_xlfn.IFS(Sales[[#This Row],[Current Upsell $]]=0,"",Sales[[#This Row],[Current Upsell $]]&gt;=400,"High",Sales[[#This Row],[Current Upsell $]]&gt;=100,"Medium",Sales[[#This Row],[Current Upsell $]]&lt;100,"Low")</f>
        <v/>
      </c>
      <c r="L357" s="2" t="str">
        <f>IF(Sales[[#This Row],[Current Upsell $]]&gt;0,_xlfn.CONCAT(Sales[[#This Row],[Subscription Type]]," ",Sales[[#This Row],[Upsell Priority]]," ",TEXT(Sales[[#This Row],[Current Upsell $]],"$#,#")),"")</f>
        <v/>
      </c>
      <c r="M357" s="1">
        <v>43952</v>
      </c>
      <c r="N357" s="1">
        <v>44378</v>
      </c>
      <c r="O357">
        <v>14</v>
      </c>
      <c r="P357">
        <v>0</v>
      </c>
      <c r="Q357" s="1">
        <v>43983</v>
      </c>
      <c r="R357">
        <v>80</v>
      </c>
      <c r="S357" s="1"/>
    </row>
    <row r="358" spans="1:19" x14ac:dyDescent="0.35">
      <c r="A358">
        <v>100028</v>
      </c>
      <c r="B358" t="s">
        <v>0</v>
      </c>
      <c r="C358" s="2">
        <f>_xlfn.SWITCH(Sales[[#This Row],[Subscription Type]],"Basic",10,"Premium",10,"Business",25,"Enterprise",27)</f>
        <v>10</v>
      </c>
      <c r="E358" s="1"/>
      <c r="F358" s="1"/>
      <c r="G358">
        <v>25</v>
      </c>
      <c r="H358">
        <v>33</v>
      </c>
      <c r="I358">
        <f>IF(Sales[[#This Row],[Number of Users]]-Sales[[#This Row],[Licenses Bought]]&lt;0,0,Sales[[#This Row],[Number of Users]]-Sales[[#This Row],[Licenses Bought]])</f>
        <v>8</v>
      </c>
      <c r="J358" s="2">
        <f>IF(Sales[[#This Row],[Sales Month]]=MAX(Sales[Sales Month]),Sales[[#This Row],[Upsell $ Per Non-Paying User]]*Sales[[#This Row],[Non-Paying Users]],0)</f>
        <v>0</v>
      </c>
      <c r="K358" s="2" t="str">
        <f>_xlfn.IFS(Sales[[#This Row],[Current Upsell $]]=0,"",Sales[[#This Row],[Current Upsell $]]&gt;=400,"High",Sales[[#This Row],[Current Upsell $]]&gt;=100,"Medium",Sales[[#This Row],[Current Upsell $]]&lt;100,"Low")</f>
        <v/>
      </c>
      <c r="L358" s="2" t="str">
        <f>IF(Sales[[#This Row],[Current Upsell $]]&gt;0,_xlfn.CONCAT(Sales[[#This Row],[Subscription Type]]," ",Sales[[#This Row],[Upsell Priority]]," ",TEXT(Sales[[#This Row],[Current Upsell $]],"$#,#")),"")</f>
        <v/>
      </c>
      <c r="M358" s="1">
        <v>43952</v>
      </c>
      <c r="N358" s="1">
        <v>44378</v>
      </c>
      <c r="O358">
        <v>14</v>
      </c>
      <c r="P358">
        <v>0</v>
      </c>
      <c r="Q358" s="1">
        <v>44013</v>
      </c>
      <c r="R358">
        <v>250</v>
      </c>
      <c r="S358" s="1"/>
    </row>
    <row r="359" spans="1:19" x14ac:dyDescent="0.35">
      <c r="A359">
        <v>100028</v>
      </c>
      <c r="B359" t="s">
        <v>0</v>
      </c>
      <c r="C359" s="2">
        <f>_xlfn.SWITCH(Sales[[#This Row],[Subscription Type]],"Basic",10,"Premium",10,"Business",25,"Enterprise",27)</f>
        <v>10</v>
      </c>
      <c r="E359" s="1"/>
      <c r="F359" s="1"/>
      <c r="G359">
        <v>20</v>
      </c>
      <c r="H359">
        <v>30</v>
      </c>
      <c r="I359">
        <f>IF(Sales[[#This Row],[Number of Users]]-Sales[[#This Row],[Licenses Bought]]&lt;0,0,Sales[[#This Row],[Number of Users]]-Sales[[#This Row],[Licenses Bought]])</f>
        <v>10</v>
      </c>
      <c r="J359" s="2">
        <f>IF(Sales[[#This Row],[Sales Month]]=MAX(Sales[Sales Month]),Sales[[#This Row],[Upsell $ Per Non-Paying User]]*Sales[[#This Row],[Non-Paying Users]],0)</f>
        <v>0</v>
      </c>
      <c r="K359" s="2" t="str">
        <f>_xlfn.IFS(Sales[[#This Row],[Current Upsell $]]=0,"",Sales[[#This Row],[Current Upsell $]]&gt;=400,"High",Sales[[#This Row],[Current Upsell $]]&gt;=100,"Medium",Sales[[#This Row],[Current Upsell $]]&lt;100,"Low")</f>
        <v/>
      </c>
      <c r="L359" s="2" t="str">
        <f>IF(Sales[[#This Row],[Current Upsell $]]&gt;0,_xlfn.CONCAT(Sales[[#This Row],[Subscription Type]]," ",Sales[[#This Row],[Upsell Priority]]," ",TEXT(Sales[[#This Row],[Current Upsell $]],"$#,#")),"")</f>
        <v/>
      </c>
      <c r="M359" s="1">
        <v>43952</v>
      </c>
      <c r="N359" s="1">
        <v>44378</v>
      </c>
      <c r="O359">
        <v>14</v>
      </c>
      <c r="P359">
        <v>0</v>
      </c>
      <c r="Q359" s="1">
        <v>44044</v>
      </c>
      <c r="R359">
        <v>200</v>
      </c>
      <c r="S359" s="1"/>
    </row>
    <row r="360" spans="1:19" x14ac:dyDescent="0.35">
      <c r="A360">
        <v>100028</v>
      </c>
      <c r="B360" t="s">
        <v>0</v>
      </c>
      <c r="C360" s="2">
        <f>_xlfn.SWITCH(Sales[[#This Row],[Subscription Type]],"Basic",10,"Premium",10,"Business",25,"Enterprise",27)</f>
        <v>10</v>
      </c>
      <c r="E360" s="1"/>
      <c r="F360" s="1"/>
      <c r="G360">
        <v>25</v>
      </c>
      <c r="H360">
        <v>31</v>
      </c>
      <c r="I360">
        <f>IF(Sales[[#This Row],[Number of Users]]-Sales[[#This Row],[Licenses Bought]]&lt;0,0,Sales[[#This Row],[Number of Users]]-Sales[[#This Row],[Licenses Bought]])</f>
        <v>6</v>
      </c>
      <c r="J360" s="2">
        <f>IF(Sales[[#This Row],[Sales Month]]=MAX(Sales[Sales Month]),Sales[[#This Row],[Upsell $ Per Non-Paying User]]*Sales[[#This Row],[Non-Paying Users]],0)</f>
        <v>0</v>
      </c>
      <c r="K360" s="2" t="str">
        <f>_xlfn.IFS(Sales[[#This Row],[Current Upsell $]]=0,"",Sales[[#This Row],[Current Upsell $]]&gt;=400,"High",Sales[[#This Row],[Current Upsell $]]&gt;=100,"Medium",Sales[[#This Row],[Current Upsell $]]&lt;100,"Low")</f>
        <v/>
      </c>
      <c r="L360" s="2" t="str">
        <f>IF(Sales[[#This Row],[Current Upsell $]]&gt;0,_xlfn.CONCAT(Sales[[#This Row],[Subscription Type]]," ",Sales[[#This Row],[Upsell Priority]]," ",TEXT(Sales[[#This Row],[Current Upsell $]],"$#,#")),"")</f>
        <v/>
      </c>
      <c r="M360" s="1">
        <v>43952</v>
      </c>
      <c r="N360" s="1">
        <v>44378</v>
      </c>
      <c r="O360">
        <v>14</v>
      </c>
      <c r="P360">
        <v>0</v>
      </c>
      <c r="Q360" s="1">
        <v>44075</v>
      </c>
      <c r="R360">
        <v>250</v>
      </c>
      <c r="S360" s="1"/>
    </row>
    <row r="361" spans="1:19" x14ac:dyDescent="0.35">
      <c r="A361">
        <v>100028</v>
      </c>
      <c r="B361" t="s">
        <v>0</v>
      </c>
      <c r="C361" s="2">
        <f>_xlfn.SWITCH(Sales[[#This Row],[Subscription Type]],"Basic",10,"Premium",10,"Business",25,"Enterprise",27)</f>
        <v>10</v>
      </c>
      <c r="E361" s="1"/>
      <c r="F361" s="1"/>
      <c r="G361">
        <v>25</v>
      </c>
      <c r="H361">
        <v>36</v>
      </c>
      <c r="I361">
        <f>IF(Sales[[#This Row],[Number of Users]]-Sales[[#This Row],[Licenses Bought]]&lt;0,0,Sales[[#This Row],[Number of Users]]-Sales[[#This Row],[Licenses Bought]])</f>
        <v>11</v>
      </c>
      <c r="J361" s="2">
        <f>IF(Sales[[#This Row],[Sales Month]]=MAX(Sales[Sales Month]),Sales[[#This Row],[Upsell $ Per Non-Paying User]]*Sales[[#This Row],[Non-Paying Users]],0)</f>
        <v>0</v>
      </c>
      <c r="K361" s="2" t="str">
        <f>_xlfn.IFS(Sales[[#This Row],[Current Upsell $]]=0,"",Sales[[#This Row],[Current Upsell $]]&gt;=400,"High",Sales[[#This Row],[Current Upsell $]]&gt;=100,"Medium",Sales[[#This Row],[Current Upsell $]]&lt;100,"Low")</f>
        <v/>
      </c>
      <c r="L361" s="2" t="str">
        <f>IF(Sales[[#This Row],[Current Upsell $]]&gt;0,_xlfn.CONCAT(Sales[[#This Row],[Subscription Type]]," ",Sales[[#This Row],[Upsell Priority]]," ",TEXT(Sales[[#This Row],[Current Upsell $]],"$#,#")),"")</f>
        <v/>
      </c>
      <c r="M361" s="1">
        <v>43952</v>
      </c>
      <c r="N361" s="1">
        <v>44378</v>
      </c>
      <c r="O361">
        <v>14</v>
      </c>
      <c r="P361">
        <v>0</v>
      </c>
      <c r="Q361" s="1">
        <v>44105</v>
      </c>
      <c r="R361">
        <v>250</v>
      </c>
      <c r="S361" s="1"/>
    </row>
    <row r="362" spans="1:19" x14ac:dyDescent="0.35">
      <c r="A362">
        <v>100028</v>
      </c>
      <c r="B362" t="s">
        <v>0</v>
      </c>
      <c r="C362" s="2">
        <f>_xlfn.SWITCH(Sales[[#This Row],[Subscription Type]],"Basic",10,"Premium",10,"Business",25,"Enterprise",27)</f>
        <v>10</v>
      </c>
      <c r="E362" s="1"/>
      <c r="F362" s="1"/>
      <c r="G362">
        <v>25</v>
      </c>
      <c r="H362">
        <v>28</v>
      </c>
      <c r="I362">
        <f>IF(Sales[[#This Row],[Number of Users]]-Sales[[#This Row],[Licenses Bought]]&lt;0,0,Sales[[#This Row],[Number of Users]]-Sales[[#This Row],[Licenses Bought]])</f>
        <v>3</v>
      </c>
      <c r="J362" s="2">
        <f>IF(Sales[[#This Row],[Sales Month]]=MAX(Sales[Sales Month]),Sales[[#This Row],[Upsell $ Per Non-Paying User]]*Sales[[#This Row],[Non-Paying Users]],0)</f>
        <v>0</v>
      </c>
      <c r="K362" s="2" t="str">
        <f>_xlfn.IFS(Sales[[#This Row],[Current Upsell $]]=0,"",Sales[[#This Row],[Current Upsell $]]&gt;=400,"High",Sales[[#This Row],[Current Upsell $]]&gt;=100,"Medium",Sales[[#This Row],[Current Upsell $]]&lt;100,"Low")</f>
        <v/>
      </c>
      <c r="L362" s="2" t="str">
        <f>IF(Sales[[#This Row],[Current Upsell $]]&gt;0,_xlfn.CONCAT(Sales[[#This Row],[Subscription Type]]," ",Sales[[#This Row],[Upsell Priority]]," ",TEXT(Sales[[#This Row],[Current Upsell $]],"$#,#")),"")</f>
        <v/>
      </c>
      <c r="M362" s="1">
        <v>43952</v>
      </c>
      <c r="N362" s="1">
        <v>44378</v>
      </c>
      <c r="O362">
        <v>14</v>
      </c>
      <c r="P362">
        <v>0</v>
      </c>
      <c r="Q362" s="1">
        <v>44136</v>
      </c>
      <c r="R362">
        <v>250</v>
      </c>
      <c r="S362" s="1"/>
    </row>
    <row r="363" spans="1:19" x14ac:dyDescent="0.35">
      <c r="A363">
        <v>100028</v>
      </c>
      <c r="B363" t="s">
        <v>0</v>
      </c>
      <c r="C363" s="2">
        <f>_xlfn.SWITCH(Sales[[#This Row],[Subscription Type]],"Basic",10,"Premium",10,"Business",25,"Enterprise",27)</f>
        <v>10</v>
      </c>
      <c r="E363" s="1"/>
      <c r="F363" s="1"/>
      <c r="G363">
        <v>25</v>
      </c>
      <c r="H363">
        <v>24</v>
      </c>
      <c r="I363">
        <f>IF(Sales[[#This Row],[Number of Users]]-Sales[[#This Row],[Licenses Bought]]&lt;0,0,Sales[[#This Row],[Number of Users]]-Sales[[#This Row],[Licenses Bought]])</f>
        <v>0</v>
      </c>
      <c r="J363" s="2">
        <f>IF(Sales[[#This Row],[Sales Month]]=MAX(Sales[Sales Month]),Sales[[#This Row],[Upsell $ Per Non-Paying User]]*Sales[[#This Row],[Non-Paying Users]],0)</f>
        <v>0</v>
      </c>
      <c r="K363" s="2" t="str">
        <f>_xlfn.IFS(Sales[[#This Row],[Current Upsell $]]=0,"",Sales[[#This Row],[Current Upsell $]]&gt;=400,"High",Sales[[#This Row],[Current Upsell $]]&gt;=100,"Medium",Sales[[#This Row],[Current Upsell $]]&lt;100,"Low")</f>
        <v/>
      </c>
      <c r="L363" s="2" t="str">
        <f>IF(Sales[[#This Row],[Current Upsell $]]&gt;0,_xlfn.CONCAT(Sales[[#This Row],[Subscription Type]]," ",Sales[[#This Row],[Upsell Priority]]," ",TEXT(Sales[[#This Row],[Current Upsell $]],"$#,#")),"")</f>
        <v/>
      </c>
      <c r="M363" s="1">
        <v>43952</v>
      </c>
      <c r="N363" s="1">
        <v>44378</v>
      </c>
      <c r="O363">
        <v>14</v>
      </c>
      <c r="P363">
        <v>0</v>
      </c>
      <c r="Q363" s="1">
        <v>44166</v>
      </c>
      <c r="R363">
        <v>250</v>
      </c>
      <c r="S363" s="1"/>
    </row>
    <row r="364" spans="1:19" x14ac:dyDescent="0.35">
      <c r="A364">
        <v>100028</v>
      </c>
      <c r="B364" t="s">
        <v>0</v>
      </c>
      <c r="C364" s="2">
        <f>_xlfn.SWITCH(Sales[[#This Row],[Subscription Type]],"Basic",10,"Premium",10,"Business",25,"Enterprise",27)</f>
        <v>10</v>
      </c>
      <c r="E364" s="1"/>
      <c r="F364" s="1"/>
      <c r="G364">
        <v>25</v>
      </c>
      <c r="H364">
        <v>32</v>
      </c>
      <c r="I364">
        <f>IF(Sales[[#This Row],[Number of Users]]-Sales[[#This Row],[Licenses Bought]]&lt;0,0,Sales[[#This Row],[Number of Users]]-Sales[[#This Row],[Licenses Bought]])</f>
        <v>7</v>
      </c>
      <c r="J364" s="2">
        <f>IF(Sales[[#This Row],[Sales Month]]=MAX(Sales[Sales Month]),Sales[[#This Row],[Upsell $ Per Non-Paying User]]*Sales[[#This Row],[Non-Paying Users]],0)</f>
        <v>0</v>
      </c>
      <c r="K364" s="2" t="str">
        <f>_xlfn.IFS(Sales[[#This Row],[Current Upsell $]]=0,"",Sales[[#This Row],[Current Upsell $]]&gt;=400,"High",Sales[[#This Row],[Current Upsell $]]&gt;=100,"Medium",Sales[[#This Row],[Current Upsell $]]&lt;100,"Low")</f>
        <v/>
      </c>
      <c r="L364" s="2" t="str">
        <f>IF(Sales[[#This Row],[Current Upsell $]]&gt;0,_xlfn.CONCAT(Sales[[#This Row],[Subscription Type]]," ",Sales[[#This Row],[Upsell Priority]]," ",TEXT(Sales[[#This Row],[Current Upsell $]],"$#,#")),"")</f>
        <v/>
      </c>
      <c r="M364" s="1">
        <v>43952</v>
      </c>
      <c r="N364" s="1">
        <v>44378</v>
      </c>
      <c r="O364">
        <v>14</v>
      </c>
      <c r="P364">
        <v>0</v>
      </c>
      <c r="Q364" s="1">
        <v>44197</v>
      </c>
      <c r="R364">
        <v>250</v>
      </c>
      <c r="S364" s="1"/>
    </row>
    <row r="365" spans="1:19" x14ac:dyDescent="0.35">
      <c r="A365">
        <v>100028</v>
      </c>
      <c r="B365" t="s">
        <v>0</v>
      </c>
      <c r="C365" s="2">
        <f>_xlfn.SWITCH(Sales[[#This Row],[Subscription Type]],"Basic",10,"Premium",10,"Business",25,"Enterprise",27)</f>
        <v>10</v>
      </c>
      <c r="E365" s="1"/>
      <c r="F365" s="1"/>
      <c r="G365">
        <v>25</v>
      </c>
      <c r="H365">
        <v>25</v>
      </c>
      <c r="I365">
        <f>IF(Sales[[#This Row],[Number of Users]]-Sales[[#This Row],[Licenses Bought]]&lt;0,0,Sales[[#This Row],[Number of Users]]-Sales[[#This Row],[Licenses Bought]])</f>
        <v>0</v>
      </c>
      <c r="J365" s="2">
        <f>IF(Sales[[#This Row],[Sales Month]]=MAX(Sales[Sales Month]),Sales[[#This Row],[Upsell $ Per Non-Paying User]]*Sales[[#This Row],[Non-Paying Users]],0)</f>
        <v>0</v>
      </c>
      <c r="K365" s="2" t="str">
        <f>_xlfn.IFS(Sales[[#This Row],[Current Upsell $]]=0,"",Sales[[#This Row],[Current Upsell $]]&gt;=400,"High",Sales[[#This Row],[Current Upsell $]]&gt;=100,"Medium",Sales[[#This Row],[Current Upsell $]]&lt;100,"Low")</f>
        <v/>
      </c>
      <c r="L365" s="2" t="str">
        <f>IF(Sales[[#This Row],[Current Upsell $]]&gt;0,_xlfn.CONCAT(Sales[[#This Row],[Subscription Type]]," ",Sales[[#This Row],[Upsell Priority]]," ",TEXT(Sales[[#This Row],[Current Upsell $]],"$#,#")),"")</f>
        <v/>
      </c>
      <c r="M365" s="1">
        <v>43952</v>
      </c>
      <c r="N365" s="1">
        <v>44378</v>
      </c>
      <c r="O365">
        <v>14</v>
      </c>
      <c r="P365">
        <v>0</v>
      </c>
      <c r="Q365" s="1">
        <v>44228</v>
      </c>
      <c r="R365">
        <v>250</v>
      </c>
      <c r="S365" s="1"/>
    </row>
    <row r="366" spans="1:19" x14ac:dyDescent="0.35">
      <c r="A366">
        <v>100028</v>
      </c>
      <c r="B366" t="s">
        <v>0</v>
      </c>
      <c r="C366" s="2">
        <f>_xlfn.SWITCH(Sales[[#This Row],[Subscription Type]],"Basic",10,"Premium",10,"Business",25,"Enterprise",27)</f>
        <v>10</v>
      </c>
      <c r="E366" s="1"/>
      <c r="F366" s="1"/>
      <c r="G366">
        <v>25</v>
      </c>
      <c r="H366">
        <v>33</v>
      </c>
      <c r="I366">
        <f>IF(Sales[[#This Row],[Number of Users]]-Sales[[#This Row],[Licenses Bought]]&lt;0,0,Sales[[#This Row],[Number of Users]]-Sales[[#This Row],[Licenses Bought]])</f>
        <v>8</v>
      </c>
      <c r="J366" s="2">
        <f>IF(Sales[[#This Row],[Sales Month]]=MAX(Sales[Sales Month]),Sales[[#This Row],[Upsell $ Per Non-Paying User]]*Sales[[#This Row],[Non-Paying Users]],0)</f>
        <v>0</v>
      </c>
      <c r="K366" s="2" t="str">
        <f>_xlfn.IFS(Sales[[#This Row],[Current Upsell $]]=0,"",Sales[[#This Row],[Current Upsell $]]&gt;=400,"High",Sales[[#This Row],[Current Upsell $]]&gt;=100,"Medium",Sales[[#This Row],[Current Upsell $]]&lt;100,"Low")</f>
        <v/>
      </c>
      <c r="L366" s="2" t="str">
        <f>IF(Sales[[#This Row],[Current Upsell $]]&gt;0,_xlfn.CONCAT(Sales[[#This Row],[Subscription Type]]," ",Sales[[#This Row],[Upsell Priority]]," ",TEXT(Sales[[#This Row],[Current Upsell $]],"$#,#")),"")</f>
        <v/>
      </c>
      <c r="M366" s="1">
        <v>43952</v>
      </c>
      <c r="N366" s="1">
        <v>44378</v>
      </c>
      <c r="O366">
        <v>14</v>
      </c>
      <c r="P366">
        <v>0</v>
      </c>
      <c r="Q366" s="1">
        <v>44256</v>
      </c>
      <c r="R366">
        <v>250</v>
      </c>
      <c r="S366" s="1"/>
    </row>
    <row r="367" spans="1:19" x14ac:dyDescent="0.35">
      <c r="A367">
        <v>100028</v>
      </c>
      <c r="B367" t="s">
        <v>0</v>
      </c>
      <c r="C367" s="2">
        <f>_xlfn.SWITCH(Sales[[#This Row],[Subscription Type]],"Basic",10,"Premium",10,"Business",25,"Enterprise",27)</f>
        <v>10</v>
      </c>
      <c r="E367" s="1"/>
      <c r="F367" s="1"/>
      <c r="G367">
        <v>25</v>
      </c>
      <c r="H367">
        <v>31</v>
      </c>
      <c r="I367">
        <f>IF(Sales[[#This Row],[Number of Users]]-Sales[[#This Row],[Licenses Bought]]&lt;0,0,Sales[[#This Row],[Number of Users]]-Sales[[#This Row],[Licenses Bought]])</f>
        <v>6</v>
      </c>
      <c r="J367" s="2">
        <f>IF(Sales[[#This Row],[Sales Month]]=MAX(Sales[Sales Month]),Sales[[#This Row],[Upsell $ Per Non-Paying User]]*Sales[[#This Row],[Non-Paying Users]],0)</f>
        <v>0</v>
      </c>
      <c r="K367" s="2" t="str">
        <f>_xlfn.IFS(Sales[[#This Row],[Current Upsell $]]=0,"",Sales[[#This Row],[Current Upsell $]]&gt;=400,"High",Sales[[#This Row],[Current Upsell $]]&gt;=100,"Medium",Sales[[#This Row],[Current Upsell $]]&lt;100,"Low")</f>
        <v/>
      </c>
      <c r="L367" s="2" t="str">
        <f>IF(Sales[[#This Row],[Current Upsell $]]&gt;0,_xlfn.CONCAT(Sales[[#This Row],[Subscription Type]]," ",Sales[[#This Row],[Upsell Priority]]," ",TEXT(Sales[[#This Row],[Current Upsell $]],"$#,#")),"")</f>
        <v/>
      </c>
      <c r="M367" s="1">
        <v>43952</v>
      </c>
      <c r="N367" s="1">
        <v>44378</v>
      </c>
      <c r="O367">
        <v>14</v>
      </c>
      <c r="P367">
        <v>0</v>
      </c>
      <c r="Q367" s="1">
        <v>44287</v>
      </c>
      <c r="R367">
        <v>250</v>
      </c>
      <c r="S367" s="1"/>
    </row>
    <row r="368" spans="1:19" x14ac:dyDescent="0.35">
      <c r="A368">
        <v>100028</v>
      </c>
      <c r="B368" t="s">
        <v>0</v>
      </c>
      <c r="C368" s="2">
        <f>_xlfn.SWITCH(Sales[[#This Row],[Subscription Type]],"Basic",10,"Premium",10,"Business",25,"Enterprise",27)</f>
        <v>10</v>
      </c>
      <c r="E368" s="1"/>
      <c r="F368" s="1"/>
      <c r="G368">
        <v>25</v>
      </c>
      <c r="H368">
        <v>31</v>
      </c>
      <c r="I368">
        <f>IF(Sales[[#This Row],[Number of Users]]-Sales[[#This Row],[Licenses Bought]]&lt;0,0,Sales[[#This Row],[Number of Users]]-Sales[[#This Row],[Licenses Bought]])</f>
        <v>6</v>
      </c>
      <c r="J368" s="2">
        <f>IF(Sales[[#This Row],[Sales Month]]=MAX(Sales[Sales Month]),Sales[[#This Row],[Upsell $ Per Non-Paying User]]*Sales[[#This Row],[Non-Paying Users]],0)</f>
        <v>0</v>
      </c>
      <c r="K368" s="2" t="str">
        <f>_xlfn.IFS(Sales[[#This Row],[Current Upsell $]]=0,"",Sales[[#This Row],[Current Upsell $]]&gt;=400,"High",Sales[[#This Row],[Current Upsell $]]&gt;=100,"Medium",Sales[[#This Row],[Current Upsell $]]&lt;100,"Low")</f>
        <v/>
      </c>
      <c r="L368" s="2" t="str">
        <f>IF(Sales[[#This Row],[Current Upsell $]]&gt;0,_xlfn.CONCAT(Sales[[#This Row],[Subscription Type]]," ",Sales[[#This Row],[Upsell Priority]]," ",TEXT(Sales[[#This Row],[Current Upsell $]],"$#,#")),"")</f>
        <v/>
      </c>
      <c r="M368" s="1">
        <v>43952</v>
      </c>
      <c r="N368" s="1">
        <v>44378</v>
      </c>
      <c r="O368">
        <v>14</v>
      </c>
      <c r="P368">
        <v>0</v>
      </c>
      <c r="Q368" s="1">
        <v>44317</v>
      </c>
      <c r="R368">
        <v>250</v>
      </c>
      <c r="S368" s="1"/>
    </row>
    <row r="369" spans="1:19" x14ac:dyDescent="0.35">
      <c r="A369">
        <v>100028</v>
      </c>
      <c r="B369" t="s">
        <v>0</v>
      </c>
      <c r="C369" s="2">
        <f>_xlfn.SWITCH(Sales[[#This Row],[Subscription Type]],"Basic",10,"Premium",10,"Business",25,"Enterprise",27)</f>
        <v>10</v>
      </c>
      <c r="E369" s="1"/>
      <c r="F369" s="1"/>
      <c r="G369">
        <v>25</v>
      </c>
      <c r="H369">
        <v>32</v>
      </c>
      <c r="I369">
        <f>IF(Sales[[#This Row],[Number of Users]]-Sales[[#This Row],[Licenses Bought]]&lt;0,0,Sales[[#This Row],[Number of Users]]-Sales[[#This Row],[Licenses Bought]])</f>
        <v>7</v>
      </c>
      <c r="J369" s="2">
        <f>IF(Sales[[#This Row],[Sales Month]]=MAX(Sales[Sales Month]),Sales[[#This Row],[Upsell $ Per Non-Paying User]]*Sales[[#This Row],[Non-Paying Users]],0)</f>
        <v>70</v>
      </c>
      <c r="K369" s="2" t="str">
        <f>_xlfn.IFS(Sales[[#This Row],[Current Upsell $]]=0,"",Sales[[#This Row],[Current Upsell $]]&gt;=400,"High",Sales[[#This Row],[Current Upsell $]]&gt;=100,"Medium",Sales[[#This Row],[Current Upsell $]]&lt;100,"Low")</f>
        <v>Low</v>
      </c>
      <c r="L369" s="2" t="str">
        <f>IF(Sales[[#This Row],[Current Upsell $]]&gt;0,_xlfn.CONCAT(Sales[[#This Row],[Subscription Type]]," ",Sales[[#This Row],[Upsell Priority]]," ",TEXT(Sales[[#This Row],[Current Upsell $]],"$#,#")),"")</f>
        <v>Premium Low $70</v>
      </c>
      <c r="M369" s="1">
        <v>43952</v>
      </c>
      <c r="N369" s="1">
        <v>44378</v>
      </c>
      <c r="O369">
        <v>14</v>
      </c>
      <c r="P369">
        <v>0</v>
      </c>
      <c r="Q369" s="1">
        <v>44348</v>
      </c>
      <c r="R369">
        <v>250</v>
      </c>
      <c r="S369" s="1"/>
    </row>
    <row r="370" spans="1:19" x14ac:dyDescent="0.35">
      <c r="A370">
        <v>100029</v>
      </c>
      <c r="B370" t="s">
        <v>3</v>
      </c>
      <c r="C370" s="2">
        <f>_xlfn.SWITCH(Sales[[#This Row],[Subscription Type]],"Basic",10,"Premium",10,"Business",25,"Enterprise",27)</f>
        <v>10</v>
      </c>
      <c r="G370">
        <v>0</v>
      </c>
      <c r="H370">
        <v>9</v>
      </c>
      <c r="I370">
        <f>IF(Sales[[#This Row],[Number of Users]]-Sales[[#This Row],[Licenses Bought]]&lt;0,0,Sales[[#This Row],[Number of Users]]-Sales[[#This Row],[Licenses Bought]])</f>
        <v>9</v>
      </c>
      <c r="J370" s="2">
        <f>IF(Sales[[#This Row],[Sales Month]]=MAX(Sales[Sales Month]),Sales[[#This Row],[Upsell $ Per Non-Paying User]]*Sales[[#This Row],[Non-Paying Users]],0)</f>
        <v>0</v>
      </c>
      <c r="K370" s="2" t="str">
        <f>_xlfn.IFS(Sales[[#This Row],[Current Upsell $]]=0,"",Sales[[#This Row],[Current Upsell $]]&gt;=400,"High",Sales[[#This Row],[Current Upsell $]]&gt;=100,"Medium",Sales[[#This Row],[Current Upsell $]]&lt;100,"Low")</f>
        <v/>
      </c>
      <c r="L370" s="2" t="str">
        <f>IF(Sales[[#This Row],[Current Upsell $]]&gt;0,_xlfn.CONCAT(Sales[[#This Row],[Subscription Type]]," ",Sales[[#This Row],[Upsell Priority]]," ",TEXT(Sales[[#This Row],[Current Upsell $]],"$#,#")),"")</f>
        <v/>
      </c>
      <c r="M370" s="1">
        <v>43952</v>
      </c>
      <c r="N370" s="1">
        <v>43983</v>
      </c>
      <c r="O370">
        <v>1</v>
      </c>
      <c r="P370">
        <v>12</v>
      </c>
      <c r="Q370" s="1">
        <v>43952</v>
      </c>
      <c r="R370">
        <v>0</v>
      </c>
      <c r="S370" s="1"/>
    </row>
    <row r="371" spans="1:19" x14ac:dyDescent="0.35">
      <c r="A371">
        <v>100029</v>
      </c>
      <c r="B371" t="s">
        <v>3</v>
      </c>
      <c r="C371" s="2">
        <f>_xlfn.SWITCH(Sales[[#This Row],[Subscription Type]],"Basic",10,"Premium",10,"Business",25,"Enterprise",27)</f>
        <v>10</v>
      </c>
      <c r="G371">
        <v>0</v>
      </c>
      <c r="H371">
        <v>8</v>
      </c>
      <c r="I371">
        <f>IF(Sales[[#This Row],[Number of Users]]-Sales[[#This Row],[Licenses Bought]]&lt;0,0,Sales[[#This Row],[Number of Users]]-Sales[[#This Row],[Licenses Bought]])</f>
        <v>8</v>
      </c>
      <c r="J371" s="2">
        <f>IF(Sales[[#This Row],[Sales Month]]=MAX(Sales[Sales Month]),Sales[[#This Row],[Upsell $ Per Non-Paying User]]*Sales[[#This Row],[Non-Paying Users]],0)</f>
        <v>0</v>
      </c>
      <c r="K371" s="2" t="str">
        <f>_xlfn.IFS(Sales[[#This Row],[Current Upsell $]]=0,"",Sales[[#This Row],[Current Upsell $]]&gt;=400,"High",Sales[[#This Row],[Current Upsell $]]&gt;=100,"Medium",Sales[[#This Row],[Current Upsell $]]&lt;100,"Low")</f>
        <v/>
      </c>
      <c r="L371" s="2" t="str">
        <f>IF(Sales[[#This Row],[Current Upsell $]]&gt;0,_xlfn.CONCAT(Sales[[#This Row],[Subscription Type]]," ",Sales[[#This Row],[Upsell Priority]]," ",TEXT(Sales[[#This Row],[Current Upsell $]],"$#,#")),"")</f>
        <v/>
      </c>
      <c r="M371" s="1">
        <v>43952</v>
      </c>
      <c r="N371" s="1">
        <v>43983</v>
      </c>
      <c r="O371">
        <v>1</v>
      </c>
      <c r="P371">
        <v>12</v>
      </c>
      <c r="Q371" s="1">
        <v>43983</v>
      </c>
      <c r="R371">
        <v>0</v>
      </c>
      <c r="S371" s="1"/>
    </row>
    <row r="372" spans="1:19" x14ac:dyDescent="0.35">
      <c r="A372">
        <v>100030</v>
      </c>
      <c r="B372" t="s">
        <v>3</v>
      </c>
      <c r="C372" s="2">
        <f>_xlfn.SWITCH(Sales[[#This Row],[Subscription Type]],"Basic",10,"Premium",10,"Business",25,"Enterprise",27)</f>
        <v>10</v>
      </c>
      <c r="G372">
        <v>0</v>
      </c>
      <c r="H372">
        <v>8</v>
      </c>
      <c r="I372">
        <f>IF(Sales[[#This Row],[Number of Users]]-Sales[[#This Row],[Licenses Bought]]&lt;0,0,Sales[[#This Row],[Number of Users]]-Sales[[#This Row],[Licenses Bought]])</f>
        <v>8</v>
      </c>
      <c r="J372" s="2">
        <f>IF(Sales[[#This Row],[Sales Month]]=MAX(Sales[Sales Month]),Sales[[#This Row],[Upsell $ Per Non-Paying User]]*Sales[[#This Row],[Non-Paying Users]],0)</f>
        <v>0</v>
      </c>
      <c r="K372" s="2" t="str">
        <f>_xlfn.IFS(Sales[[#This Row],[Current Upsell $]]=0,"",Sales[[#This Row],[Current Upsell $]]&gt;=400,"High",Sales[[#This Row],[Current Upsell $]]&gt;=100,"Medium",Sales[[#This Row],[Current Upsell $]]&lt;100,"Low")</f>
        <v/>
      </c>
      <c r="L372" s="2" t="str">
        <f>IF(Sales[[#This Row],[Current Upsell $]]&gt;0,_xlfn.CONCAT(Sales[[#This Row],[Subscription Type]]," ",Sales[[#This Row],[Upsell Priority]]," ",TEXT(Sales[[#This Row],[Current Upsell $]],"$#,#")),"")</f>
        <v/>
      </c>
      <c r="M372" s="1">
        <v>43952</v>
      </c>
      <c r="N372" s="1">
        <v>44378</v>
      </c>
      <c r="O372">
        <v>14</v>
      </c>
      <c r="P372">
        <v>0</v>
      </c>
      <c r="Q372" s="1">
        <v>43952</v>
      </c>
      <c r="R372">
        <v>0</v>
      </c>
      <c r="S372" s="1"/>
    </row>
    <row r="373" spans="1:19" x14ac:dyDescent="0.35">
      <c r="A373">
        <v>100030</v>
      </c>
      <c r="B373" t="s">
        <v>3</v>
      </c>
      <c r="C373" s="2">
        <f>_xlfn.SWITCH(Sales[[#This Row],[Subscription Type]],"Basic",10,"Premium",10,"Business",25,"Enterprise",27)</f>
        <v>10</v>
      </c>
      <c r="G373">
        <v>0</v>
      </c>
      <c r="H373">
        <v>7</v>
      </c>
      <c r="I373">
        <f>IF(Sales[[#This Row],[Number of Users]]-Sales[[#This Row],[Licenses Bought]]&lt;0,0,Sales[[#This Row],[Number of Users]]-Sales[[#This Row],[Licenses Bought]])</f>
        <v>7</v>
      </c>
      <c r="J373" s="2">
        <f>IF(Sales[[#This Row],[Sales Month]]=MAX(Sales[Sales Month]),Sales[[#This Row],[Upsell $ Per Non-Paying User]]*Sales[[#This Row],[Non-Paying Users]],0)</f>
        <v>0</v>
      </c>
      <c r="K373" s="2" t="str">
        <f>_xlfn.IFS(Sales[[#This Row],[Current Upsell $]]=0,"",Sales[[#This Row],[Current Upsell $]]&gt;=400,"High",Sales[[#This Row],[Current Upsell $]]&gt;=100,"Medium",Sales[[#This Row],[Current Upsell $]]&lt;100,"Low")</f>
        <v/>
      </c>
      <c r="L373" s="2" t="str">
        <f>IF(Sales[[#This Row],[Current Upsell $]]&gt;0,_xlfn.CONCAT(Sales[[#This Row],[Subscription Type]]," ",Sales[[#This Row],[Upsell Priority]]," ",TEXT(Sales[[#This Row],[Current Upsell $]],"$#,#")),"")</f>
        <v/>
      </c>
      <c r="M373" s="1">
        <v>43952</v>
      </c>
      <c r="N373" s="1">
        <v>44378</v>
      </c>
      <c r="O373">
        <v>14</v>
      </c>
      <c r="P373">
        <v>0</v>
      </c>
      <c r="Q373" s="1">
        <v>43983</v>
      </c>
      <c r="R373">
        <v>0</v>
      </c>
      <c r="S373" s="1"/>
    </row>
    <row r="374" spans="1:19" x14ac:dyDescent="0.35">
      <c r="A374">
        <v>100030</v>
      </c>
      <c r="B374" t="s">
        <v>3</v>
      </c>
      <c r="C374" s="2">
        <f>_xlfn.SWITCH(Sales[[#This Row],[Subscription Type]],"Basic",10,"Premium",10,"Business",25,"Enterprise",27)</f>
        <v>10</v>
      </c>
      <c r="G374">
        <v>0</v>
      </c>
      <c r="H374">
        <v>9</v>
      </c>
      <c r="I374">
        <f>IF(Sales[[#This Row],[Number of Users]]-Sales[[#This Row],[Licenses Bought]]&lt;0,0,Sales[[#This Row],[Number of Users]]-Sales[[#This Row],[Licenses Bought]])</f>
        <v>9</v>
      </c>
      <c r="J374" s="2">
        <f>IF(Sales[[#This Row],[Sales Month]]=MAX(Sales[Sales Month]),Sales[[#This Row],[Upsell $ Per Non-Paying User]]*Sales[[#This Row],[Non-Paying Users]],0)</f>
        <v>0</v>
      </c>
      <c r="K374" s="2" t="str">
        <f>_xlfn.IFS(Sales[[#This Row],[Current Upsell $]]=0,"",Sales[[#This Row],[Current Upsell $]]&gt;=400,"High",Sales[[#This Row],[Current Upsell $]]&gt;=100,"Medium",Sales[[#This Row],[Current Upsell $]]&lt;100,"Low")</f>
        <v/>
      </c>
      <c r="L374" s="2" t="str">
        <f>IF(Sales[[#This Row],[Current Upsell $]]&gt;0,_xlfn.CONCAT(Sales[[#This Row],[Subscription Type]]," ",Sales[[#This Row],[Upsell Priority]]," ",TEXT(Sales[[#This Row],[Current Upsell $]],"$#,#")),"")</f>
        <v/>
      </c>
      <c r="M374" s="1">
        <v>43952</v>
      </c>
      <c r="N374" s="1">
        <v>44378</v>
      </c>
      <c r="O374">
        <v>14</v>
      </c>
      <c r="P374">
        <v>0</v>
      </c>
      <c r="Q374" s="1">
        <v>44013</v>
      </c>
      <c r="R374">
        <v>0</v>
      </c>
      <c r="S374" s="1"/>
    </row>
    <row r="375" spans="1:19" x14ac:dyDescent="0.35">
      <c r="A375">
        <v>100030</v>
      </c>
      <c r="B375" t="s">
        <v>3</v>
      </c>
      <c r="C375" s="2">
        <f>_xlfn.SWITCH(Sales[[#This Row],[Subscription Type]],"Basic",10,"Premium",10,"Business",25,"Enterprise",27)</f>
        <v>10</v>
      </c>
      <c r="G375">
        <v>0</v>
      </c>
      <c r="H375">
        <v>8</v>
      </c>
      <c r="I375">
        <f>IF(Sales[[#This Row],[Number of Users]]-Sales[[#This Row],[Licenses Bought]]&lt;0,0,Sales[[#This Row],[Number of Users]]-Sales[[#This Row],[Licenses Bought]])</f>
        <v>8</v>
      </c>
      <c r="J375" s="2">
        <f>IF(Sales[[#This Row],[Sales Month]]=MAX(Sales[Sales Month]),Sales[[#This Row],[Upsell $ Per Non-Paying User]]*Sales[[#This Row],[Non-Paying Users]],0)</f>
        <v>0</v>
      </c>
      <c r="K375" s="2" t="str">
        <f>_xlfn.IFS(Sales[[#This Row],[Current Upsell $]]=0,"",Sales[[#This Row],[Current Upsell $]]&gt;=400,"High",Sales[[#This Row],[Current Upsell $]]&gt;=100,"Medium",Sales[[#This Row],[Current Upsell $]]&lt;100,"Low")</f>
        <v/>
      </c>
      <c r="L375" s="2" t="str">
        <f>IF(Sales[[#This Row],[Current Upsell $]]&gt;0,_xlfn.CONCAT(Sales[[#This Row],[Subscription Type]]," ",Sales[[#This Row],[Upsell Priority]]," ",TEXT(Sales[[#This Row],[Current Upsell $]],"$#,#")),"")</f>
        <v/>
      </c>
      <c r="M375" s="1">
        <v>43952</v>
      </c>
      <c r="N375" s="1">
        <v>44378</v>
      </c>
      <c r="O375">
        <v>14</v>
      </c>
      <c r="P375">
        <v>0</v>
      </c>
      <c r="Q375" s="1">
        <v>44044</v>
      </c>
      <c r="R375">
        <v>0</v>
      </c>
      <c r="S375" s="1"/>
    </row>
    <row r="376" spans="1:19" x14ac:dyDescent="0.35">
      <c r="A376">
        <v>100030</v>
      </c>
      <c r="B376" t="s">
        <v>3</v>
      </c>
      <c r="C376" s="2">
        <f>_xlfn.SWITCH(Sales[[#This Row],[Subscription Type]],"Basic",10,"Premium",10,"Business",25,"Enterprise",27)</f>
        <v>10</v>
      </c>
      <c r="G376">
        <v>0</v>
      </c>
      <c r="H376">
        <v>7</v>
      </c>
      <c r="I376">
        <f>IF(Sales[[#This Row],[Number of Users]]-Sales[[#This Row],[Licenses Bought]]&lt;0,0,Sales[[#This Row],[Number of Users]]-Sales[[#This Row],[Licenses Bought]])</f>
        <v>7</v>
      </c>
      <c r="J376" s="2">
        <f>IF(Sales[[#This Row],[Sales Month]]=MAX(Sales[Sales Month]),Sales[[#This Row],[Upsell $ Per Non-Paying User]]*Sales[[#This Row],[Non-Paying Users]],0)</f>
        <v>0</v>
      </c>
      <c r="K376" s="2" t="str">
        <f>_xlfn.IFS(Sales[[#This Row],[Current Upsell $]]=0,"",Sales[[#This Row],[Current Upsell $]]&gt;=400,"High",Sales[[#This Row],[Current Upsell $]]&gt;=100,"Medium",Sales[[#This Row],[Current Upsell $]]&lt;100,"Low")</f>
        <v/>
      </c>
      <c r="L376" s="2" t="str">
        <f>IF(Sales[[#This Row],[Current Upsell $]]&gt;0,_xlfn.CONCAT(Sales[[#This Row],[Subscription Type]]," ",Sales[[#This Row],[Upsell Priority]]," ",TEXT(Sales[[#This Row],[Current Upsell $]],"$#,#")),"")</f>
        <v/>
      </c>
      <c r="M376" s="1">
        <v>43952</v>
      </c>
      <c r="N376" s="1">
        <v>44378</v>
      </c>
      <c r="O376">
        <v>14</v>
      </c>
      <c r="P376">
        <v>0</v>
      </c>
      <c r="Q376" s="1">
        <v>44075</v>
      </c>
      <c r="R376">
        <v>0</v>
      </c>
      <c r="S376" s="1"/>
    </row>
    <row r="377" spans="1:19" x14ac:dyDescent="0.35">
      <c r="A377">
        <v>100030</v>
      </c>
      <c r="B377" t="s">
        <v>3</v>
      </c>
      <c r="C377" s="2">
        <f>_xlfn.SWITCH(Sales[[#This Row],[Subscription Type]],"Basic",10,"Premium",10,"Business",25,"Enterprise",27)</f>
        <v>10</v>
      </c>
      <c r="G377">
        <v>0</v>
      </c>
      <c r="H377">
        <v>7</v>
      </c>
      <c r="I377">
        <f>IF(Sales[[#This Row],[Number of Users]]-Sales[[#This Row],[Licenses Bought]]&lt;0,0,Sales[[#This Row],[Number of Users]]-Sales[[#This Row],[Licenses Bought]])</f>
        <v>7</v>
      </c>
      <c r="J377" s="2">
        <f>IF(Sales[[#This Row],[Sales Month]]=MAX(Sales[Sales Month]),Sales[[#This Row],[Upsell $ Per Non-Paying User]]*Sales[[#This Row],[Non-Paying Users]],0)</f>
        <v>0</v>
      </c>
      <c r="K377" s="2" t="str">
        <f>_xlfn.IFS(Sales[[#This Row],[Current Upsell $]]=0,"",Sales[[#This Row],[Current Upsell $]]&gt;=400,"High",Sales[[#This Row],[Current Upsell $]]&gt;=100,"Medium",Sales[[#This Row],[Current Upsell $]]&lt;100,"Low")</f>
        <v/>
      </c>
      <c r="L377" s="2" t="str">
        <f>IF(Sales[[#This Row],[Current Upsell $]]&gt;0,_xlfn.CONCAT(Sales[[#This Row],[Subscription Type]]," ",Sales[[#This Row],[Upsell Priority]]," ",TEXT(Sales[[#This Row],[Current Upsell $]],"$#,#")),"")</f>
        <v/>
      </c>
      <c r="M377" s="1">
        <v>43952</v>
      </c>
      <c r="N377" s="1">
        <v>44378</v>
      </c>
      <c r="O377">
        <v>14</v>
      </c>
      <c r="P377">
        <v>0</v>
      </c>
      <c r="Q377" s="1">
        <v>44105</v>
      </c>
      <c r="R377">
        <v>0</v>
      </c>
      <c r="S377" s="1"/>
    </row>
    <row r="378" spans="1:19" x14ac:dyDescent="0.35">
      <c r="A378">
        <v>100030</v>
      </c>
      <c r="B378" t="s">
        <v>3</v>
      </c>
      <c r="C378" s="2">
        <f>_xlfn.SWITCH(Sales[[#This Row],[Subscription Type]],"Basic",10,"Premium",10,"Business",25,"Enterprise",27)</f>
        <v>10</v>
      </c>
      <c r="G378">
        <v>0</v>
      </c>
      <c r="H378">
        <v>9</v>
      </c>
      <c r="I378">
        <f>IF(Sales[[#This Row],[Number of Users]]-Sales[[#This Row],[Licenses Bought]]&lt;0,0,Sales[[#This Row],[Number of Users]]-Sales[[#This Row],[Licenses Bought]])</f>
        <v>9</v>
      </c>
      <c r="J378" s="2">
        <f>IF(Sales[[#This Row],[Sales Month]]=MAX(Sales[Sales Month]),Sales[[#This Row],[Upsell $ Per Non-Paying User]]*Sales[[#This Row],[Non-Paying Users]],0)</f>
        <v>0</v>
      </c>
      <c r="K378" s="2" t="str">
        <f>_xlfn.IFS(Sales[[#This Row],[Current Upsell $]]=0,"",Sales[[#This Row],[Current Upsell $]]&gt;=400,"High",Sales[[#This Row],[Current Upsell $]]&gt;=100,"Medium",Sales[[#This Row],[Current Upsell $]]&lt;100,"Low")</f>
        <v/>
      </c>
      <c r="L378" s="2" t="str">
        <f>IF(Sales[[#This Row],[Current Upsell $]]&gt;0,_xlfn.CONCAT(Sales[[#This Row],[Subscription Type]]," ",Sales[[#This Row],[Upsell Priority]]," ",TEXT(Sales[[#This Row],[Current Upsell $]],"$#,#")),"")</f>
        <v/>
      </c>
      <c r="M378" s="1">
        <v>43952</v>
      </c>
      <c r="N378" s="1">
        <v>44378</v>
      </c>
      <c r="O378">
        <v>14</v>
      </c>
      <c r="P378">
        <v>0</v>
      </c>
      <c r="Q378" s="1">
        <v>44136</v>
      </c>
      <c r="R378">
        <v>0</v>
      </c>
      <c r="S378" s="1"/>
    </row>
    <row r="379" spans="1:19" x14ac:dyDescent="0.35">
      <c r="A379">
        <v>100030</v>
      </c>
      <c r="B379" t="s">
        <v>3</v>
      </c>
      <c r="C379" s="2">
        <f>_xlfn.SWITCH(Sales[[#This Row],[Subscription Type]],"Basic",10,"Premium",10,"Business",25,"Enterprise",27)</f>
        <v>10</v>
      </c>
      <c r="G379">
        <v>0</v>
      </c>
      <c r="H379">
        <v>9</v>
      </c>
      <c r="I379">
        <f>IF(Sales[[#This Row],[Number of Users]]-Sales[[#This Row],[Licenses Bought]]&lt;0,0,Sales[[#This Row],[Number of Users]]-Sales[[#This Row],[Licenses Bought]])</f>
        <v>9</v>
      </c>
      <c r="J379" s="2">
        <f>IF(Sales[[#This Row],[Sales Month]]=MAX(Sales[Sales Month]),Sales[[#This Row],[Upsell $ Per Non-Paying User]]*Sales[[#This Row],[Non-Paying Users]],0)</f>
        <v>0</v>
      </c>
      <c r="K379" s="2" t="str">
        <f>_xlfn.IFS(Sales[[#This Row],[Current Upsell $]]=0,"",Sales[[#This Row],[Current Upsell $]]&gt;=400,"High",Sales[[#This Row],[Current Upsell $]]&gt;=100,"Medium",Sales[[#This Row],[Current Upsell $]]&lt;100,"Low")</f>
        <v/>
      </c>
      <c r="L379" s="2" t="str">
        <f>IF(Sales[[#This Row],[Current Upsell $]]&gt;0,_xlfn.CONCAT(Sales[[#This Row],[Subscription Type]]," ",Sales[[#This Row],[Upsell Priority]]," ",TEXT(Sales[[#This Row],[Current Upsell $]],"$#,#")),"")</f>
        <v/>
      </c>
      <c r="M379" s="1">
        <v>43952</v>
      </c>
      <c r="N379" s="1">
        <v>44378</v>
      </c>
      <c r="O379">
        <v>14</v>
      </c>
      <c r="P379">
        <v>0</v>
      </c>
      <c r="Q379" s="1">
        <v>44166</v>
      </c>
      <c r="R379">
        <v>0</v>
      </c>
      <c r="S379" s="1"/>
    </row>
    <row r="380" spans="1:19" x14ac:dyDescent="0.35">
      <c r="A380">
        <v>100030</v>
      </c>
      <c r="B380" t="s">
        <v>3</v>
      </c>
      <c r="C380" s="2">
        <f>_xlfn.SWITCH(Sales[[#This Row],[Subscription Type]],"Basic",10,"Premium",10,"Business",25,"Enterprise",27)</f>
        <v>10</v>
      </c>
      <c r="G380">
        <v>0</v>
      </c>
      <c r="H380">
        <v>8</v>
      </c>
      <c r="I380">
        <f>IF(Sales[[#This Row],[Number of Users]]-Sales[[#This Row],[Licenses Bought]]&lt;0,0,Sales[[#This Row],[Number of Users]]-Sales[[#This Row],[Licenses Bought]])</f>
        <v>8</v>
      </c>
      <c r="J380" s="2">
        <f>IF(Sales[[#This Row],[Sales Month]]=MAX(Sales[Sales Month]),Sales[[#This Row],[Upsell $ Per Non-Paying User]]*Sales[[#This Row],[Non-Paying Users]],0)</f>
        <v>0</v>
      </c>
      <c r="K380" s="2" t="str">
        <f>_xlfn.IFS(Sales[[#This Row],[Current Upsell $]]=0,"",Sales[[#This Row],[Current Upsell $]]&gt;=400,"High",Sales[[#This Row],[Current Upsell $]]&gt;=100,"Medium",Sales[[#This Row],[Current Upsell $]]&lt;100,"Low")</f>
        <v/>
      </c>
      <c r="L380" s="2" t="str">
        <f>IF(Sales[[#This Row],[Current Upsell $]]&gt;0,_xlfn.CONCAT(Sales[[#This Row],[Subscription Type]]," ",Sales[[#This Row],[Upsell Priority]]," ",TEXT(Sales[[#This Row],[Current Upsell $]],"$#,#")),"")</f>
        <v/>
      </c>
      <c r="M380" s="1">
        <v>43952</v>
      </c>
      <c r="N380" s="1">
        <v>44378</v>
      </c>
      <c r="O380">
        <v>14</v>
      </c>
      <c r="P380">
        <v>0</v>
      </c>
      <c r="Q380" s="1">
        <v>44197</v>
      </c>
      <c r="R380">
        <v>0</v>
      </c>
      <c r="S380" s="1"/>
    </row>
    <row r="381" spans="1:19" x14ac:dyDescent="0.35">
      <c r="A381">
        <v>100030</v>
      </c>
      <c r="B381" t="s">
        <v>3</v>
      </c>
      <c r="C381" s="2">
        <f>_xlfn.SWITCH(Sales[[#This Row],[Subscription Type]],"Basic",10,"Premium",10,"Business",25,"Enterprise",27)</f>
        <v>10</v>
      </c>
      <c r="G381">
        <v>0</v>
      </c>
      <c r="H381">
        <v>8</v>
      </c>
      <c r="I381">
        <f>IF(Sales[[#This Row],[Number of Users]]-Sales[[#This Row],[Licenses Bought]]&lt;0,0,Sales[[#This Row],[Number of Users]]-Sales[[#This Row],[Licenses Bought]])</f>
        <v>8</v>
      </c>
      <c r="J381" s="2">
        <f>IF(Sales[[#This Row],[Sales Month]]=MAX(Sales[Sales Month]),Sales[[#This Row],[Upsell $ Per Non-Paying User]]*Sales[[#This Row],[Non-Paying Users]],0)</f>
        <v>0</v>
      </c>
      <c r="K381" s="2" t="str">
        <f>_xlfn.IFS(Sales[[#This Row],[Current Upsell $]]=0,"",Sales[[#This Row],[Current Upsell $]]&gt;=400,"High",Sales[[#This Row],[Current Upsell $]]&gt;=100,"Medium",Sales[[#This Row],[Current Upsell $]]&lt;100,"Low")</f>
        <v/>
      </c>
      <c r="L381" s="2" t="str">
        <f>IF(Sales[[#This Row],[Current Upsell $]]&gt;0,_xlfn.CONCAT(Sales[[#This Row],[Subscription Type]]," ",Sales[[#This Row],[Upsell Priority]]," ",TEXT(Sales[[#This Row],[Current Upsell $]],"$#,#")),"")</f>
        <v/>
      </c>
      <c r="M381" s="1">
        <v>43952</v>
      </c>
      <c r="N381" s="1">
        <v>44378</v>
      </c>
      <c r="O381">
        <v>14</v>
      </c>
      <c r="P381">
        <v>0</v>
      </c>
      <c r="Q381" s="1">
        <v>44228</v>
      </c>
      <c r="R381">
        <v>0</v>
      </c>
      <c r="S381" s="1"/>
    </row>
    <row r="382" spans="1:19" x14ac:dyDescent="0.35">
      <c r="A382">
        <v>100030</v>
      </c>
      <c r="B382" t="s">
        <v>3</v>
      </c>
      <c r="C382" s="2">
        <f>_xlfn.SWITCH(Sales[[#This Row],[Subscription Type]],"Basic",10,"Premium",10,"Business",25,"Enterprise",27)</f>
        <v>10</v>
      </c>
      <c r="G382">
        <v>0</v>
      </c>
      <c r="H382">
        <v>8</v>
      </c>
      <c r="I382">
        <f>IF(Sales[[#This Row],[Number of Users]]-Sales[[#This Row],[Licenses Bought]]&lt;0,0,Sales[[#This Row],[Number of Users]]-Sales[[#This Row],[Licenses Bought]])</f>
        <v>8</v>
      </c>
      <c r="J382" s="2">
        <f>IF(Sales[[#This Row],[Sales Month]]=MAX(Sales[Sales Month]),Sales[[#This Row],[Upsell $ Per Non-Paying User]]*Sales[[#This Row],[Non-Paying Users]],0)</f>
        <v>0</v>
      </c>
      <c r="K382" s="2" t="str">
        <f>_xlfn.IFS(Sales[[#This Row],[Current Upsell $]]=0,"",Sales[[#This Row],[Current Upsell $]]&gt;=400,"High",Sales[[#This Row],[Current Upsell $]]&gt;=100,"Medium",Sales[[#This Row],[Current Upsell $]]&lt;100,"Low")</f>
        <v/>
      </c>
      <c r="L382" s="2" t="str">
        <f>IF(Sales[[#This Row],[Current Upsell $]]&gt;0,_xlfn.CONCAT(Sales[[#This Row],[Subscription Type]]," ",Sales[[#This Row],[Upsell Priority]]," ",TEXT(Sales[[#This Row],[Current Upsell $]],"$#,#")),"")</f>
        <v/>
      </c>
      <c r="M382" s="1">
        <v>43952</v>
      </c>
      <c r="N382" s="1">
        <v>44378</v>
      </c>
      <c r="O382">
        <v>14</v>
      </c>
      <c r="P382">
        <v>0</v>
      </c>
      <c r="Q382" s="1">
        <v>44256</v>
      </c>
      <c r="R382">
        <v>0</v>
      </c>
      <c r="S382" s="1"/>
    </row>
    <row r="383" spans="1:19" x14ac:dyDescent="0.35">
      <c r="A383">
        <v>100030</v>
      </c>
      <c r="B383" t="s">
        <v>3</v>
      </c>
      <c r="C383" s="2">
        <f>_xlfn.SWITCH(Sales[[#This Row],[Subscription Type]],"Basic",10,"Premium",10,"Business",25,"Enterprise",27)</f>
        <v>10</v>
      </c>
      <c r="G383">
        <v>0</v>
      </c>
      <c r="H383">
        <v>8</v>
      </c>
      <c r="I383">
        <f>IF(Sales[[#This Row],[Number of Users]]-Sales[[#This Row],[Licenses Bought]]&lt;0,0,Sales[[#This Row],[Number of Users]]-Sales[[#This Row],[Licenses Bought]])</f>
        <v>8</v>
      </c>
      <c r="J383" s="2">
        <f>IF(Sales[[#This Row],[Sales Month]]=MAX(Sales[Sales Month]),Sales[[#This Row],[Upsell $ Per Non-Paying User]]*Sales[[#This Row],[Non-Paying Users]],0)</f>
        <v>0</v>
      </c>
      <c r="K383" s="2" t="str">
        <f>_xlfn.IFS(Sales[[#This Row],[Current Upsell $]]=0,"",Sales[[#This Row],[Current Upsell $]]&gt;=400,"High",Sales[[#This Row],[Current Upsell $]]&gt;=100,"Medium",Sales[[#This Row],[Current Upsell $]]&lt;100,"Low")</f>
        <v/>
      </c>
      <c r="L383" s="2" t="str">
        <f>IF(Sales[[#This Row],[Current Upsell $]]&gt;0,_xlfn.CONCAT(Sales[[#This Row],[Subscription Type]]," ",Sales[[#This Row],[Upsell Priority]]," ",TEXT(Sales[[#This Row],[Current Upsell $]],"$#,#")),"")</f>
        <v/>
      </c>
      <c r="M383" s="1">
        <v>43952</v>
      </c>
      <c r="N383" s="1">
        <v>44378</v>
      </c>
      <c r="O383">
        <v>14</v>
      </c>
      <c r="P383">
        <v>0</v>
      </c>
      <c r="Q383" s="1">
        <v>44287</v>
      </c>
      <c r="R383">
        <v>0</v>
      </c>
      <c r="S383" s="1"/>
    </row>
    <row r="384" spans="1:19" x14ac:dyDescent="0.35">
      <c r="A384">
        <v>100030</v>
      </c>
      <c r="B384" t="s">
        <v>3</v>
      </c>
      <c r="C384" s="2">
        <f>_xlfn.SWITCH(Sales[[#This Row],[Subscription Type]],"Basic",10,"Premium",10,"Business",25,"Enterprise",27)</f>
        <v>10</v>
      </c>
      <c r="G384">
        <v>0</v>
      </c>
      <c r="H384">
        <v>9</v>
      </c>
      <c r="I384">
        <f>IF(Sales[[#This Row],[Number of Users]]-Sales[[#This Row],[Licenses Bought]]&lt;0,0,Sales[[#This Row],[Number of Users]]-Sales[[#This Row],[Licenses Bought]])</f>
        <v>9</v>
      </c>
      <c r="J384" s="2">
        <f>IF(Sales[[#This Row],[Sales Month]]=MAX(Sales[Sales Month]),Sales[[#This Row],[Upsell $ Per Non-Paying User]]*Sales[[#This Row],[Non-Paying Users]],0)</f>
        <v>0</v>
      </c>
      <c r="K384" s="2" t="str">
        <f>_xlfn.IFS(Sales[[#This Row],[Current Upsell $]]=0,"",Sales[[#This Row],[Current Upsell $]]&gt;=400,"High",Sales[[#This Row],[Current Upsell $]]&gt;=100,"Medium",Sales[[#This Row],[Current Upsell $]]&lt;100,"Low")</f>
        <v/>
      </c>
      <c r="L384" s="2" t="str">
        <f>IF(Sales[[#This Row],[Current Upsell $]]&gt;0,_xlfn.CONCAT(Sales[[#This Row],[Subscription Type]]," ",Sales[[#This Row],[Upsell Priority]]," ",TEXT(Sales[[#This Row],[Current Upsell $]],"$#,#")),"")</f>
        <v/>
      </c>
      <c r="M384" s="1">
        <v>43952</v>
      </c>
      <c r="N384" s="1">
        <v>44378</v>
      </c>
      <c r="O384">
        <v>14</v>
      </c>
      <c r="P384">
        <v>0</v>
      </c>
      <c r="Q384" s="1">
        <v>44317</v>
      </c>
      <c r="R384">
        <v>0</v>
      </c>
      <c r="S384" s="1"/>
    </row>
    <row r="385" spans="1:19" x14ac:dyDescent="0.35">
      <c r="A385">
        <v>100030</v>
      </c>
      <c r="B385" t="s">
        <v>3</v>
      </c>
      <c r="C385" s="2">
        <f>_xlfn.SWITCH(Sales[[#This Row],[Subscription Type]],"Basic",10,"Premium",10,"Business",25,"Enterprise",27)</f>
        <v>10</v>
      </c>
      <c r="G385">
        <v>0</v>
      </c>
      <c r="H385">
        <v>8</v>
      </c>
      <c r="I385">
        <f>IF(Sales[[#This Row],[Number of Users]]-Sales[[#This Row],[Licenses Bought]]&lt;0,0,Sales[[#This Row],[Number of Users]]-Sales[[#This Row],[Licenses Bought]])</f>
        <v>8</v>
      </c>
      <c r="J385" s="2">
        <f>IF(Sales[[#This Row],[Sales Month]]=MAX(Sales[Sales Month]),Sales[[#This Row],[Upsell $ Per Non-Paying User]]*Sales[[#This Row],[Non-Paying Users]],0)</f>
        <v>80</v>
      </c>
      <c r="K385" s="2" t="str">
        <f>_xlfn.IFS(Sales[[#This Row],[Current Upsell $]]=0,"",Sales[[#This Row],[Current Upsell $]]&gt;=400,"High",Sales[[#This Row],[Current Upsell $]]&gt;=100,"Medium",Sales[[#This Row],[Current Upsell $]]&lt;100,"Low")</f>
        <v>Low</v>
      </c>
      <c r="L385" s="2" t="str">
        <f>IF(Sales[[#This Row],[Current Upsell $]]&gt;0,_xlfn.CONCAT(Sales[[#This Row],[Subscription Type]]," ",Sales[[#This Row],[Upsell Priority]]," ",TEXT(Sales[[#This Row],[Current Upsell $]],"$#,#")),"")</f>
        <v>Basic Low $80</v>
      </c>
      <c r="M385" s="1">
        <v>43952</v>
      </c>
      <c r="N385" s="1">
        <v>44378</v>
      </c>
      <c r="O385">
        <v>14</v>
      </c>
      <c r="P385">
        <v>0</v>
      </c>
      <c r="Q385" s="1">
        <v>44348</v>
      </c>
      <c r="R385">
        <v>0</v>
      </c>
      <c r="S385" s="1"/>
    </row>
    <row r="386" spans="1:19" x14ac:dyDescent="0.35">
      <c r="A386">
        <v>100031</v>
      </c>
      <c r="B386" t="s">
        <v>3</v>
      </c>
      <c r="C386" s="2">
        <f>_xlfn.SWITCH(Sales[[#This Row],[Subscription Type]],"Basic",10,"Premium",10,"Business",25,"Enterprise",27)</f>
        <v>10</v>
      </c>
      <c r="G386">
        <v>0</v>
      </c>
      <c r="H386">
        <v>5</v>
      </c>
      <c r="I386">
        <f>IF(Sales[[#This Row],[Number of Users]]-Sales[[#This Row],[Licenses Bought]]&lt;0,0,Sales[[#This Row],[Number of Users]]-Sales[[#This Row],[Licenses Bought]])</f>
        <v>5</v>
      </c>
      <c r="J386" s="2">
        <f>IF(Sales[[#This Row],[Sales Month]]=MAX(Sales[Sales Month]),Sales[[#This Row],[Upsell $ Per Non-Paying User]]*Sales[[#This Row],[Non-Paying Users]],0)</f>
        <v>0</v>
      </c>
      <c r="K386" s="2" t="str">
        <f>_xlfn.IFS(Sales[[#This Row],[Current Upsell $]]=0,"",Sales[[#This Row],[Current Upsell $]]&gt;=400,"High",Sales[[#This Row],[Current Upsell $]]&gt;=100,"Medium",Sales[[#This Row],[Current Upsell $]]&lt;100,"Low")</f>
        <v/>
      </c>
      <c r="L386" s="2" t="str">
        <f>IF(Sales[[#This Row],[Current Upsell $]]&gt;0,_xlfn.CONCAT(Sales[[#This Row],[Subscription Type]]," ",Sales[[#This Row],[Upsell Priority]]," ",TEXT(Sales[[#This Row],[Current Upsell $]],"$#,#")),"")</f>
        <v/>
      </c>
      <c r="M386" s="1">
        <v>43952</v>
      </c>
      <c r="N386" s="1">
        <v>44378</v>
      </c>
      <c r="O386">
        <v>14</v>
      </c>
      <c r="P386">
        <v>0</v>
      </c>
      <c r="Q386" s="1">
        <v>43952</v>
      </c>
      <c r="R386">
        <v>0</v>
      </c>
      <c r="S386" s="1"/>
    </row>
    <row r="387" spans="1:19" x14ac:dyDescent="0.35">
      <c r="A387">
        <v>100031</v>
      </c>
      <c r="B387" t="s">
        <v>3</v>
      </c>
      <c r="C387" s="2">
        <f>_xlfn.SWITCH(Sales[[#This Row],[Subscription Type]],"Basic",10,"Premium",10,"Business",25,"Enterprise",27)</f>
        <v>10</v>
      </c>
      <c r="G387">
        <v>0</v>
      </c>
      <c r="H387">
        <v>5</v>
      </c>
      <c r="I387">
        <f>IF(Sales[[#This Row],[Number of Users]]-Sales[[#This Row],[Licenses Bought]]&lt;0,0,Sales[[#This Row],[Number of Users]]-Sales[[#This Row],[Licenses Bought]])</f>
        <v>5</v>
      </c>
      <c r="J387" s="2">
        <f>IF(Sales[[#This Row],[Sales Month]]=MAX(Sales[Sales Month]),Sales[[#This Row],[Upsell $ Per Non-Paying User]]*Sales[[#This Row],[Non-Paying Users]],0)</f>
        <v>0</v>
      </c>
      <c r="K387" s="2" t="str">
        <f>_xlfn.IFS(Sales[[#This Row],[Current Upsell $]]=0,"",Sales[[#This Row],[Current Upsell $]]&gt;=400,"High",Sales[[#This Row],[Current Upsell $]]&gt;=100,"Medium",Sales[[#This Row],[Current Upsell $]]&lt;100,"Low")</f>
        <v/>
      </c>
      <c r="L387" s="2" t="str">
        <f>IF(Sales[[#This Row],[Current Upsell $]]&gt;0,_xlfn.CONCAT(Sales[[#This Row],[Subscription Type]]," ",Sales[[#This Row],[Upsell Priority]]," ",TEXT(Sales[[#This Row],[Current Upsell $]],"$#,#")),"")</f>
        <v/>
      </c>
      <c r="M387" s="1">
        <v>43952</v>
      </c>
      <c r="N387" s="1">
        <v>44378</v>
      </c>
      <c r="O387">
        <v>14</v>
      </c>
      <c r="P387">
        <v>0</v>
      </c>
      <c r="Q387" s="1">
        <v>43983</v>
      </c>
      <c r="R387">
        <v>0</v>
      </c>
      <c r="S387" s="1"/>
    </row>
    <row r="388" spans="1:19" x14ac:dyDescent="0.35">
      <c r="A388">
        <v>100031</v>
      </c>
      <c r="B388" t="s">
        <v>3</v>
      </c>
      <c r="C388" s="2">
        <f>_xlfn.SWITCH(Sales[[#This Row],[Subscription Type]],"Basic",10,"Premium",10,"Business",25,"Enterprise",27)</f>
        <v>10</v>
      </c>
      <c r="G388">
        <v>0</v>
      </c>
      <c r="H388">
        <v>6</v>
      </c>
      <c r="I388">
        <f>IF(Sales[[#This Row],[Number of Users]]-Sales[[#This Row],[Licenses Bought]]&lt;0,0,Sales[[#This Row],[Number of Users]]-Sales[[#This Row],[Licenses Bought]])</f>
        <v>6</v>
      </c>
      <c r="J388" s="2">
        <f>IF(Sales[[#This Row],[Sales Month]]=MAX(Sales[Sales Month]),Sales[[#This Row],[Upsell $ Per Non-Paying User]]*Sales[[#This Row],[Non-Paying Users]],0)</f>
        <v>0</v>
      </c>
      <c r="K388" s="2" t="str">
        <f>_xlfn.IFS(Sales[[#This Row],[Current Upsell $]]=0,"",Sales[[#This Row],[Current Upsell $]]&gt;=400,"High",Sales[[#This Row],[Current Upsell $]]&gt;=100,"Medium",Sales[[#This Row],[Current Upsell $]]&lt;100,"Low")</f>
        <v/>
      </c>
      <c r="L388" s="2" t="str">
        <f>IF(Sales[[#This Row],[Current Upsell $]]&gt;0,_xlfn.CONCAT(Sales[[#This Row],[Subscription Type]]," ",Sales[[#This Row],[Upsell Priority]]," ",TEXT(Sales[[#This Row],[Current Upsell $]],"$#,#")),"")</f>
        <v/>
      </c>
      <c r="M388" s="1">
        <v>43952</v>
      </c>
      <c r="N388" s="1">
        <v>44378</v>
      </c>
      <c r="O388">
        <v>14</v>
      </c>
      <c r="P388">
        <v>0</v>
      </c>
      <c r="Q388" s="1">
        <v>44013</v>
      </c>
      <c r="R388">
        <v>0</v>
      </c>
      <c r="S388" s="1"/>
    </row>
    <row r="389" spans="1:19" x14ac:dyDescent="0.35">
      <c r="A389">
        <v>100031</v>
      </c>
      <c r="B389" t="s">
        <v>3</v>
      </c>
      <c r="C389" s="2">
        <f>_xlfn.SWITCH(Sales[[#This Row],[Subscription Type]],"Basic",10,"Premium",10,"Business",25,"Enterprise",27)</f>
        <v>10</v>
      </c>
      <c r="G389">
        <v>0</v>
      </c>
      <c r="H389">
        <v>6</v>
      </c>
      <c r="I389">
        <f>IF(Sales[[#This Row],[Number of Users]]-Sales[[#This Row],[Licenses Bought]]&lt;0,0,Sales[[#This Row],[Number of Users]]-Sales[[#This Row],[Licenses Bought]])</f>
        <v>6</v>
      </c>
      <c r="J389" s="2">
        <f>IF(Sales[[#This Row],[Sales Month]]=MAX(Sales[Sales Month]),Sales[[#This Row],[Upsell $ Per Non-Paying User]]*Sales[[#This Row],[Non-Paying Users]],0)</f>
        <v>0</v>
      </c>
      <c r="K389" s="2" t="str">
        <f>_xlfn.IFS(Sales[[#This Row],[Current Upsell $]]=0,"",Sales[[#This Row],[Current Upsell $]]&gt;=400,"High",Sales[[#This Row],[Current Upsell $]]&gt;=100,"Medium",Sales[[#This Row],[Current Upsell $]]&lt;100,"Low")</f>
        <v/>
      </c>
      <c r="L389" s="2" t="str">
        <f>IF(Sales[[#This Row],[Current Upsell $]]&gt;0,_xlfn.CONCAT(Sales[[#This Row],[Subscription Type]]," ",Sales[[#This Row],[Upsell Priority]]," ",TEXT(Sales[[#This Row],[Current Upsell $]],"$#,#")),"")</f>
        <v/>
      </c>
      <c r="M389" s="1">
        <v>43952</v>
      </c>
      <c r="N389" s="1">
        <v>44378</v>
      </c>
      <c r="O389">
        <v>14</v>
      </c>
      <c r="P389">
        <v>0</v>
      </c>
      <c r="Q389" s="1">
        <v>44044</v>
      </c>
      <c r="R389">
        <v>0</v>
      </c>
      <c r="S389" s="1"/>
    </row>
    <row r="390" spans="1:19" x14ac:dyDescent="0.35">
      <c r="A390">
        <v>100031</v>
      </c>
      <c r="B390" t="s">
        <v>3</v>
      </c>
      <c r="C390" s="2">
        <f>_xlfn.SWITCH(Sales[[#This Row],[Subscription Type]],"Basic",10,"Premium",10,"Business",25,"Enterprise",27)</f>
        <v>10</v>
      </c>
      <c r="G390">
        <v>0</v>
      </c>
      <c r="H390">
        <v>5</v>
      </c>
      <c r="I390">
        <f>IF(Sales[[#This Row],[Number of Users]]-Sales[[#This Row],[Licenses Bought]]&lt;0,0,Sales[[#This Row],[Number of Users]]-Sales[[#This Row],[Licenses Bought]])</f>
        <v>5</v>
      </c>
      <c r="J390" s="2">
        <f>IF(Sales[[#This Row],[Sales Month]]=MAX(Sales[Sales Month]),Sales[[#This Row],[Upsell $ Per Non-Paying User]]*Sales[[#This Row],[Non-Paying Users]],0)</f>
        <v>0</v>
      </c>
      <c r="K390" s="2" t="str">
        <f>_xlfn.IFS(Sales[[#This Row],[Current Upsell $]]=0,"",Sales[[#This Row],[Current Upsell $]]&gt;=400,"High",Sales[[#This Row],[Current Upsell $]]&gt;=100,"Medium",Sales[[#This Row],[Current Upsell $]]&lt;100,"Low")</f>
        <v/>
      </c>
      <c r="L390" s="2" t="str">
        <f>IF(Sales[[#This Row],[Current Upsell $]]&gt;0,_xlfn.CONCAT(Sales[[#This Row],[Subscription Type]]," ",Sales[[#This Row],[Upsell Priority]]," ",TEXT(Sales[[#This Row],[Current Upsell $]],"$#,#")),"")</f>
        <v/>
      </c>
      <c r="M390" s="1">
        <v>43952</v>
      </c>
      <c r="N390" s="1">
        <v>44378</v>
      </c>
      <c r="O390">
        <v>14</v>
      </c>
      <c r="P390">
        <v>0</v>
      </c>
      <c r="Q390" s="1">
        <v>44075</v>
      </c>
      <c r="R390">
        <v>0</v>
      </c>
      <c r="S390" s="1"/>
    </row>
    <row r="391" spans="1:19" x14ac:dyDescent="0.35">
      <c r="A391">
        <v>100031</v>
      </c>
      <c r="B391" t="s">
        <v>3</v>
      </c>
      <c r="C391" s="2">
        <f>_xlfn.SWITCH(Sales[[#This Row],[Subscription Type]],"Basic",10,"Premium",10,"Business",25,"Enterprise",27)</f>
        <v>10</v>
      </c>
      <c r="G391">
        <v>0</v>
      </c>
      <c r="H391">
        <v>7</v>
      </c>
      <c r="I391">
        <f>IF(Sales[[#This Row],[Number of Users]]-Sales[[#This Row],[Licenses Bought]]&lt;0,0,Sales[[#This Row],[Number of Users]]-Sales[[#This Row],[Licenses Bought]])</f>
        <v>7</v>
      </c>
      <c r="J391" s="2">
        <f>IF(Sales[[#This Row],[Sales Month]]=MAX(Sales[Sales Month]),Sales[[#This Row],[Upsell $ Per Non-Paying User]]*Sales[[#This Row],[Non-Paying Users]],0)</f>
        <v>0</v>
      </c>
      <c r="K391" s="2" t="str">
        <f>_xlfn.IFS(Sales[[#This Row],[Current Upsell $]]=0,"",Sales[[#This Row],[Current Upsell $]]&gt;=400,"High",Sales[[#This Row],[Current Upsell $]]&gt;=100,"Medium",Sales[[#This Row],[Current Upsell $]]&lt;100,"Low")</f>
        <v/>
      </c>
      <c r="L391" s="2" t="str">
        <f>IF(Sales[[#This Row],[Current Upsell $]]&gt;0,_xlfn.CONCAT(Sales[[#This Row],[Subscription Type]]," ",Sales[[#This Row],[Upsell Priority]]," ",TEXT(Sales[[#This Row],[Current Upsell $]],"$#,#")),"")</f>
        <v/>
      </c>
      <c r="M391" s="1">
        <v>43952</v>
      </c>
      <c r="N391" s="1">
        <v>44378</v>
      </c>
      <c r="O391">
        <v>14</v>
      </c>
      <c r="P391">
        <v>0</v>
      </c>
      <c r="Q391" s="1">
        <v>44105</v>
      </c>
      <c r="R391">
        <v>0</v>
      </c>
      <c r="S391" s="1"/>
    </row>
    <row r="392" spans="1:19" x14ac:dyDescent="0.35">
      <c r="A392">
        <v>100031</v>
      </c>
      <c r="B392" t="s">
        <v>3</v>
      </c>
      <c r="C392" s="2">
        <f>_xlfn.SWITCH(Sales[[#This Row],[Subscription Type]],"Basic",10,"Premium",10,"Business",25,"Enterprise",27)</f>
        <v>10</v>
      </c>
      <c r="G392">
        <v>0</v>
      </c>
      <c r="H392">
        <v>6</v>
      </c>
      <c r="I392">
        <f>IF(Sales[[#This Row],[Number of Users]]-Sales[[#This Row],[Licenses Bought]]&lt;0,0,Sales[[#This Row],[Number of Users]]-Sales[[#This Row],[Licenses Bought]])</f>
        <v>6</v>
      </c>
      <c r="J392" s="2">
        <f>IF(Sales[[#This Row],[Sales Month]]=MAX(Sales[Sales Month]),Sales[[#This Row],[Upsell $ Per Non-Paying User]]*Sales[[#This Row],[Non-Paying Users]],0)</f>
        <v>0</v>
      </c>
      <c r="K392" s="2" t="str">
        <f>_xlfn.IFS(Sales[[#This Row],[Current Upsell $]]=0,"",Sales[[#This Row],[Current Upsell $]]&gt;=400,"High",Sales[[#This Row],[Current Upsell $]]&gt;=100,"Medium",Sales[[#This Row],[Current Upsell $]]&lt;100,"Low")</f>
        <v/>
      </c>
      <c r="L392" s="2" t="str">
        <f>IF(Sales[[#This Row],[Current Upsell $]]&gt;0,_xlfn.CONCAT(Sales[[#This Row],[Subscription Type]]," ",Sales[[#This Row],[Upsell Priority]]," ",TEXT(Sales[[#This Row],[Current Upsell $]],"$#,#")),"")</f>
        <v/>
      </c>
      <c r="M392" s="1">
        <v>43952</v>
      </c>
      <c r="N392" s="1">
        <v>44378</v>
      </c>
      <c r="O392">
        <v>14</v>
      </c>
      <c r="P392">
        <v>0</v>
      </c>
      <c r="Q392" s="1">
        <v>44136</v>
      </c>
      <c r="R392">
        <v>0</v>
      </c>
      <c r="S392" s="1"/>
    </row>
    <row r="393" spans="1:19" x14ac:dyDescent="0.35">
      <c r="A393">
        <v>100031</v>
      </c>
      <c r="B393" t="s">
        <v>3</v>
      </c>
      <c r="C393" s="2">
        <f>_xlfn.SWITCH(Sales[[#This Row],[Subscription Type]],"Basic",10,"Premium",10,"Business",25,"Enterprise",27)</f>
        <v>10</v>
      </c>
      <c r="G393">
        <v>0</v>
      </c>
      <c r="H393">
        <v>5</v>
      </c>
      <c r="I393">
        <f>IF(Sales[[#This Row],[Number of Users]]-Sales[[#This Row],[Licenses Bought]]&lt;0,0,Sales[[#This Row],[Number of Users]]-Sales[[#This Row],[Licenses Bought]])</f>
        <v>5</v>
      </c>
      <c r="J393" s="2">
        <f>IF(Sales[[#This Row],[Sales Month]]=MAX(Sales[Sales Month]),Sales[[#This Row],[Upsell $ Per Non-Paying User]]*Sales[[#This Row],[Non-Paying Users]],0)</f>
        <v>0</v>
      </c>
      <c r="K393" s="2" t="str">
        <f>_xlfn.IFS(Sales[[#This Row],[Current Upsell $]]=0,"",Sales[[#This Row],[Current Upsell $]]&gt;=400,"High",Sales[[#This Row],[Current Upsell $]]&gt;=100,"Medium",Sales[[#This Row],[Current Upsell $]]&lt;100,"Low")</f>
        <v/>
      </c>
      <c r="L393" s="2" t="str">
        <f>IF(Sales[[#This Row],[Current Upsell $]]&gt;0,_xlfn.CONCAT(Sales[[#This Row],[Subscription Type]]," ",Sales[[#This Row],[Upsell Priority]]," ",TEXT(Sales[[#This Row],[Current Upsell $]],"$#,#")),"")</f>
        <v/>
      </c>
      <c r="M393" s="1">
        <v>43952</v>
      </c>
      <c r="N393" s="1">
        <v>44378</v>
      </c>
      <c r="O393">
        <v>14</v>
      </c>
      <c r="P393">
        <v>0</v>
      </c>
      <c r="Q393" s="1">
        <v>44166</v>
      </c>
      <c r="R393">
        <v>0</v>
      </c>
      <c r="S393" s="1"/>
    </row>
    <row r="394" spans="1:19" x14ac:dyDescent="0.35">
      <c r="A394">
        <v>100031</v>
      </c>
      <c r="B394" t="s">
        <v>3</v>
      </c>
      <c r="C394" s="2">
        <f>_xlfn.SWITCH(Sales[[#This Row],[Subscription Type]],"Basic",10,"Premium",10,"Business",25,"Enterprise",27)</f>
        <v>10</v>
      </c>
      <c r="G394">
        <v>0</v>
      </c>
      <c r="H394">
        <v>6</v>
      </c>
      <c r="I394">
        <f>IF(Sales[[#This Row],[Number of Users]]-Sales[[#This Row],[Licenses Bought]]&lt;0,0,Sales[[#This Row],[Number of Users]]-Sales[[#This Row],[Licenses Bought]])</f>
        <v>6</v>
      </c>
      <c r="J394" s="2">
        <f>IF(Sales[[#This Row],[Sales Month]]=MAX(Sales[Sales Month]),Sales[[#This Row],[Upsell $ Per Non-Paying User]]*Sales[[#This Row],[Non-Paying Users]],0)</f>
        <v>0</v>
      </c>
      <c r="K394" s="2" t="str">
        <f>_xlfn.IFS(Sales[[#This Row],[Current Upsell $]]=0,"",Sales[[#This Row],[Current Upsell $]]&gt;=400,"High",Sales[[#This Row],[Current Upsell $]]&gt;=100,"Medium",Sales[[#This Row],[Current Upsell $]]&lt;100,"Low")</f>
        <v/>
      </c>
      <c r="L394" s="2" t="str">
        <f>IF(Sales[[#This Row],[Current Upsell $]]&gt;0,_xlfn.CONCAT(Sales[[#This Row],[Subscription Type]]," ",Sales[[#This Row],[Upsell Priority]]," ",TEXT(Sales[[#This Row],[Current Upsell $]],"$#,#")),"")</f>
        <v/>
      </c>
      <c r="M394" s="1">
        <v>43952</v>
      </c>
      <c r="N394" s="1">
        <v>44378</v>
      </c>
      <c r="O394">
        <v>14</v>
      </c>
      <c r="P394">
        <v>0</v>
      </c>
      <c r="Q394" s="1">
        <v>44197</v>
      </c>
      <c r="R394">
        <v>0</v>
      </c>
      <c r="S394" s="1"/>
    </row>
    <row r="395" spans="1:19" x14ac:dyDescent="0.35">
      <c r="A395">
        <v>100031</v>
      </c>
      <c r="B395" t="s">
        <v>3</v>
      </c>
      <c r="C395" s="2">
        <f>_xlfn.SWITCH(Sales[[#This Row],[Subscription Type]],"Basic",10,"Premium",10,"Business",25,"Enterprise",27)</f>
        <v>10</v>
      </c>
      <c r="G395">
        <v>0</v>
      </c>
      <c r="H395">
        <v>5</v>
      </c>
      <c r="I395">
        <f>IF(Sales[[#This Row],[Number of Users]]-Sales[[#This Row],[Licenses Bought]]&lt;0,0,Sales[[#This Row],[Number of Users]]-Sales[[#This Row],[Licenses Bought]])</f>
        <v>5</v>
      </c>
      <c r="J395" s="2">
        <f>IF(Sales[[#This Row],[Sales Month]]=MAX(Sales[Sales Month]),Sales[[#This Row],[Upsell $ Per Non-Paying User]]*Sales[[#This Row],[Non-Paying Users]],0)</f>
        <v>0</v>
      </c>
      <c r="K395" s="2" t="str">
        <f>_xlfn.IFS(Sales[[#This Row],[Current Upsell $]]=0,"",Sales[[#This Row],[Current Upsell $]]&gt;=400,"High",Sales[[#This Row],[Current Upsell $]]&gt;=100,"Medium",Sales[[#This Row],[Current Upsell $]]&lt;100,"Low")</f>
        <v/>
      </c>
      <c r="L395" s="2" t="str">
        <f>IF(Sales[[#This Row],[Current Upsell $]]&gt;0,_xlfn.CONCAT(Sales[[#This Row],[Subscription Type]]," ",Sales[[#This Row],[Upsell Priority]]," ",TEXT(Sales[[#This Row],[Current Upsell $]],"$#,#")),"")</f>
        <v/>
      </c>
      <c r="M395" s="1">
        <v>43952</v>
      </c>
      <c r="N395" s="1">
        <v>44378</v>
      </c>
      <c r="O395">
        <v>14</v>
      </c>
      <c r="P395">
        <v>0</v>
      </c>
      <c r="Q395" s="1">
        <v>44228</v>
      </c>
      <c r="R395">
        <v>0</v>
      </c>
      <c r="S395" s="1"/>
    </row>
    <row r="396" spans="1:19" x14ac:dyDescent="0.35">
      <c r="A396">
        <v>100031</v>
      </c>
      <c r="B396" t="s">
        <v>3</v>
      </c>
      <c r="C396" s="2">
        <f>_xlfn.SWITCH(Sales[[#This Row],[Subscription Type]],"Basic",10,"Premium",10,"Business",25,"Enterprise",27)</f>
        <v>10</v>
      </c>
      <c r="G396">
        <v>0</v>
      </c>
      <c r="H396">
        <v>5</v>
      </c>
      <c r="I396">
        <f>IF(Sales[[#This Row],[Number of Users]]-Sales[[#This Row],[Licenses Bought]]&lt;0,0,Sales[[#This Row],[Number of Users]]-Sales[[#This Row],[Licenses Bought]])</f>
        <v>5</v>
      </c>
      <c r="J396" s="2">
        <f>IF(Sales[[#This Row],[Sales Month]]=MAX(Sales[Sales Month]),Sales[[#This Row],[Upsell $ Per Non-Paying User]]*Sales[[#This Row],[Non-Paying Users]],0)</f>
        <v>0</v>
      </c>
      <c r="K396" s="2" t="str">
        <f>_xlfn.IFS(Sales[[#This Row],[Current Upsell $]]=0,"",Sales[[#This Row],[Current Upsell $]]&gt;=400,"High",Sales[[#This Row],[Current Upsell $]]&gt;=100,"Medium",Sales[[#This Row],[Current Upsell $]]&lt;100,"Low")</f>
        <v/>
      </c>
      <c r="L396" s="2" t="str">
        <f>IF(Sales[[#This Row],[Current Upsell $]]&gt;0,_xlfn.CONCAT(Sales[[#This Row],[Subscription Type]]," ",Sales[[#This Row],[Upsell Priority]]," ",TEXT(Sales[[#This Row],[Current Upsell $]],"$#,#")),"")</f>
        <v/>
      </c>
      <c r="M396" s="1">
        <v>43952</v>
      </c>
      <c r="N396" s="1">
        <v>44378</v>
      </c>
      <c r="O396">
        <v>14</v>
      </c>
      <c r="P396">
        <v>0</v>
      </c>
      <c r="Q396" s="1">
        <v>44256</v>
      </c>
      <c r="R396">
        <v>0</v>
      </c>
      <c r="S396" s="1"/>
    </row>
    <row r="397" spans="1:19" x14ac:dyDescent="0.35">
      <c r="A397">
        <v>100031</v>
      </c>
      <c r="B397" t="s">
        <v>3</v>
      </c>
      <c r="C397" s="2">
        <f>_xlfn.SWITCH(Sales[[#This Row],[Subscription Type]],"Basic",10,"Premium",10,"Business",25,"Enterprise",27)</f>
        <v>10</v>
      </c>
      <c r="G397">
        <v>0</v>
      </c>
      <c r="H397">
        <v>5</v>
      </c>
      <c r="I397">
        <f>IF(Sales[[#This Row],[Number of Users]]-Sales[[#This Row],[Licenses Bought]]&lt;0,0,Sales[[#This Row],[Number of Users]]-Sales[[#This Row],[Licenses Bought]])</f>
        <v>5</v>
      </c>
      <c r="J397" s="2">
        <f>IF(Sales[[#This Row],[Sales Month]]=MAX(Sales[Sales Month]),Sales[[#This Row],[Upsell $ Per Non-Paying User]]*Sales[[#This Row],[Non-Paying Users]],0)</f>
        <v>0</v>
      </c>
      <c r="K397" s="2" t="str">
        <f>_xlfn.IFS(Sales[[#This Row],[Current Upsell $]]=0,"",Sales[[#This Row],[Current Upsell $]]&gt;=400,"High",Sales[[#This Row],[Current Upsell $]]&gt;=100,"Medium",Sales[[#This Row],[Current Upsell $]]&lt;100,"Low")</f>
        <v/>
      </c>
      <c r="L397" s="2" t="str">
        <f>IF(Sales[[#This Row],[Current Upsell $]]&gt;0,_xlfn.CONCAT(Sales[[#This Row],[Subscription Type]]," ",Sales[[#This Row],[Upsell Priority]]," ",TEXT(Sales[[#This Row],[Current Upsell $]],"$#,#")),"")</f>
        <v/>
      </c>
      <c r="M397" s="1">
        <v>43952</v>
      </c>
      <c r="N397" s="1">
        <v>44378</v>
      </c>
      <c r="O397">
        <v>14</v>
      </c>
      <c r="P397">
        <v>0</v>
      </c>
      <c r="Q397" s="1">
        <v>44287</v>
      </c>
      <c r="R397">
        <v>0</v>
      </c>
      <c r="S397" s="1"/>
    </row>
    <row r="398" spans="1:19" x14ac:dyDescent="0.35">
      <c r="A398">
        <v>100031</v>
      </c>
      <c r="B398" t="s">
        <v>3</v>
      </c>
      <c r="C398" s="2">
        <f>_xlfn.SWITCH(Sales[[#This Row],[Subscription Type]],"Basic",10,"Premium",10,"Business",25,"Enterprise",27)</f>
        <v>10</v>
      </c>
      <c r="G398">
        <v>0</v>
      </c>
      <c r="H398">
        <v>4</v>
      </c>
      <c r="I398">
        <f>IF(Sales[[#This Row],[Number of Users]]-Sales[[#This Row],[Licenses Bought]]&lt;0,0,Sales[[#This Row],[Number of Users]]-Sales[[#This Row],[Licenses Bought]])</f>
        <v>4</v>
      </c>
      <c r="J398" s="2">
        <f>IF(Sales[[#This Row],[Sales Month]]=MAX(Sales[Sales Month]),Sales[[#This Row],[Upsell $ Per Non-Paying User]]*Sales[[#This Row],[Non-Paying Users]],0)</f>
        <v>0</v>
      </c>
      <c r="K398" s="2" t="str">
        <f>_xlfn.IFS(Sales[[#This Row],[Current Upsell $]]=0,"",Sales[[#This Row],[Current Upsell $]]&gt;=400,"High",Sales[[#This Row],[Current Upsell $]]&gt;=100,"Medium",Sales[[#This Row],[Current Upsell $]]&lt;100,"Low")</f>
        <v/>
      </c>
      <c r="L398" s="2" t="str">
        <f>IF(Sales[[#This Row],[Current Upsell $]]&gt;0,_xlfn.CONCAT(Sales[[#This Row],[Subscription Type]]," ",Sales[[#This Row],[Upsell Priority]]," ",TEXT(Sales[[#This Row],[Current Upsell $]],"$#,#")),"")</f>
        <v/>
      </c>
      <c r="M398" s="1">
        <v>43952</v>
      </c>
      <c r="N398" s="1">
        <v>44378</v>
      </c>
      <c r="O398">
        <v>14</v>
      </c>
      <c r="P398">
        <v>0</v>
      </c>
      <c r="Q398" s="1">
        <v>44317</v>
      </c>
      <c r="R398">
        <v>0</v>
      </c>
      <c r="S398" s="1"/>
    </row>
    <row r="399" spans="1:19" x14ac:dyDescent="0.35">
      <c r="A399">
        <v>100031</v>
      </c>
      <c r="B399" t="s">
        <v>3</v>
      </c>
      <c r="C399" s="2">
        <f>_xlfn.SWITCH(Sales[[#This Row],[Subscription Type]],"Basic",10,"Premium",10,"Business",25,"Enterprise",27)</f>
        <v>10</v>
      </c>
      <c r="G399">
        <v>0</v>
      </c>
      <c r="H399">
        <v>4</v>
      </c>
      <c r="I399">
        <f>IF(Sales[[#This Row],[Number of Users]]-Sales[[#This Row],[Licenses Bought]]&lt;0,0,Sales[[#This Row],[Number of Users]]-Sales[[#This Row],[Licenses Bought]])</f>
        <v>4</v>
      </c>
      <c r="J399" s="2">
        <f>IF(Sales[[#This Row],[Sales Month]]=MAX(Sales[Sales Month]),Sales[[#This Row],[Upsell $ Per Non-Paying User]]*Sales[[#This Row],[Non-Paying Users]],0)</f>
        <v>40</v>
      </c>
      <c r="K399" s="2" t="str">
        <f>_xlfn.IFS(Sales[[#This Row],[Current Upsell $]]=0,"",Sales[[#This Row],[Current Upsell $]]&gt;=400,"High",Sales[[#This Row],[Current Upsell $]]&gt;=100,"Medium",Sales[[#This Row],[Current Upsell $]]&lt;100,"Low")</f>
        <v>Low</v>
      </c>
      <c r="L399" s="2" t="str">
        <f>IF(Sales[[#This Row],[Current Upsell $]]&gt;0,_xlfn.CONCAT(Sales[[#This Row],[Subscription Type]]," ",Sales[[#This Row],[Upsell Priority]]," ",TEXT(Sales[[#This Row],[Current Upsell $]],"$#,#")),"")</f>
        <v>Basic Low $40</v>
      </c>
      <c r="M399" s="1">
        <v>43952</v>
      </c>
      <c r="N399" s="1">
        <v>44378</v>
      </c>
      <c r="O399">
        <v>14</v>
      </c>
      <c r="P399">
        <v>0</v>
      </c>
      <c r="Q399" s="1">
        <v>44348</v>
      </c>
      <c r="R399">
        <v>0</v>
      </c>
      <c r="S399" s="1"/>
    </row>
    <row r="400" spans="1:19" x14ac:dyDescent="0.35">
      <c r="A400">
        <v>100032</v>
      </c>
      <c r="B400" t="s">
        <v>3</v>
      </c>
      <c r="C400" s="2">
        <f>_xlfn.SWITCH(Sales[[#This Row],[Subscription Type]],"Basic",10,"Premium",10,"Business",25,"Enterprise",27)</f>
        <v>10</v>
      </c>
      <c r="G400">
        <v>0</v>
      </c>
      <c r="H400">
        <v>5</v>
      </c>
      <c r="I400">
        <f>IF(Sales[[#This Row],[Number of Users]]-Sales[[#This Row],[Licenses Bought]]&lt;0,0,Sales[[#This Row],[Number of Users]]-Sales[[#This Row],[Licenses Bought]])</f>
        <v>5</v>
      </c>
      <c r="J400" s="2">
        <f>IF(Sales[[#This Row],[Sales Month]]=MAX(Sales[Sales Month]),Sales[[#This Row],[Upsell $ Per Non-Paying User]]*Sales[[#This Row],[Non-Paying Users]],0)</f>
        <v>0</v>
      </c>
      <c r="K400" s="2" t="str">
        <f>_xlfn.IFS(Sales[[#This Row],[Current Upsell $]]=0,"",Sales[[#This Row],[Current Upsell $]]&gt;=400,"High",Sales[[#This Row],[Current Upsell $]]&gt;=100,"Medium",Sales[[#This Row],[Current Upsell $]]&lt;100,"Low")</f>
        <v/>
      </c>
      <c r="L400" s="2" t="str">
        <f>IF(Sales[[#This Row],[Current Upsell $]]&gt;0,_xlfn.CONCAT(Sales[[#This Row],[Subscription Type]]," ",Sales[[#This Row],[Upsell Priority]]," ",TEXT(Sales[[#This Row],[Current Upsell $]],"$#,#")),"")</f>
        <v/>
      </c>
      <c r="M400" s="1">
        <v>43952</v>
      </c>
      <c r="N400" s="1">
        <v>44256</v>
      </c>
      <c r="O400">
        <v>10</v>
      </c>
      <c r="P400">
        <v>3</v>
      </c>
      <c r="Q400" s="1">
        <v>43952</v>
      </c>
      <c r="R400">
        <v>0</v>
      </c>
      <c r="S400" s="1"/>
    </row>
    <row r="401" spans="1:19" x14ac:dyDescent="0.35">
      <c r="A401">
        <v>100032</v>
      </c>
      <c r="B401" t="s">
        <v>3</v>
      </c>
      <c r="C401" s="2">
        <f>_xlfn.SWITCH(Sales[[#This Row],[Subscription Type]],"Basic",10,"Premium",10,"Business",25,"Enterprise",27)</f>
        <v>10</v>
      </c>
      <c r="G401">
        <v>0</v>
      </c>
      <c r="H401">
        <v>5</v>
      </c>
      <c r="I401">
        <f>IF(Sales[[#This Row],[Number of Users]]-Sales[[#This Row],[Licenses Bought]]&lt;0,0,Sales[[#This Row],[Number of Users]]-Sales[[#This Row],[Licenses Bought]])</f>
        <v>5</v>
      </c>
      <c r="J401" s="2">
        <f>IF(Sales[[#This Row],[Sales Month]]=MAX(Sales[Sales Month]),Sales[[#This Row],[Upsell $ Per Non-Paying User]]*Sales[[#This Row],[Non-Paying Users]],0)</f>
        <v>0</v>
      </c>
      <c r="K401" s="2" t="str">
        <f>_xlfn.IFS(Sales[[#This Row],[Current Upsell $]]=0,"",Sales[[#This Row],[Current Upsell $]]&gt;=400,"High",Sales[[#This Row],[Current Upsell $]]&gt;=100,"Medium",Sales[[#This Row],[Current Upsell $]]&lt;100,"Low")</f>
        <v/>
      </c>
      <c r="L401" s="2" t="str">
        <f>IF(Sales[[#This Row],[Current Upsell $]]&gt;0,_xlfn.CONCAT(Sales[[#This Row],[Subscription Type]]," ",Sales[[#This Row],[Upsell Priority]]," ",TEXT(Sales[[#This Row],[Current Upsell $]],"$#,#")),"")</f>
        <v/>
      </c>
      <c r="M401" s="1">
        <v>43952</v>
      </c>
      <c r="N401" s="1">
        <v>44256</v>
      </c>
      <c r="O401">
        <v>10</v>
      </c>
      <c r="P401">
        <v>3</v>
      </c>
      <c r="Q401" s="1">
        <v>43983</v>
      </c>
      <c r="R401">
        <v>0</v>
      </c>
      <c r="S401" s="1"/>
    </row>
    <row r="402" spans="1:19" x14ac:dyDescent="0.35">
      <c r="A402">
        <v>100032</v>
      </c>
      <c r="B402" t="s">
        <v>3</v>
      </c>
      <c r="C402" s="2">
        <f>_xlfn.SWITCH(Sales[[#This Row],[Subscription Type]],"Basic",10,"Premium",10,"Business",25,"Enterprise",27)</f>
        <v>10</v>
      </c>
      <c r="G402">
        <v>0</v>
      </c>
      <c r="H402">
        <v>5</v>
      </c>
      <c r="I402">
        <f>IF(Sales[[#This Row],[Number of Users]]-Sales[[#This Row],[Licenses Bought]]&lt;0,0,Sales[[#This Row],[Number of Users]]-Sales[[#This Row],[Licenses Bought]])</f>
        <v>5</v>
      </c>
      <c r="J402" s="2">
        <f>IF(Sales[[#This Row],[Sales Month]]=MAX(Sales[Sales Month]),Sales[[#This Row],[Upsell $ Per Non-Paying User]]*Sales[[#This Row],[Non-Paying Users]],0)</f>
        <v>0</v>
      </c>
      <c r="K402" s="2" t="str">
        <f>_xlfn.IFS(Sales[[#This Row],[Current Upsell $]]=0,"",Sales[[#This Row],[Current Upsell $]]&gt;=400,"High",Sales[[#This Row],[Current Upsell $]]&gt;=100,"Medium",Sales[[#This Row],[Current Upsell $]]&lt;100,"Low")</f>
        <v/>
      </c>
      <c r="L402" s="2" t="str">
        <f>IF(Sales[[#This Row],[Current Upsell $]]&gt;0,_xlfn.CONCAT(Sales[[#This Row],[Subscription Type]]," ",Sales[[#This Row],[Upsell Priority]]," ",TEXT(Sales[[#This Row],[Current Upsell $]],"$#,#")),"")</f>
        <v/>
      </c>
      <c r="M402" s="1">
        <v>43952</v>
      </c>
      <c r="N402" s="1">
        <v>44256</v>
      </c>
      <c r="O402">
        <v>10</v>
      </c>
      <c r="P402">
        <v>3</v>
      </c>
      <c r="Q402" s="1">
        <v>44013</v>
      </c>
      <c r="R402">
        <v>0</v>
      </c>
      <c r="S402" s="1"/>
    </row>
    <row r="403" spans="1:19" x14ac:dyDescent="0.35">
      <c r="A403">
        <v>100032</v>
      </c>
      <c r="B403" t="s">
        <v>3</v>
      </c>
      <c r="C403" s="2">
        <f>_xlfn.SWITCH(Sales[[#This Row],[Subscription Type]],"Basic",10,"Premium",10,"Business",25,"Enterprise",27)</f>
        <v>10</v>
      </c>
      <c r="G403">
        <v>0</v>
      </c>
      <c r="H403">
        <v>5</v>
      </c>
      <c r="I403">
        <f>IF(Sales[[#This Row],[Number of Users]]-Sales[[#This Row],[Licenses Bought]]&lt;0,0,Sales[[#This Row],[Number of Users]]-Sales[[#This Row],[Licenses Bought]])</f>
        <v>5</v>
      </c>
      <c r="J403" s="2">
        <f>IF(Sales[[#This Row],[Sales Month]]=MAX(Sales[Sales Month]),Sales[[#This Row],[Upsell $ Per Non-Paying User]]*Sales[[#This Row],[Non-Paying Users]],0)</f>
        <v>0</v>
      </c>
      <c r="K403" s="2" t="str">
        <f>_xlfn.IFS(Sales[[#This Row],[Current Upsell $]]=0,"",Sales[[#This Row],[Current Upsell $]]&gt;=400,"High",Sales[[#This Row],[Current Upsell $]]&gt;=100,"Medium",Sales[[#This Row],[Current Upsell $]]&lt;100,"Low")</f>
        <v/>
      </c>
      <c r="L403" s="2" t="str">
        <f>IF(Sales[[#This Row],[Current Upsell $]]&gt;0,_xlfn.CONCAT(Sales[[#This Row],[Subscription Type]]," ",Sales[[#This Row],[Upsell Priority]]," ",TEXT(Sales[[#This Row],[Current Upsell $]],"$#,#")),"")</f>
        <v/>
      </c>
      <c r="M403" s="1">
        <v>43952</v>
      </c>
      <c r="N403" s="1">
        <v>44256</v>
      </c>
      <c r="O403">
        <v>10</v>
      </c>
      <c r="P403">
        <v>3</v>
      </c>
      <c r="Q403" s="1">
        <v>44044</v>
      </c>
      <c r="R403">
        <v>0</v>
      </c>
      <c r="S403" s="1"/>
    </row>
    <row r="404" spans="1:19" x14ac:dyDescent="0.35">
      <c r="A404">
        <v>100032</v>
      </c>
      <c r="B404" t="s">
        <v>3</v>
      </c>
      <c r="C404" s="2">
        <f>_xlfn.SWITCH(Sales[[#This Row],[Subscription Type]],"Basic",10,"Premium",10,"Business",25,"Enterprise",27)</f>
        <v>10</v>
      </c>
      <c r="G404">
        <v>0</v>
      </c>
      <c r="H404">
        <v>3</v>
      </c>
      <c r="I404">
        <f>IF(Sales[[#This Row],[Number of Users]]-Sales[[#This Row],[Licenses Bought]]&lt;0,0,Sales[[#This Row],[Number of Users]]-Sales[[#This Row],[Licenses Bought]])</f>
        <v>3</v>
      </c>
      <c r="J404" s="2">
        <f>IF(Sales[[#This Row],[Sales Month]]=MAX(Sales[Sales Month]),Sales[[#This Row],[Upsell $ Per Non-Paying User]]*Sales[[#This Row],[Non-Paying Users]],0)</f>
        <v>0</v>
      </c>
      <c r="K404" s="2" t="str">
        <f>_xlfn.IFS(Sales[[#This Row],[Current Upsell $]]=0,"",Sales[[#This Row],[Current Upsell $]]&gt;=400,"High",Sales[[#This Row],[Current Upsell $]]&gt;=100,"Medium",Sales[[#This Row],[Current Upsell $]]&lt;100,"Low")</f>
        <v/>
      </c>
      <c r="L404" s="2" t="str">
        <f>IF(Sales[[#This Row],[Current Upsell $]]&gt;0,_xlfn.CONCAT(Sales[[#This Row],[Subscription Type]]," ",Sales[[#This Row],[Upsell Priority]]," ",TEXT(Sales[[#This Row],[Current Upsell $]],"$#,#")),"")</f>
        <v/>
      </c>
      <c r="M404" s="1">
        <v>43952</v>
      </c>
      <c r="N404" s="1">
        <v>44256</v>
      </c>
      <c r="O404">
        <v>10</v>
      </c>
      <c r="P404">
        <v>3</v>
      </c>
      <c r="Q404" s="1">
        <v>44075</v>
      </c>
      <c r="R404">
        <v>0</v>
      </c>
      <c r="S404" s="1"/>
    </row>
    <row r="405" spans="1:19" x14ac:dyDescent="0.35">
      <c r="A405">
        <v>100032</v>
      </c>
      <c r="B405" t="s">
        <v>3</v>
      </c>
      <c r="C405" s="2">
        <f>_xlfn.SWITCH(Sales[[#This Row],[Subscription Type]],"Basic",10,"Premium",10,"Business",25,"Enterprise",27)</f>
        <v>10</v>
      </c>
      <c r="G405">
        <v>0</v>
      </c>
      <c r="H405">
        <v>6</v>
      </c>
      <c r="I405">
        <f>IF(Sales[[#This Row],[Number of Users]]-Sales[[#This Row],[Licenses Bought]]&lt;0,0,Sales[[#This Row],[Number of Users]]-Sales[[#This Row],[Licenses Bought]])</f>
        <v>6</v>
      </c>
      <c r="J405" s="2">
        <f>IF(Sales[[#This Row],[Sales Month]]=MAX(Sales[Sales Month]),Sales[[#This Row],[Upsell $ Per Non-Paying User]]*Sales[[#This Row],[Non-Paying Users]],0)</f>
        <v>0</v>
      </c>
      <c r="K405" s="2" t="str">
        <f>_xlfn.IFS(Sales[[#This Row],[Current Upsell $]]=0,"",Sales[[#This Row],[Current Upsell $]]&gt;=400,"High",Sales[[#This Row],[Current Upsell $]]&gt;=100,"Medium",Sales[[#This Row],[Current Upsell $]]&lt;100,"Low")</f>
        <v/>
      </c>
      <c r="L405" s="2" t="str">
        <f>IF(Sales[[#This Row],[Current Upsell $]]&gt;0,_xlfn.CONCAT(Sales[[#This Row],[Subscription Type]]," ",Sales[[#This Row],[Upsell Priority]]," ",TEXT(Sales[[#This Row],[Current Upsell $]],"$#,#")),"")</f>
        <v/>
      </c>
      <c r="M405" s="1">
        <v>43952</v>
      </c>
      <c r="N405" s="1">
        <v>44256</v>
      </c>
      <c r="O405">
        <v>10</v>
      </c>
      <c r="P405">
        <v>3</v>
      </c>
      <c r="Q405" s="1">
        <v>44105</v>
      </c>
      <c r="R405">
        <v>0</v>
      </c>
      <c r="S405" s="1"/>
    </row>
    <row r="406" spans="1:19" x14ac:dyDescent="0.35">
      <c r="A406">
        <v>100032</v>
      </c>
      <c r="B406" t="s">
        <v>3</v>
      </c>
      <c r="C406" s="2">
        <f>_xlfn.SWITCH(Sales[[#This Row],[Subscription Type]],"Basic",10,"Premium",10,"Business",25,"Enterprise",27)</f>
        <v>10</v>
      </c>
      <c r="G406">
        <v>0</v>
      </c>
      <c r="H406">
        <v>4</v>
      </c>
      <c r="I406">
        <f>IF(Sales[[#This Row],[Number of Users]]-Sales[[#This Row],[Licenses Bought]]&lt;0,0,Sales[[#This Row],[Number of Users]]-Sales[[#This Row],[Licenses Bought]])</f>
        <v>4</v>
      </c>
      <c r="J406" s="2">
        <f>IF(Sales[[#This Row],[Sales Month]]=MAX(Sales[Sales Month]),Sales[[#This Row],[Upsell $ Per Non-Paying User]]*Sales[[#This Row],[Non-Paying Users]],0)</f>
        <v>0</v>
      </c>
      <c r="K406" s="2" t="str">
        <f>_xlfn.IFS(Sales[[#This Row],[Current Upsell $]]=0,"",Sales[[#This Row],[Current Upsell $]]&gt;=400,"High",Sales[[#This Row],[Current Upsell $]]&gt;=100,"Medium",Sales[[#This Row],[Current Upsell $]]&lt;100,"Low")</f>
        <v/>
      </c>
      <c r="L406" s="2" t="str">
        <f>IF(Sales[[#This Row],[Current Upsell $]]&gt;0,_xlfn.CONCAT(Sales[[#This Row],[Subscription Type]]," ",Sales[[#This Row],[Upsell Priority]]," ",TEXT(Sales[[#This Row],[Current Upsell $]],"$#,#")),"")</f>
        <v/>
      </c>
      <c r="M406" s="1">
        <v>43952</v>
      </c>
      <c r="N406" s="1">
        <v>44256</v>
      </c>
      <c r="O406">
        <v>10</v>
      </c>
      <c r="P406">
        <v>3</v>
      </c>
      <c r="Q406" s="1">
        <v>44136</v>
      </c>
      <c r="R406">
        <v>0</v>
      </c>
      <c r="S406" s="1"/>
    </row>
    <row r="407" spans="1:19" x14ac:dyDescent="0.35">
      <c r="A407">
        <v>100032</v>
      </c>
      <c r="B407" t="s">
        <v>3</v>
      </c>
      <c r="C407" s="2">
        <f>_xlfn.SWITCH(Sales[[#This Row],[Subscription Type]],"Basic",10,"Premium",10,"Business",25,"Enterprise",27)</f>
        <v>10</v>
      </c>
      <c r="G407">
        <v>0</v>
      </c>
      <c r="H407">
        <v>6</v>
      </c>
      <c r="I407">
        <f>IF(Sales[[#This Row],[Number of Users]]-Sales[[#This Row],[Licenses Bought]]&lt;0,0,Sales[[#This Row],[Number of Users]]-Sales[[#This Row],[Licenses Bought]])</f>
        <v>6</v>
      </c>
      <c r="J407" s="2">
        <f>IF(Sales[[#This Row],[Sales Month]]=MAX(Sales[Sales Month]),Sales[[#This Row],[Upsell $ Per Non-Paying User]]*Sales[[#This Row],[Non-Paying Users]],0)</f>
        <v>0</v>
      </c>
      <c r="K407" s="2" t="str">
        <f>_xlfn.IFS(Sales[[#This Row],[Current Upsell $]]=0,"",Sales[[#This Row],[Current Upsell $]]&gt;=400,"High",Sales[[#This Row],[Current Upsell $]]&gt;=100,"Medium",Sales[[#This Row],[Current Upsell $]]&lt;100,"Low")</f>
        <v/>
      </c>
      <c r="L407" s="2" t="str">
        <f>IF(Sales[[#This Row],[Current Upsell $]]&gt;0,_xlfn.CONCAT(Sales[[#This Row],[Subscription Type]]," ",Sales[[#This Row],[Upsell Priority]]," ",TEXT(Sales[[#This Row],[Current Upsell $]],"$#,#")),"")</f>
        <v/>
      </c>
      <c r="M407" s="1">
        <v>43952</v>
      </c>
      <c r="N407" s="1">
        <v>44256</v>
      </c>
      <c r="O407">
        <v>10</v>
      </c>
      <c r="P407">
        <v>3</v>
      </c>
      <c r="Q407" s="1">
        <v>44166</v>
      </c>
      <c r="R407">
        <v>0</v>
      </c>
      <c r="S407" s="1"/>
    </row>
    <row r="408" spans="1:19" x14ac:dyDescent="0.35">
      <c r="A408">
        <v>100032</v>
      </c>
      <c r="B408" t="s">
        <v>3</v>
      </c>
      <c r="C408" s="2">
        <f>_xlfn.SWITCH(Sales[[#This Row],[Subscription Type]],"Basic",10,"Premium",10,"Business",25,"Enterprise",27)</f>
        <v>10</v>
      </c>
      <c r="G408">
        <v>0</v>
      </c>
      <c r="H408">
        <v>5</v>
      </c>
      <c r="I408">
        <f>IF(Sales[[#This Row],[Number of Users]]-Sales[[#This Row],[Licenses Bought]]&lt;0,0,Sales[[#This Row],[Number of Users]]-Sales[[#This Row],[Licenses Bought]])</f>
        <v>5</v>
      </c>
      <c r="J408" s="2">
        <f>IF(Sales[[#This Row],[Sales Month]]=MAX(Sales[Sales Month]),Sales[[#This Row],[Upsell $ Per Non-Paying User]]*Sales[[#This Row],[Non-Paying Users]],0)</f>
        <v>0</v>
      </c>
      <c r="K408" s="2" t="str">
        <f>_xlfn.IFS(Sales[[#This Row],[Current Upsell $]]=0,"",Sales[[#This Row],[Current Upsell $]]&gt;=400,"High",Sales[[#This Row],[Current Upsell $]]&gt;=100,"Medium",Sales[[#This Row],[Current Upsell $]]&lt;100,"Low")</f>
        <v/>
      </c>
      <c r="L408" s="2" t="str">
        <f>IF(Sales[[#This Row],[Current Upsell $]]&gt;0,_xlfn.CONCAT(Sales[[#This Row],[Subscription Type]]," ",Sales[[#This Row],[Upsell Priority]]," ",TEXT(Sales[[#This Row],[Current Upsell $]],"$#,#")),"")</f>
        <v/>
      </c>
      <c r="M408" s="1">
        <v>43952</v>
      </c>
      <c r="N408" s="1">
        <v>44256</v>
      </c>
      <c r="O408">
        <v>10</v>
      </c>
      <c r="P408">
        <v>3</v>
      </c>
      <c r="Q408" s="1">
        <v>44197</v>
      </c>
      <c r="R408">
        <v>0</v>
      </c>
      <c r="S408" s="1"/>
    </row>
    <row r="409" spans="1:19" x14ac:dyDescent="0.35">
      <c r="A409">
        <v>100032</v>
      </c>
      <c r="B409" t="s">
        <v>3</v>
      </c>
      <c r="C409" s="2">
        <f>_xlfn.SWITCH(Sales[[#This Row],[Subscription Type]],"Basic",10,"Premium",10,"Business",25,"Enterprise",27)</f>
        <v>10</v>
      </c>
      <c r="G409">
        <v>0</v>
      </c>
      <c r="H409">
        <v>5</v>
      </c>
      <c r="I409">
        <f>IF(Sales[[#This Row],[Number of Users]]-Sales[[#This Row],[Licenses Bought]]&lt;0,0,Sales[[#This Row],[Number of Users]]-Sales[[#This Row],[Licenses Bought]])</f>
        <v>5</v>
      </c>
      <c r="J409" s="2">
        <f>IF(Sales[[#This Row],[Sales Month]]=MAX(Sales[Sales Month]),Sales[[#This Row],[Upsell $ Per Non-Paying User]]*Sales[[#This Row],[Non-Paying Users]],0)</f>
        <v>0</v>
      </c>
      <c r="K409" s="2" t="str">
        <f>_xlfn.IFS(Sales[[#This Row],[Current Upsell $]]=0,"",Sales[[#This Row],[Current Upsell $]]&gt;=400,"High",Sales[[#This Row],[Current Upsell $]]&gt;=100,"Medium",Sales[[#This Row],[Current Upsell $]]&lt;100,"Low")</f>
        <v/>
      </c>
      <c r="L409" s="2" t="str">
        <f>IF(Sales[[#This Row],[Current Upsell $]]&gt;0,_xlfn.CONCAT(Sales[[#This Row],[Subscription Type]]," ",Sales[[#This Row],[Upsell Priority]]," ",TEXT(Sales[[#This Row],[Current Upsell $]],"$#,#")),"")</f>
        <v/>
      </c>
      <c r="M409" s="1">
        <v>43952</v>
      </c>
      <c r="N409" s="1">
        <v>44256</v>
      </c>
      <c r="O409">
        <v>10</v>
      </c>
      <c r="P409">
        <v>3</v>
      </c>
      <c r="Q409" s="1">
        <v>44228</v>
      </c>
      <c r="R409">
        <v>0</v>
      </c>
      <c r="S409" s="1"/>
    </row>
    <row r="410" spans="1:19" x14ac:dyDescent="0.35">
      <c r="A410">
        <v>100032</v>
      </c>
      <c r="B410" t="s">
        <v>3</v>
      </c>
      <c r="C410" s="2">
        <f>_xlfn.SWITCH(Sales[[#This Row],[Subscription Type]],"Basic",10,"Premium",10,"Business",25,"Enterprise",27)</f>
        <v>10</v>
      </c>
      <c r="G410">
        <v>0</v>
      </c>
      <c r="H410">
        <v>5</v>
      </c>
      <c r="I410">
        <f>IF(Sales[[#This Row],[Number of Users]]-Sales[[#This Row],[Licenses Bought]]&lt;0,0,Sales[[#This Row],[Number of Users]]-Sales[[#This Row],[Licenses Bought]])</f>
        <v>5</v>
      </c>
      <c r="J410" s="2">
        <f>IF(Sales[[#This Row],[Sales Month]]=MAX(Sales[Sales Month]),Sales[[#This Row],[Upsell $ Per Non-Paying User]]*Sales[[#This Row],[Non-Paying Users]],0)</f>
        <v>0</v>
      </c>
      <c r="K410" s="2" t="str">
        <f>_xlfn.IFS(Sales[[#This Row],[Current Upsell $]]=0,"",Sales[[#This Row],[Current Upsell $]]&gt;=400,"High",Sales[[#This Row],[Current Upsell $]]&gt;=100,"Medium",Sales[[#This Row],[Current Upsell $]]&lt;100,"Low")</f>
        <v/>
      </c>
      <c r="L410" s="2" t="str">
        <f>IF(Sales[[#This Row],[Current Upsell $]]&gt;0,_xlfn.CONCAT(Sales[[#This Row],[Subscription Type]]," ",Sales[[#This Row],[Upsell Priority]]," ",TEXT(Sales[[#This Row],[Current Upsell $]],"$#,#")),"")</f>
        <v/>
      </c>
      <c r="M410" s="1">
        <v>43952</v>
      </c>
      <c r="N410" s="1">
        <v>44256</v>
      </c>
      <c r="O410">
        <v>10</v>
      </c>
      <c r="P410">
        <v>3</v>
      </c>
      <c r="Q410" s="1">
        <v>44256</v>
      </c>
      <c r="R410">
        <v>0</v>
      </c>
      <c r="S410" s="1"/>
    </row>
    <row r="411" spans="1:19" x14ac:dyDescent="0.35">
      <c r="A411">
        <v>100033</v>
      </c>
      <c r="B411" t="s">
        <v>3</v>
      </c>
      <c r="C411" s="2">
        <f>_xlfn.SWITCH(Sales[[#This Row],[Subscription Type]],"Basic",10,"Premium",10,"Business",25,"Enterprise",27)</f>
        <v>10</v>
      </c>
      <c r="G411">
        <v>0</v>
      </c>
      <c r="H411">
        <v>2</v>
      </c>
      <c r="I411">
        <f>IF(Sales[[#This Row],[Number of Users]]-Sales[[#This Row],[Licenses Bought]]&lt;0,0,Sales[[#This Row],[Number of Users]]-Sales[[#This Row],[Licenses Bought]])</f>
        <v>2</v>
      </c>
      <c r="J411" s="2">
        <f>IF(Sales[[#This Row],[Sales Month]]=MAX(Sales[Sales Month]),Sales[[#This Row],[Upsell $ Per Non-Paying User]]*Sales[[#This Row],[Non-Paying Users]],0)</f>
        <v>0</v>
      </c>
      <c r="K411" s="2" t="str">
        <f>_xlfn.IFS(Sales[[#This Row],[Current Upsell $]]=0,"",Sales[[#This Row],[Current Upsell $]]&gt;=400,"High",Sales[[#This Row],[Current Upsell $]]&gt;=100,"Medium",Sales[[#This Row],[Current Upsell $]]&lt;100,"Low")</f>
        <v/>
      </c>
      <c r="L411" s="2" t="str">
        <f>IF(Sales[[#This Row],[Current Upsell $]]&gt;0,_xlfn.CONCAT(Sales[[#This Row],[Subscription Type]]," ",Sales[[#This Row],[Upsell Priority]]," ",TEXT(Sales[[#This Row],[Current Upsell $]],"$#,#")),"")</f>
        <v/>
      </c>
      <c r="M411" s="1">
        <v>43952</v>
      </c>
      <c r="N411" s="1">
        <v>44228</v>
      </c>
      <c r="O411">
        <v>9</v>
      </c>
      <c r="P411">
        <v>4</v>
      </c>
      <c r="Q411" s="1">
        <v>43952</v>
      </c>
      <c r="R411">
        <v>0</v>
      </c>
      <c r="S411" s="1"/>
    </row>
    <row r="412" spans="1:19" x14ac:dyDescent="0.35">
      <c r="A412">
        <v>100033</v>
      </c>
      <c r="B412" t="s">
        <v>3</v>
      </c>
      <c r="C412" s="2">
        <f>_xlfn.SWITCH(Sales[[#This Row],[Subscription Type]],"Basic",10,"Premium",10,"Business",25,"Enterprise",27)</f>
        <v>10</v>
      </c>
      <c r="G412">
        <v>0</v>
      </c>
      <c r="H412">
        <v>2</v>
      </c>
      <c r="I412">
        <f>IF(Sales[[#This Row],[Number of Users]]-Sales[[#This Row],[Licenses Bought]]&lt;0,0,Sales[[#This Row],[Number of Users]]-Sales[[#This Row],[Licenses Bought]])</f>
        <v>2</v>
      </c>
      <c r="J412" s="2">
        <f>IF(Sales[[#This Row],[Sales Month]]=MAX(Sales[Sales Month]),Sales[[#This Row],[Upsell $ Per Non-Paying User]]*Sales[[#This Row],[Non-Paying Users]],0)</f>
        <v>0</v>
      </c>
      <c r="K412" s="2" t="str">
        <f>_xlfn.IFS(Sales[[#This Row],[Current Upsell $]]=0,"",Sales[[#This Row],[Current Upsell $]]&gt;=400,"High",Sales[[#This Row],[Current Upsell $]]&gt;=100,"Medium",Sales[[#This Row],[Current Upsell $]]&lt;100,"Low")</f>
        <v/>
      </c>
      <c r="L412" s="2" t="str">
        <f>IF(Sales[[#This Row],[Current Upsell $]]&gt;0,_xlfn.CONCAT(Sales[[#This Row],[Subscription Type]]," ",Sales[[#This Row],[Upsell Priority]]," ",TEXT(Sales[[#This Row],[Current Upsell $]],"$#,#")),"")</f>
        <v/>
      </c>
      <c r="M412" s="1">
        <v>43952</v>
      </c>
      <c r="N412" s="1">
        <v>44228</v>
      </c>
      <c r="O412">
        <v>9</v>
      </c>
      <c r="P412">
        <v>4</v>
      </c>
      <c r="Q412" s="1">
        <v>43983</v>
      </c>
      <c r="R412">
        <v>0</v>
      </c>
      <c r="S412" s="1"/>
    </row>
    <row r="413" spans="1:19" x14ac:dyDescent="0.35">
      <c r="A413">
        <v>100033</v>
      </c>
      <c r="B413" t="s">
        <v>3</v>
      </c>
      <c r="C413" s="2">
        <f>_xlfn.SWITCH(Sales[[#This Row],[Subscription Type]],"Basic",10,"Premium",10,"Business",25,"Enterprise",27)</f>
        <v>10</v>
      </c>
      <c r="G413">
        <v>0</v>
      </c>
      <c r="H413">
        <v>2</v>
      </c>
      <c r="I413">
        <f>IF(Sales[[#This Row],[Number of Users]]-Sales[[#This Row],[Licenses Bought]]&lt;0,0,Sales[[#This Row],[Number of Users]]-Sales[[#This Row],[Licenses Bought]])</f>
        <v>2</v>
      </c>
      <c r="J413" s="2">
        <f>IF(Sales[[#This Row],[Sales Month]]=MAX(Sales[Sales Month]),Sales[[#This Row],[Upsell $ Per Non-Paying User]]*Sales[[#This Row],[Non-Paying Users]],0)</f>
        <v>0</v>
      </c>
      <c r="K413" s="2" t="str">
        <f>_xlfn.IFS(Sales[[#This Row],[Current Upsell $]]=0,"",Sales[[#This Row],[Current Upsell $]]&gt;=400,"High",Sales[[#This Row],[Current Upsell $]]&gt;=100,"Medium",Sales[[#This Row],[Current Upsell $]]&lt;100,"Low")</f>
        <v/>
      </c>
      <c r="L413" s="2" t="str">
        <f>IF(Sales[[#This Row],[Current Upsell $]]&gt;0,_xlfn.CONCAT(Sales[[#This Row],[Subscription Type]]," ",Sales[[#This Row],[Upsell Priority]]," ",TEXT(Sales[[#This Row],[Current Upsell $]],"$#,#")),"")</f>
        <v/>
      </c>
      <c r="M413" s="1">
        <v>43952</v>
      </c>
      <c r="N413" s="1">
        <v>44228</v>
      </c>
      <c r="O413">
        <v>9</v>
      </c>
      <c r="P413">
        <v>4</v>
      </c>
      <c r="Q413" s="1">
        <v>44013</v>
      </c>
      <c r="R413">
        <v>0</v>
      </c>
      <c r="S413" s="1"/>
    </row>
    <row r="414" spans="1:19" x14ac:dyDescent="0.35">
      <c r="A414">
        <v>100033</v>
      </c>
      <c r="B414" t="s">
        <v>3</v>
      </c>
      <c r="C414" s="2">
        <f>_xlfn.SWITCH(Sales[[#This Row],[Subscription Type]],"Basic",10,"Premium",10,"Business",25,"Enterprise",27)</f>
        <v>10</v>
      </c>
      <c r="G414">
        <v>0</v>
      </c>
      <c r="H414">
        <v>2</v>
      </c>
      <c r="I414">
        <f>IF(Sales[[#This Row],[Number of Users]]-Sales[[#This Row],[Licenses Bought]]&lt;0,0,Sales[[#This Row],[Number of Users]]-Sales[[#This Row],[Licenses Bought]])</f>
        <v>2</v>
      </c>
      <c r="J414" s="2">
        <f>IF(Sales[[#This Row],[Sales Month]]=MAX(Sales[Sales Month]),Sales[[#This Row],[Upsell $ Per Non-Paying User]]*Sales[[#This Row],[Non-Paying Users]],0)</f>
        <v>0</v>
      </c>
      <c r="K414" s="2" t="str">
        <f>_xlfn.IFS(Sales[[#This Row],[Current Upsell $]]=0,"",Sales[[#This Row],[Current Upsell $]]&gt;=400,"High",Sales[[#This Row],[Current Upsell $]]&gt;=100,"Medium",Sales[[#This Row],[Current Upsell $]]&lt;100,"Low")</f>
        <v/>
      </c>
      <c r="L414" s="2" t="str">
        <f>IF(Sales[[#This Row],[Current Upsell $]]&gt;0,_xlfn.CONCAT(Sales[[#This Row],[Subscription Type]]," ",Sales[[#This Row],[Upsell Priority]]," ",TEXT(Sales[[#This Row],[Current Upsell $]],"$#,#")),"")</f>
        <v/>
      </c>
      <c r="M414" s="1">
        <v>43952</v>
      </c>
      <c r="N414" s="1">
        <v>44228</v>
      </c>
      <c r="O414">
        <v>9</v>
      </c>
      <c r="P414">
        <v>4</v>
      </c>
      <c r="Q414" s="1">
        <v>44044</v>
      </c>
      <c r="R414">
        <v>0</v>
      </c>
      <c r="S414" s="1"/>
    </row>
    <row r="415" spans="1:19" x14ac:dyDescent="0.35">
      <c r="A415">
        <v>100033</v>
      </c>
      <c r="B415" t="s">
        <v>3</v>
      </c>
      <c r="C415" s="2">
        <f>_xlfn.SWITCH(Sales[[#This Row],[Subscription Type]],"Basic",10,"Premium",10,"Business",25,"Enterprise",27)</f>
        <v>10</v>
      </c>
      <c r="G415">
        <v>0</v>
      </c>
      <c r="H415">
        <v>2</v>
      </c>
      <c r="I415">
        <f>IF(Sales[[#This Row],[Number of Users]]-Sales[[#This Row],[Licenses Bought]]&lt;0,0,Sales[[#This Row],[Number of Users]]-Sales[[#This Row],[Licenses Bought]])</f>
        <v>2</v>
      </c>
      <c r="J415" s="2">
        <f>IF(Sales[[#This Row],[Sales Month]]=MAX(Sales[Sales Month]),Sales[[#This Row],[Upsell $ Per Non-Paying User]]*Sales[[#This Row],[Non-Paying Users]],0)</f>
        <v>0</v>
      </c>
      <c r="K415" s="2" t="str">
        <f>_xlfn.IFS(Sales[[#This Row],[Current Upsell $]]=0,"",Sales[[#This Row],[Current Upsell $]]&gt;=400,"High",Sales[[#This Row],[Current Upsell $]]&gt;=100,"Medium",Sales[[#This Row],[Current Upsell $]]&lt;100,"Low")</f>
        <v/>
      </c>
      <c r="L415" s="2" t="str">
        <f>IF(Sales[[#This Row],[Current Upsell $]]&gt;0,_xlfn.CONCAT(Sales[[#This Row],[Subscription Type]]," ",Sales[[#This Row],[Upsell Priority]]," ",TEXT(Sales[[#This Row],[Current Upsell $]],"$#,#")),"")</f>
        <v/>
      </c>
      <c r="M415" s="1">
        <v>43952</v>
      </c>
      <c r="N415" s="1">
        <v>44228</v>
      </c>
      <c r="O415">
        <v>9</v>
      </c>
      <c r="P415">
        <v>4</v>
      </c>
      <c r="Q415" s="1">
        <v>44075</v>
      </c>
      <c r="R415">
        <v>0</v>
      </c>
      <c r="S415" s="1"/>
    </row>
    <row r="416" spans="1:19" x14ac:dyDescent="0.35">
      <c r="A416">
        <v>100033</v>
      </c>
      <c r="B416" t="s">
        <v>3</v>
      </c>
      <c r="C416" s="2">
        <f>_xlfn.SWITCH(Sales[[#This Row],[Subscription Type]],"Basic",10,"Premium",10,"Business",25,"Enterprise",27)</f>
        <v>10</v>
      </c>
      <c r="G416">
        <v>0</v>
      </c>
      <c r="H416">
        <v>2</v>
      </c>
      <c r="I416">
        <f>IF(Sales[[#This Row],[Number of Users]]-Sales[[#This Row],[Licenses Bought]]&lt;0,0,Sales[[#This Row],[Number of Users]]-Sales[[#This Row],[Licenses Bought]])</f>
        <v>2</v>
      </c>
      <c r="J416" s="2">
        <f>IF(Sales[[#This Row],[Sales Month]]=MAX(Sales[Sales Month]),Sales[[#This Row],[Upsell $ Per Non-Paying User]]*Sales[[#This Row],[Non-Paying Users]],0)</f>
        <v>0</v>
      </c>
      <c r="K416" s="2" t="str">
        <f>_xlfn.IFS(Sales[[#This Row],[Current Upsell $]]=0,"",Sales[[#This Row],[Current Upsell $]]&gt;=400,"High",Sales[[#This Row],[Current Upsell $]]&gt;=100,"Medium",Sales[[#This Row],[Current Upsell $]]&lt;100,"Low")</f>
        <v/>
      </c>
      <c r="L416" s="2" t="str">
        <f>IF(Sales[[#This Row],[Current Upsell $]]&gt;0,_xlfn.CONCAT(Sales[[#This Row],[Subscription Type]]," ",Sales[[#This Row],[Upsell Priority]]," ",TEXT(Sales[[#This Row],[Current Upsell $]],"$#,#")),"")</f>
        <v/>
      </c>
      <c r="M416" s="1">
        <v>43952</v>
      </c>
      <c r="N416" s="1">
        <v>44228</v>
      </c>
      <c r="O416">
        <v>9</v>
      </c>
      <c r="P416">
        <v>4</v>
      </c>
      <c r="Q416" s="1">
        <v>44105</v>
      </c>
      <c r="R416">
        <v>0</v>
      </c>
      <c r="S416" s="1"/>
    </row>
    <row r="417" spans="1:19" x14ac:dyDescent="0.35">
      <c r="A417">
        <v>100033</v>
      </c>
      <c r="B417" t="s">
        <v>3</v>
      </c>
      <c r="C417" s="2">
        <f>_xlfn.SWITCH(Sales[[#This Row],[Subscription Type]],"Basic",10,"Premium",10,"Business",25,"Enterprise",27)</f>
        <v>10</v>
      </c>
      <c r="G417">
        <v>0</v>
      </c>
      <c r="H417">
        <v>2</v>
      </c>
      <c r="I417">
        <f>IF(Sales[[#This Row],[Number of Users]]-Sales[[#This Row],[Licenses Bought]]&lt;0,0,Sales[[#This Row],[Number of Users]]-Sales[[#This Row],[Licenses Bought]])</f>
        <v>2</v>
      </c>
      <c r="J417" s="2">
        <f>IF(Sales[[#This Row],[Sales Month]]=MAX(Sales[Sales Month]),Sales[[#This Row],[Upsell $ Per Non-Paying User]]*Sales[[#This Row],[Non-Paying Users]],0)</f>
        <v>0</v>
      </c>
      <c r="K417" s="2" t="str">
        <f>_xlfn.IFS(Sales[[#This Row],[Current Upsell $]]=0,"",Sales[[#This Row],[Current Upsell $]]&gt;=400,"High",Sales[[#This Row],[Current Upsell $]]&gt;=100,"Medium",Sales[[#This Row],[Current Upsell $]]&lt;100,"Low")</f>
        <v/>
      </c>
      <c r="L417" s="2" t="str">
        <f>IF(Sales[[#This Row],[Current Upsell $]]&gt;0,_xlfn.CONCAT(Sales[[#This Row],[Subscription Type]]," ",Sales[[#This Row],[Upsell Priority]]," ",TEXT(Sales[[#This Row],[Current Upsell $]],"$#,#")),"")</f>
        <v/>
      </c>
      <c r="M417" s="1">
        <v>43952</v>
      </c>
      <c r="N417" s="1">
        <v>44228</v>
      </c>
      <c r="O417">
        <v>9</v>
      </c>
      <c r="P417">
        <v>4</v>
      </c>
      <c r="Q417" s="1">
        <v>44136</v>
      </c>
      <c r="R417">
        <v>0</v>
      </c>
      <c r="S417" s="1"/>
    </row>
    <row r="418" spans="1:19" x14ac:dyDescent="0.35">
      <c r="A418">
        <v>100033</v>
      </c>
      <c r="B418" t="s">
        <v>3</v>
      </c>
      <c r="C418" s="2">
        <f>_xlfn.SWITCH(Sales[[#This Row],[Subscription Type]],"Basic",10,"Premium",10,"Business",25,"Enterprise",27)</f>
        <v>10</v>
      </c>
      <c r="G418">
        <v>0</v>
      </c>
      <c r="H418">
        <v>2</v>
      </c>
      <c r="I418">
        <f>IF(Sales[[#This Row],[Number of Users]]-Sales[[#This Row],[Licenses Bought]]&lt;0,0,Sales[[#This Row],[Number of Users]]-Sales[[#This Row],[Licenses Bought]])</f>
        <v>2</v>
      </c>
      <c r="J418" s="2">
        <f>IF(Sales[[#This Row],[Sales Month]]=MAX(Sales[Sales Month]),Sales[[#This Row],[Upsell $ Per Non-Paying User]]*Sales[[#This Row],[Non-Paying Users]],0)</f>
        <v>0</v>
      </c>
      <c r="K418" s="2" t="str">
        <f>_xlfn.IFS(Sales[[#This Row],[Current Upsell $]]=0,"",Sales[[#This Row],[Current Upsell $]]&gt;=400,"High",Sales[[#This Row],[Current Upsell $]]&gt;=100,"Medium",Sales[[#This Row],[Current Upsell $]]&lt;100,"Low")</f>
        <v/>
      </c>
      <c r="L418" s="2" t="str">
        <f>IF(Sales[[#This Row],[Current Upsell $]]&gt;0,_xlfn.CONCAT(Sales[[#This Row],[Subscription Type]]," ",Sales[[#This Row],[Upsell Priority]]," ",TEXT(Sales[[#This Row],[Current Upsell $]],"$#,#")),"")</f>
        <v/>
      </c>
      <c r="M418" s="1">
        <v>43952</v>
      </c>
      <c r="N418" s="1">
        <v>44228</v>
      </c>
      <c r="O418">
        <v>9</v>
      </c>
      <c r="P418">
        <v>4</v>
      </c>
      <c r="Q418" s="1">
        <v>44166</v>
      </c>
      <c r="R418">
        <v>0</v>
      </c>
      <c r="S418" s="1"/>
    </row>
    <row r="419" spans="1:19" x14ac:dyDescent="0.35">
      <c r="A419">
        <v>100033</v>
      </c>
      <c r="B419" t="s">
        <v>3</v>
      </c>
      <c r="C419" s="2">
        <f>_xlfn.SWITCH(Sales[[#This Row],[Subscription Type]],"Basic",10,"Premium",10,"Business",25,"Enterprise",27)</f>
        <v>10</v>
      </c>
      <c r="G419">
        <v>0</v>
      </c>
      <c r="H419">
        <v>2</v>
      </c>
      <c r="I419">
        <f>IF(Sales[[#This Row],[Number of Users]]-Sales[[#This Row],[Licenses Bought]]&lt;0,0,Sales[[#This Row],[Number of Users]]-Sales[[#This Row],[Licenses Bought]])</f>
        <v>2</v>
      </c>
      <c r="J419" s="2">
        <f>IF(Sales[[#This Row],[Sales Month]]=MAX(Sales[Sales Month]),Sales[[#This Row],[Upsell $ Per Non-Paying User]]*Sales[[#This Row],[Non-Paying Users]],0)</f>
        <v>0</v>
      </c>
      <c r="K419" s="2" t="str">
        <f>_xlfn.IFS(Sales[[#This Row],[Current Upsell $]]=0,"",Sales[[#This Row],[Current Upsell $]]&gt;=400,"High",Sales[[#This Row],[Current Upsell $]]&gt;=100,"Medium",Sales[[#This Row],[Current Upsell $]]&lt;100,"Low")</f>
        <v/>
      </c>
      <c r="L419" s="2" t="str">
        <f>IF(Sales[[#This Row],[Current Upsell $]]&gt;0,_xlfn.CONCAT(Sales[[#This Row],[Subscription Type]]," ",Sales[[#This Row],[Upsell Priority]]," ",TEXT(Sales[[#This Row],[Current Upsell $]],"$#,#")),"")</f>
        <v/>
      </c>
      <c r="M419" s="1">
        <v>43952</v>
      </c>
      <c r="N419" s="1">
        <v>44228</v>
      </c>
      <c r="O419">
        <v>9</v>
      </c>
      <c r="P419">
        <v>4</v>
      </c>
      <c r="Q419" s="1">
        <v>44197</v>
      </c>
      <c r="R419">
        <v>0</v>
      </c>
      <c r="S419" s="1"/>
    </row>
    <row r="420" spans="1:19" x14ac:dyDescent="0.35">
      <c r="A420">
        <v>100033</v>
      </c>
      <c r="B420" t="s">
        <v>3</v>
      </c>
      <c r="C420" s="2">
        <f>_xlfn.SWITCH(Sales[[#This Row],[Subscription Type]],"Basic",10,"Premium",10,"Business",25,"Enterprise",27)</f>
        <v>10</v>
      </c>
      <c r="G420">
        <v>0</v>
      </c>
      <c r="H420">
        <v>2</v>
      </c>
      <c r="I420">
        <f>IF(Sales[[#This Row],[Number of Users]]-Sales[[#This Row],[Licenses Bought]]&lt;0,0,Sales[[#This Row],[Number of Users]]-Sales[[#This Row],[Licenses Bought]])</f>
        <v>2</v>
      </c>
      <c r="J420" s="2">
        <f>IF(Sales[[#This Row],[Sales Month]]=MAX(Sales[Sales Month]),Sales[[#This Row],[Upsell $ Per Non-Paying User]]*Sales[[#This Row],[Non-Paying Users]],0)</f>
        <v>0</v>
      </c>
      <c r="K420" s="2" t="str">
        <f>_xlfn.IFS(Sales[[#This Row],[Current Upsell $]]=0,"",Sales[[#This Row],[Current Upsell $]]&gt;=400,"High",Sales[[#This Row],[Current Upsell $]]&gt;=100,"Medium",Sales[[#This Row],[Current Upsell $]]&lt;100,"Low")</f>
        <v/>
      </c>
      <c r="L420" s="2" t="str">
        <f>IF(Sales[[#This Row],[Current Upsell $]]&gt;0,_xlfn.CONCAT(Sales[[#This Row],[Subscription Type]]," ",Sales[[#This Row],[Upsell Priority]]," ",TEXT(Sales[[#This Row],[Current Upsell $]],"$#,#")),"")</f>
        <v/>
      </c>
      <c r="M420" s="1">
        <v>43952</v>
      </c>
      <c r="N420" s="1">
        <v>44228</v>
      </c>
      <c r="O420">
        <v>9</v>
      </c>
      <c r="P420">
        <v>4</v>
      </c>
      <c r="Q420" s="1">
        <v>44228</v>
      </c>
      <c r="R420">
        <v>0</v>
      </c>
      <c r="S420" s="1"/>
    </row>
    <row r="421" spans="1:19" x14ac:dyDescent="0.35">
      <c r="A421">
        <v>100034</v>
      </c>
      <c r="B421" t="s">
        <v>3</v>
      </c>
      <c r="C421" s="2">
        <f>_xlfn.SWITCH(Sales[[#This Row],[Subscription Type]],"Basic",10,"Premium",10,"Business",25,"Enterprise",27)</f>
        <v>10</v>
      </c>
      <c r="G421">
        <v>0</v>
      </c>
      <c r="H421">
        <v>2</v>
      </c>
      <c r="I421">
        <f>IF(Sales[[#This Row],[Number of Users]]-Sales[[#This Row],[Licenses Bought]]&lt;0,0,Sales[[#This Row],[Number of Users]]-Sales[[#This Row],[Licenses Bought]])</f>
        <v>2</v>
      </c>
      <c r="J421" s="2">
        <f>IF(Sales[[#This Row],[Sales Month]]=MAX(Sales[Sales Month]),Sales[[#This Row],[Upsell $ Per Non-Paying User]]*Sales[[#This Row],[Non-Paying Users]],0)</f>
        <v>0</v>
      </c>
      <c r="K421" s="2" t="str">
        <f>_xlfn.IFS(Sales[[#This Row],[Current Upsell $]]=0,"",Sales[[#This Row],[Current Upsell $]]&gt;=400,"High",Sales[[#This Row],[Current Upsell $]]&gt;=100,"Medium",Sales[[#This Row],[Current Upsell $]]&lt;100,"Low")</f>
        <v/>
      </c>
      <c r="L421" s="2" t="str">
        <f>IF(Sales[[#This Row],[Current Upsell $]]&gt;0,_xlfn.CONCAT(Sales[[#This Row],[Subscription Type]]," ",Sales[[#This Row],[Upsell Priority]]," ",TEXT(Sales[[#This Row],[Current Upsell $]],"$#,#")),"")</f>
        <v/>
      </c>
      <c r="M421" s="1">
        <v>43952</v>
      </c>
      <c r="N421" s="1">
        <v>44317</v>
      </c>
      <c r="O421">
        <v>12</v>
      </c>
      <c r="P421">
        <v>1</v>
      </c>
      <c r="Q421" s="1">
        <v>43952</v>
      </c>
      <c r="R421">
        <v>0</v>
      </c>
      <c r="S421" s="1"/>
    </row>
    <row r="422" spans="1:19" x14ac:dyDescent="0.35">
      <c r="A422">
        <v>100034</v>
      </c>
      <c r="B422" t="s">
        <v>3</v>
      </c>
      <c r="C422" s="2">
        <f>_xlfn.SWITCH(Sales[[#This Row],[Subscription Type]],"Basic",10,"Premium",10,"Business",25,"Enterprise",27)</f>
        <v>10</v>
      </c>
      <c r="G422">
        <v>0</v>
      </c>
      <c r="H422">
        <v>2</v>
      </c>
      <c r="I422">
        <f>IF(Sales[[#This Row],[Number of Users]]-Sales[[#This Row],[Licenses Bought]]&lt;0,0,Sales[[#This Row],[Number of Users]]-Sales[[#This Row],[Licenses Bought]])</f>
        <v>2</v>
      </c>
      <c r="J422" s="2">
        <f>IF(Sales[[#This Row],[Sales Month]]=MAX(Sales[Sales Month]),Sales[[#This Row],[Upsell $ Per Non-Paying User]]*Sales[[#This Row],[Non-Paying Users]],0)</f>
        <v>0</v>
      </c>
      <c r="K422" s="2" t="str">
        <f>_xlfn.IFS(Sales[[#This Row],[Current Upsell $]]=0,"",Sales[[#This Row],[Current Upsell $]]&gt;=400,"High",Sales[[#This Row],[Current Upsell $]]&gt;=100,"Medium",Sales[[#This Row],[Current Upsell $]]&lt;100,"Low")</f>
        <v/>
      </c>
      <c r="L422" s="2" t="str">
        <f>IF(Sales[[#This Row],[Current Upsell $]]&gt;0,_xlfn.CONCAT(Sales[[#This Row],[Subscription Type]]," ",Sales[[#This Row],[Upsell Priority]]," ",TEXT(Sales[[#This Row],[Current Upsell $]],"$#,#")),"")</f>
        <v/>
      </c>
      <c r="M422" s="1">
        <v>43952</v>
      </c>
      <c r="N422" s="1">
        <v>44317</v>
      </c>
      <c r="O422">
        <v>12</v>
      </c>
      <c r="P422">
        <v>1</v>
      </c>
      <c r="Q422" s="1">
        <v>43983</v>
      </c>
      <c r="R422">
        <v>0</v>
      </c>
      <c r="S422" s="1"/>
    </row>
    <row r="423" spans="1:19" x14ac:dyDescent="0.35">
      <c r="A423">
        <v>100034</v>
      </c>
      <c r="B423" t="s">
        <v>3</v>
      </c>
      <c r="C423" s="2">
        <f>_xlfn.SWITCH(Sales[[#This Row],[Subscription Type]],"Basic",10,"Premium",10,"Business",25,"Enterprise",27)</f>
        <v>10</v>
      </c>
      <c r="G423">
        <v>0</v>
      </c>
      <c r="H423">
        <v>2</v>
      </c>
      <c r="I423">
        <f>IF(Sales[[#This Row],[Number of Users]]-Sales[[#This Row],[Licenses Bought]]&lt;0,0,Sales[[#This Row],[Number of Users]]-Sales[[#This Row],[Licenses Bought]])</f>
        <v>2</v>
      </c>
      <c r="J423" s="2">
        <f>IF(Sales[[#This Row],[Sales Month]]=MAX(Sales[Sales Month]),Sales[[#This Row],[Upsell $ Per Non-Paying User]]*Sales[[#This Row],[Non-Paying Users]],0)</f>
        <v>0</v>
      </c>
      <c r="K423" s="2" t="str">
        <f>_xlfn.IFS(Sales[[#This Row],[Current Upsell $]]=0,"",Sales[[#This Row],[Current Upsell $]]&gt;=400,"High",Sales[[#This Row],[Current Upsell $]]&gt;=100,"Medium",Sales[[#This Row],[Current Upsell $]]&lt;100,"Low")</f>
        <v/>
      </c>
      <c r="L423" s="2" t="str">
        <f>IF(Sales[[#This Row],[Current Upsell $]]&gt;0,_xlfn.CONCAT(Sales[[#This Row],[Subscription Type]]," ",Sales[[#This Row],[Upsell Priority]]," ",TEXT(Sales[[#This Row],[Current Upsell $]],"$#,#")),"")</f>
        <v/>
      </c>
      <c r="M423" s="1">
        <v>43952</v>
      </c>
      <c r="N423" s="1">
        <v>44317</v>
      </c>
      <c r="O423">
        <v>12</v>
      </c>
      <c r="P423">
        <v>1</v>
      </c>
      <c r="Q423" s="1">
        <v>44013</v>
      </c>
      <c r="R423">
        <v>0</v>
      </c>
      <c r="S423" s="1"/>
    </row>
    <row r="424" spans="1:19" x14ac:dyDescent="0.35">
      <c r="A424">
        <v>100034</v>
      </c>
      <c r="B424" t="s">
        <v>3</v>
      </c>
      <c r="C424" s="2">
        <f>_xlfn.SWITCH(Sales[[#This Row],[Subscription Type]],"Basic",10,"Premium",10,"Business",25,"Enterprise",27)</f>
        <v>10</v>
      </c>
      <c r="G424">
        <v>0</v>
      </c>
      <c r="H424">
        <v>2</v>
      </c>
      <c r="I424">
        <f>IF(Sales[[#This Row],[Number of Users]]-Sales[[#This Row],[Licenses Bought]]&lt;0,0,Sales[[#This Row],[Number of Users]]-Sales[[#This Row],[Licenses Bought]])</f>
        <v>2</v>
      </c>
      <c r="J424" s="2">
        <f>IF(Sales[[#This Row],[Sales Month]]=MAX(Sales[Sales Month]),Sales[[#This Row],[Upsell $ Per Non-Paying User]]*Sales[[#This Row],[Non-Paying Users]],0)</f>
        <v>0</v>
      </c>
      <c r="K424" s="2" t="str">
        <f>_xlfn.IFS(Sales[[#This Row],[Current Upsell $]]=0,"",Sales[[#This Row],[Current Upsell $]]&gt;=400,"High",Sales[[#This Row],[Current Upsell $]]&gt;=100,"Medium",Sales[[#This Row],[Current Upsell $]]&lt;100,"Low")</f>
        <v/>
      </c>
      <c r="L424" s="2" t="str">
        <f>IF(Sales[[#This Row],[Current Upsell $]]&gt;0,_xlfn.CONCAT(Sales[[#This Row],[Subscription Type]]," ",Sales[[#This Row],[Upsell Priority]]," ",TEXT(Sales[[#This Row],[Current Upsell $]],"$#,#")),"")</f>
        <v/>
      </c>
      <c r="M424" s="1">
        <v>43952</v>
      </c>
      <c r="N424" s="1">
        <v>44317</v>
      </c>
      <c r="O424">
        <v>12</v>
      </c>
      <c r="P424">
        <v>1</v>
      </c>
      <c r="Q424" s="1">
        <v>44044</v>
      </c>
      <c r="R424">
        <v>0</v>
      </c>
      <c r="S424" s="1"/>
    </row>
    <row r="425" spans="1:19" x14ac:dyDescent="0.35">
      <c r="A425">
        <v>100034</v>
      </c>
      <c r="B425" t="s">
        <v>3</v>
      </c>
      <c r="C425" s="2">
        <f>_xlfn.SWITCH(Sales[[#This Row],[Subscription Type]],"Basic",10,"Premium",10,"Business",25,"Enterprise",27)</f>
        <v>10</v>
      </c>
      <c r="G425">
        <v>0</v>
      </c>
      <c r="H425">
        <v>2</v>
      </c>
      <c r="I425">
        <f>IF(Sales[[#This Row],[Number of Users]]-Sales[[#This Row],[Licenses Bought]]&lt;0,0,Sales[[#This Row],[Number of Users]]-Sales[[#This Row],[Licenses Bought]])</f>
        <v>2</v>
      </c>
      <c r="J425" s="2">
        <f>IF(Sales[[#This Row],[Sales Month]]=MAX(Sales[Sales Month]),Sales[[#This Row],[Upsell $ Per Non-Paying User]]*Sales[[#This Row],[Non-Paying Users]],0)</f>
        <v>0</v>
      </c>
      <c r="K425" s="2" t="str">
        <f>_xlfn.IFS(Sales[[#This Row],[Current Upsell $]]=0,"",Sales[[#This Row],[Current Upsell $]]&gt;=400,"High",Sales[[#This Row],[Current Upsell $]]&gt;=100,"Medium",Sales[[#This Row],[Current Upsell $]]&lt;100,"Low")</f>
        <v/>
      </c>
      <c r="L425" s="2" t="str">
        <f>IF(Sales[[#This Row],[Current Upsell $]]&gt;0,_xlfn.CONCAT(Sales[[#This Row],[Subscription Type]]," ",Sales[[#This Row],[Upsell Priority]]," ",TEXT(Sales[[#This Row],[Current Upsell $]],"$#,#")),"")</f>
        <v/>
      </c>
      <c r="M425" s="1">
        <v>43952</v>
      </c>
      <c r="N425" s="1">
        <v>44317</v>
      </c>
      <c r="O425">
        <v>12</v>
      </c>
      <c r="P425">
        <v>1</v>
      </c>
      <c r="Q425" s="1">
        <v>44075</v>
      </c>
      <c r="R425">
        <v>0</v>
      </c>
      <c r="S425" s="1"/>
    </row>
    <row r="426" spans="1:19" x14ac:dyDescent="0.35">
      <c r="A426">
        <v>100034</v>
      </c>
      <c r="B426" t="s">
        <v>3</v>
      </c>
      <c r="C426" s="2">
        <f>_xlfn.SWITCH(Sales[[#This Row],[Subscription Type]],"Basic",10,"Premium",10,"Business",25,"Enterprise",27)</f>
        <v>10</v>
      </c>
      <c r="G426">
        <v>0</v>
      </c>
      <c r="H426">
        <v>2</v>
      </c>
      <c r="I426">
        <f>IF(Sales[[#This Row],[Number of Users]]-Sales[[#This Row],[Licenses Bought]]&lt;0,0,Sales[[#This Row],[Number of Users]]-Sales[[#This Row],[Licenses Bought]])</f>
        <v>2</v>
      </c>
      <c r="J426" s="2">
        <f>IF(Sales[[#This Row],[Sales Month]]=MAX(Sales[Sales Month]),Sales[[#This Row],[Upsell $ Per Non-Paying User]]*Sales[[#This Row],[Non-Paying Users]],0)</f>
        <v>0</v>
      </c>
      <c r="K426" s="2" t="str">
        <f>_xlfn.IFS(Sales[[#This Row],[Current Upsell $]]=0,"",Sales[[#This Row],[Current Upsell $]]&gt;=400,"High",Sales[[#This Row],[Current Upsell $]]&gt;=100,"Medium",Sales[[#This Row],[Current Upsell $]]&lt;100,"Low")</f>
        <v/>
      </c>
      <c r="L426" s="2" t="str">
        <f>IF(Sales[[#This Row],[Current Upsell $]]&gt;0,_xlfn.CONCAT(Sales[[#This Row],[Subscription Type]]," ",Sales[[#This Row],[Upsell Priority]]," ",TEXT(Sales[[#This Row],[Current Upsell $]],"$#,#")),"")</f>
        <v/>
      </c>
      <c r="M426" s="1">
        <v>43952</v>
      </c>
      <c r="N426" s="1">
        <v>44317</v>
      </c>
      <c r="O426">
        <v>12</v>
      </c>
      <c r="P426">
        <v>1</v>
      </c>
      <c r="Q426" s="1">
        <v>44105</v>
      </c>
      <c r="R426">
        <v>0</v>
      </c>
      <c r="S426" s="1"/>
    </row>
    <row r="427" spans="1:19" x14ac:dyDescent="0.35">
      <c r="A427">
        <v>100034</v>
      </c>
      <c r="B427" t="s">
        <v>3</v>
      </c>
      <c r="C427" s="2">
        <f>_xlfn.SWITCH(Sales[[#This Row],[Subscription Type]],"Basic",10,"Premium",10,"Business",25,"Enterprise",27)</f>
        <v>10</v>
      </c>
      <c r="G427">
        <v>0</v>
      </c>
      <c r="H427">
        <v>2</v>
      </c>
      <c r="I427">
        <f>IF(Sales[[#This Row],[Number of Users]]-Sales[[#This Row],[Licenses Bought]]&lt;0,0,Sales[[#This Row],[Number of Users]]-Sales[[#This Row],[Licenses Bought]])</f>
        <v>2</v>
      </c>
      <c r="J427" s="2">
        <f>IF(Sales[[#This Row],[Sales Month]]=MAX(Sales[Sales Month]),Sales[[#This Row],[Upsell $ Per Non-Paying User]]*Sales[[#This Row],[Non-Paying Users]],0)</f>
        <v>0</v>
      </c>
      <c r="K427" s="2" t="str">
        <f>_xlfn.IFS(Sales[[#This Row],[Current Upsell $]]=0,"",Sales[[#This Row],[Current Upsell $]]&gt;=400,"High",Sales[[#This Row],[Current Upsell $]]&gt;=100,"Medium",Sales[[#This Row],[Current Upsell $]]&lt;100,"Low")</f>
        <v/>
      </c>
      <c r="L427" s="2" t="str">
        <f>IF(Sales[[#This Row],[Current Upsell $]]&gt;0,_xlfn.CONCAT(Sales[[#This Row],[Subscription Type]]," ",Sales[[#This Row],[Upsell Priority]]," ",TEXT(Sales[[#This Row],[Current Upsell $]],"$#,#")),"")</f>
        <v/>
      </c>
      <c r="M427" s="1">
        <v>43952</v>
      </c>
      <c r="N427" s="1">
        <v>44317</v>
      </c>
      <c r="O427">
        <v>12</v>
      </c>
      <c r="P427">
        <v>1</v>
      </c>
      <c r="Q427" s="1">
        <v>44136</v>
      </c>
      <c r="R427">
        <v>0</v>
      </c>
      <c r="S427" s="1"/>
    </row>
    <row r="428" spans="1:19" x14ac:dyDescent="0.35">
      <c r="A428">
        <v>100034</v>
      </c>
      <c r="B428" t="s">
        <v>3</v>
      </c>
      <c r="C428" s="2">
        <f>_xlfn.SWITCH(Sales[[#This Row],[Subscription Type]],"Basic",10,"Premium",10,"Business",25,"Enterprise",27)</f>
        <v>10</v>
      </c>
      <c r="G428">
        <v>0</v>
      </c>
      <c r="H428">
        <v>2</v>
      </c>
      <c r="I428">
        <f>IF(Sales[[#This Row],[Number of Users]]-Sales[[#This Row],[Licenses Bought]]&lt;0,0,Sales[[#This Row],[Number of Users]]-Sales[[#This Row],[Licenses Bought]])</f>
        <v>2</v>
      </c>
      <c r="J428" s="2">
        <f>IF(Sales[[#This Row],[Sales Month]]=MAX(Sales[Sales Month]),Sales[[#This Row],[Upsell $ Per Non-Paying User]]*Sales[[#This Row],[Non-Paying Users]],0)</f>
        <v>0</v>
      </c>
      <c r="K428" s="2" t="str">
        <f>_xlfn.IFS(Sales[[#This Row],[Current Upsell $]]=0,"",Sales[[#This Row],[Current Upsell $]]&gt;=400,"High",Sales[[#This Row],[Current Upsell $]]&gt;=100,"Medium",Sales[[#This Row],[Current Upsell $]]&lt;100,"Low")</f>
        <v/>
      </c>
      <c r="L428" s="2" t="str">
        <f>IF(Sales[[#This Row],[Current Upsell $]]&gt;0,_xlfn.CONCAT(Sales[[#This Row],[Subscription Type]]," ",Sales[[#This Row],[Upsell Priority]]," ",TEXT(Sales[[#This Row],[Current Upsell $]],"$#,#")),"")</f>
        <v/>
      </c>
      <c r="M428" s="1">
        <v>43952</v>
      </c>
      <c r="N428" s="1">
        <v>44317</v>
      </c>
      <c r="O428">
        <v>12</v>
      </c>
      <c r="P428">
        <v>1</v>
      </c>
      <c r="Q428" s="1">
        <v>44166</v>
      </c>
      <c r="R428">
        <v>0</v>
      </c>
      <c r="S428" s="1"/>
    </row>
    <row r="429" spans="1:19" x14ac:dyDescent="0.35">
      <c r="A429">
        <v>100034</v>
      </c>
      <c r="B429" t="s">
        <v>3</v>
      </c>
      <c r="C429" s="2">
        <f>_xlfn.SWITCH(Sales[[#This Row],[Subscription Type]],"Basic",10,"Premium",10,"Business",25,"Enterprise",27)</f>
        <v>10</v>
      </c>
      <c r="G429">
        <v>0</v>
      </c>
      <c r="H429">
        <v>2</v>
      </c>
      <c r="I429">
        <f>IF(Sales[[#This Row],[Number of Users]]-Sales[[#This Row],[Licenses Bought]]&lt;0,0,Sales[[#This Row],[Number of Users]]-Sales[[#This Row],[Licenses Bought]])</f>
        <v>2</v>
      </c>
      <c r="J429" s="2">
        <f>IF(Sales[[#This Row],[Sales Month]]=MAX(Sales[Sales Month]),Sales[[#This Row],[Upsell $ Per Non-Paying User]]*Sales[[#This Row],[Non-Paying Users]],0)</f>
        <v>0</v>
      </c>
      <c r="K429" s="2" t="str">
        <f>_xlfn.IFS(Sales[[#This Row],[Current Upsell $]]=0,"",Sales[[#This Row],[Current Upsell $]]&gt;=400,"High",Sales[[#This Row],[Current Upsell $]]&gt;=100,"Medium",Sales[[#This Row],[Current Upsell $]]&lt;100,"Low")</f>
        <v/>
      </c>
      <c r="L429" s="2" t="str">
        <f>IF(Sales[[#This Row],[Current Upsell $]]&gt;0,_xlfn.CONCAT(Sales[[#This Row],[Subscription Type]]," ",Sales[[#This Row],[Upsell Priority]]," ",TEXT(Sales[[#This Row],[Current Upsell $]],"$#,#")),"")</f>
        <v/>
      </c>
      <c r="M429" s="1">
        <v>43952</v>
      </c>
      <c r="N429" s="1">
        <v>44317</v>
      </c>
      <c r="O429">
        <v>12</v>
      </c>
      <c r="P429">
        <v>1</v>
      </c>
      <c r="Q429" s="1">
        <v>44197</v>
      </c>
      <c r="R429">
        <v>0</v>
      </c>
      <c r="S429" s="1"/>
    </row>
    <row r="430" spans="1:19" x14ac:dyDescent="0.35">
      <c r="A430">
        <v>100034</v>
      </c>
      <c r="B430" t="s">
        <v>3</v>
      </c>
      <c r="C430" s="2">
        <f>_xlfn.SWITCH(Sales[[#This Row],[Subscription Type]],"Basic",10,"Premium",10,"Business",25,"Enterprise",27)</f>
        <v>10</v>
      </c>
      <c r="G430">
        <v>0</v>
      </c>
      <c r="H430">
        <v>2</v>
      </c>
      <c r="I430">
        <f>IF(Sales[[#This Row],[Number of Users]]-Sales[[#This Row],[Licenses Bought]]&lt;0,0,Sales[[#This Row],[Number of Users]]-Sales[[#This Row],[Licenses Bought]])</f>
        <v>2</v>
      </c>
      <c r="J430" s="2">
        <f>IF(Sales[[#This Row],[Sales Month]]=MAX(Sales[Sales Month]),Sales[[#This Row],[Upsell $ Per Non-Paying User]]*Sales[[#This Row],[Non-Paying Users]],0)</f>
        <v>0</v>
      </c>
      <c r="K430" s="2" t="str">
        <f>_xlfn.IFS(Sales[[#This Row],[Current Upsell $]]=0,"",Sales[[#This Row],[Current Upsell $]]&gt;=400,"High",Sales[[#This Row],[Current Upsell $]]&gt;=100,"Medium",Sales[[#This Row],[Current Upsell $]]&lt;100,"Low")</f>
        <v/>
      </c>
      <c r="L430" s="2" t="str">
        <f>IF(Sales[[#This Row],[Current Upsell $]]&gt;0,_xlfn.CONCAT(Sales[[#This Row],[Subscription Type]]," ",Sales[[#This Row],[Upsell Priority]]," ",TEXT(Sales[[#This Row],[Current Upsell $]],"$#,#")),"")</f>
        <v/>
      </c>
      <c r="M430" s="1">
        <v>43952</v>
      </c>
      <c r="N430" s="1">
        <v>44317</v>
      </c>
      <c r="O430">
        <v>12</v>
      </c>
      <c r="P430">
        <v>1</v>
      </c>
      <c r="Q430" s="1">
        <v>44228</v>
      </c>
      <c r="R430">
        <v>0</v>
      </c>
      <c r="S430" s="1"/>
    </row>
    <row r="431" spans="1:19" x14ac:dyDescent="0.35">
      <c r="A431">
        <v>100034</v>
      </c>
      <c r="B431" t="s">
        <v>3</v>
      </c>
      <c r="C431" s="2">
        <f>_xlfn.SWITCH(Sales[[#This Row],[Subscription Type]],"Basic",10,"Premium",10,"Business",25,"Enterprise",27)</f>
        <v>10</v>
      </c>
      <c r="G431">
        <v>0</v>
      </c>
      <c r="H431">
        <v>2</v>
      </c>
      <c r="I431">
        <f>IF(Sales[[#This Row],[Number of Users]]-Sales[[#This Row],[Licenses Bought]]&lt;0,0,Sales[[#This Row],[Number of Users]]-Sales[[#This Row],[Licenses Bought]])</f>
        <v>2</v>
      </c>
      <c r="J431" s="2">
        <f>IF(Sales[[#This Row],[Sales Month]]=MAX(Sales[Sales Month]),Sales[[#This Row],[Upsell $ Per Non-Paying User]]*Sales[[#This Row],[Non-Paying Users]],0)</f>
        <v>0</v>
      </c>
      <c r="K431" s="2" t="str">
        <f>_xlfn.IFS(Sales[[#This Row],[Current Upsell $]]=0,"",Sales[[#This Row],[Current Upsell $]]&gt;=400,"High",Sales[[#This Row],[Current Upsell $]]&gt;=100,"Medium",Sales[[#This Row],[Current Upsell $]]&lt;100,"Low")</f>
        <v/>
      </c>
      <c r="L431" s="2" t="str">
        <f>IF(Sales[[#This Row],[Current Upsell $]]&gt;0,_xlfn.CONCAT(Sales[[#This Row],[Subscription Type]]," ",Sales[[#This Row],[Upsell Priority]]," ",TEXT(Sales[[#This Row],[Current Upsell $]],"$#,#")),"")</f>
        <v/>
      </c>
      <c r="M431" s="1">
        <v>43952</v>
      </c>
      <c r="N431" s="1">
        <v>44317</v>
      </c>
      <c r="O431">
        <v>12</v>
      </c>
      <c r="P431">
        <v>1</v>
      </c>
      <c r="Q431" s="1">
        <v>44256</v>
      </c>
      <c r="R431">
        <v>0</v>
      </c>
      <c r="S431" s="1"/>
    </row>
    <row r="432" spans="1:19" x14ac:dyDescent="0.35">
      <c r="A432">
        <v>100034</v>
      </c>
      <c r="B432" t="s">
        <v>3</v>
      </c>
      <c r="C432" s="2">
        <f>_xlfn.SWITCH(Sales[[#This Row],[Subscription Type]],"Basic",10,"Premium",10,"Business",25,"Enterprise",27)</f>
        <v>10</v>
      </c>
      <c r="G432">
        <v>0</v>
      </c>
      <c r="H432">
        <v>2</v>
      </c>
      <c r="I432">
        <f>IF(Sales[[#This Row],[Number of Users]]-Sales[[#This Row],[Licenses Bought]]&lt;0,0,Sales[[#This Row],[Number of Users]]-Sales[[#This Row],[Licenses Bought]])</f>
        <v>2</v>
      </c>
      <c r="J432" s="2">
        <f>IF(Sales[[#This Row],[Sales Month]]=MAX(Sales[Sales Month]),Sales[[#This Row],[Upsell $ Per Non-Paying User]]*Sales[[#This Row],[Non-Paying Users]],0)</f>
        <v>0</v>
      </c>
      <c r="K432" s="2" t="str">
        <f>_xlfn.IFS(Sales[[#This Row],[Current Upsell $]]=0,"",Sales[[#This Row],[Current Upsell $]]&gt;=400,"High",Sales[[#This Row],[Current Upsell $]]&gt;=100,"Medium",Sales[[#This Row],[Current Upsell $]]&lt;100,"Low")</f>
        <v/>
      </c>
      <c r="L432" s="2" t="str">
        <f>IF(Sales[[#This Row],[Current Upsell $]]&gt;0,_xlfn.CONCAT(Sales[[#This Row],[Subscription Type]]," ",Sales[[#This Row],[Upsell Priority]]," ",TEXT(Sales[[#This Row],[Current Upsell $]],"$#,#")),"")</f>
        <v/>
      </c>
      <c r="M432" s="1">
        <v>43952</v>
      </c>
      <c r="N432" s="1">
        <v>44317</v>
      </c>
      <c r="O432">
        <v>12</v>
      </c>
      <c r="P432">
        <v>1</v>
      </c>
      <c r="Q432" s="1">
        <v>44287</v>
      </c>
      <c r="R432">
        <v>0</v>
      </c>
      <c r="S432" s="1"/>
    </row>
    <row r="433" spans="1:19" x14ac:dyDescent="0.35">
      <c r="A433">
        <v>100034</v>
      </c>
      <c r="B433" t="s">
        <v>3</v>
      </c>
      <c r="C433" s="2">
        <f>_xlfn.SWITCH(Sales[[#This Row],[Subscription Type]],"Basic",10,"Premium",10,"Business",25,"Enterprise",27)</f>
        <v>10</v>
      </c>
      <c r="G433">
        <v>0</v>
      </c>
      <c r="H433">
        <v>2</v>
      </c>
      <c r="I433">
        <f>IF(Sales[[#This Row],[Number of Users]]-Sales[[#This Row],[Licenses Bought]]&lt;0,0,Sales[[#This Row],[Number of Users]]-Sales[[#This Row],[Licenses Bought]])</f>
        <v>2</v>
      </c>
      <c r="J433" s="2">
        <f>IF(Sales[[#This Row],[Sales Month]]=MAX(Sales[Sales Month]),Sales[[#This Row],[Upsell $ Per Non-Paying User]]*Sales[[#This Row],[Non-Paying Users]],0)</f>
        <v>0</v>
      </c>
      <c r="K433" s="2" t="str">
        <f>_xlfn.IFS(Sales[[#This Row],[Current Upsell $]]=0,"",Sales[[#This Row],[Current Upsell $]]&gt;=400,"High",Sales[[#This Row],[Current Upsell $]]&gt;=100,"Medium",Sales[[#This Row],[Current Upsell $]]&lt;100,"Low")</f>
        <v/>
      </c>
      <c r="L433" s="2" t="str">
        <f>IF(Sales[[#This Row],[Current Upsell $]]&gt;0,_xlfn.CONCAT(Sales[[#This Row],[Subscription Type]]," ",Sales[[#This Row],[Upsell Priority]]," ",TEXT(Sales[[#This Row],[Current Upsell $]],"$#,#")),"")</f>
        <v/>
      </c>
      <c r="M433" s="1">
        <v>43952</v>
      </c>
      <c r="N433" s="1">
        <v>44317</v>
      </c>
      <c r="O433">
        <v>12</v>
      </c>
      <c r="P433">
        <v>1</v>
      </c>
      <c r="Q433" s="1">
        <v>44317</v>
      </c>
      <c r="R433">
        <v>0</v>
      </c>
      <c r="S433" s="1"/>
    </row>
    <row r="434" spans="1:19" x14ac:dyDescent="0.35">
      <c r="A434">
        <v>100035</v>
      </c>
      <c r="B434" t="s">
        <v>3</v>
      </c>
      <c r="C434" s="2">
        <f>_xlfn.SWITCH(Sales[[#This Row],[Subscription Type]],"Basic",10,"Premium",10,"Business",25,"Enterprise",27)</f>
        <v>10</v>
      </c>
      <c r="G434">
        <v>0</v>
      </c>
      <c r="H434">
        <v>2</v>
      </c>
      <c r="I434">
        <f>IF(Sales[[#This Row],[Number of Users]]-Sales[[#This Row],[Licenses Bought]]&lt;0,0,Sales[[#This Row],[Number of Users]]-Sales[[#This Row],[Licenses Bought]])</f>
        <v>2</v>
      </c>
      <c r="J434" s="2">
        <f>IF(Sales[[#This Row],[Sales Month]]=MAX(Sales[Sales Month]),Sales[[#This Row],[Upsell $ Per Non-Paying User]]*Sales[[#This Row],[Non-Paying Users]],0)</f>
        <v>0</v>
      </c>
      <c r="K434" s="2" t="str">
        <f>_xlfn.IFS(Sales[[#This Row],[Current Upsell $]]=0,"",Sales[[#This Row],[Current Upsell $]]&gt;=400,"High",Sales[[#This Row],[Current Upsell $]]&gt;=100,"Medium",Sales[[#This Row],[Current Upsell $]]&lt;100,"Low")</f>
        <v/>
      </c>
      <c r="L434" s="2" t="str">
        <f>IF(Sales[[#This Row],[Current Upsell $]]&gt;0,_xlfn.CONCAT(Sales[[#This Row],[Subscription Type]]," ",Sales[[#This Row],[Upsell Priority]]," ",TEXT(Sales[[#This Row],[Current Upsell $]],"$#,#")),"")</f>
        <v/>
      </c>
      <c r="M434" s="1">
        <v>43952</v>
      </c>
      <c r="N434" s="1">
        <v>44228</v>
      </c>
      <c r="O434">
        <v>9</v>
      </c>
      <c r="P434">
        <v>4</v>
      </c>
      <c r="Q434" s="1">
        <v>43952</v>
      </c>
      <c r="R434">
        <v>0</v>
      </c>
      <c r="S434" s="1"/>
    </row>
    <row r="435" spans="1:19" x14ac:dyDescent="0.35">
      <c r="A435">
        <v>100035</v>
      </c>
      <c r="B435" t="s">
        <v>3</v>
      </c>
      <c r="C435" s="2">
        <f>_xlfn.SWITCH(Sales[[#This Row],[Subscription Type]],"Basic",10,"Premium",10,"Business",25,"Enterprise",27)</f>
        <v>10</v>
      </c>
      <c r="G435">
        <v>0</v>
      </c>
      <c r="H435">
        <v>2</v>
      </c>
      <c r="I435">
        <f>IF(Sales[[#This Row],[Number of Users]]-Sales[[#This Row],[Licenses Bought]]&lt;0,0,Sales[[#This Row],[Number of Users]]-Sales[[#This Row],[Licenses Bought]])</f>
        <v>2</v>
      </c>
      <c r="J435" s="2">
        <f>IF(Sales[[#This Row],[Sales Month]]=MAX(Sales[Sales Month]),Sales[[#This Row],[Upsell $ Per Non-Paying User]]*Sales[[#This Row],[Non-Paying Users]],0)</f>
        <v>0</v>
      </c>
      <c r="K435" s="2" t="str">
        <f>_xlfn.IFS(Sales[[#This Row],[Current Upsell $]]=0,"",Sales[[#This Row],[Current Upsell $]]&gt;=400,"High",Sales[[#This Row],[Current Upsell $]]&gt;=100,"Medium",Sales[[#This Row],[Current Upsell $]]&lt;100,"Low")</f>
        <v/>
      </c>
      <c r="L435" s="2" t="str">
        <f>IF(Sales[[#This Row],[Current Upsell $]]&gt;0,_xlfn.CONCAT(Sales[[#This Row],[Subscription Type]]," ",Sales[[#This Row],[Upsell Priority]]," ",TEXT(Sales[[#This Row],[Current Upsell $]],"$#,#")),"")</f>
        <v/>
      </c>
      <c r="M435" s="1">
        <v>43952</v>
      </c>
      <c r="N435" s="1">
        <v>44228</v>
      </c>
      <c r="O435">
        <v>9</v>
      </c>
      <c r="P435">
        <v>4</v>
      </c>
      <c r="Q435" s="1">
        <v>43983</v>
      </c>
      <c r="R435">
        <v>0</v>
      </c>
      <c r="S435" s="1"/>
    </row>
    <row r="436" spans="1:19" x14ac:dyDescent="0.35">
      <c r="A436">
        <v>100035</v>
      </c>
      <c r="B436" t="s">
        <v>3</v>
      </c>
      <c r="C436" s="2">
        <f>_xlfn.SWITCH(Sales[[#This Row],[Subscription Type]],"Basic",10,"Premium",10,"Business",25,"Enterprise",27)</f>
        <v>10</v>
      </c>
      <c r="G436">
        <v>0</v>
      </c>
      <c r="H436">
        <v>2</v>
      </c>
      <c r="I436">
        <f>IF(Sales[[#This Row],[Number of Users]]-Sales[[#This Row],[Licenses Bought]]&lt;0,0,Sales[[#This Row],[Number of Users]]-Sales[[#This Row],[Licenses Bought]])</f>
        <v>2</v>
      </c>
      <c r="J436" s="2">
        <f>IF(Sales[[#This Row],[Sales Month]]=MAX(Sales[Sales Month]),Sales[[#This Row],[Upsell $ Per Non-Paying User]]*Sales[[#This Row],[Non-Paying Users]],0)</f>
        <v>0</v>
      </c>
      <c r="K436" s="2" t="str">
        <f>_xlfn.IFS(Sales[[#This Row],[Current Upsell $]]=0,"",Sales[[#This Row],[Current Upsell $]]&gt;=400,"High",Sales[[#This Row],[Current Upsell $]]&gt;=100,"Medium",Sales[[#This Row],[Current Upsell $]]&lt;100,"Low")</f>
        <v/>
      </c>
      <c r="L436" s="2" t="str">
        <f>IF(Sales[[#This Row],[Current Upsell $]]&gt;0,_xlfn.CONCAT(Sales[[#This Row],[Subscription Type]]," ",Sales[[#This Row],[Upsell Priority]]," ",TEXT(Sales[[#This Row],[Current Upsell $]],"$#,#")),"")</f>
        <v/>
      </c>
      <c r="M436" s="1">
        <v>43952</v>
      </c>
      <c r="N436" s="1">
        <v>44228</v>
      </c>
      <c r="O436">
        <v>9</v>
      </c>
      <c r="P436">
        <v>4</v>
      </c>
      <c r="Q436" s="1">
        <v>44013</v>
      </c>
      <c r="R436">
        <v>0</v>
      </c>
      <c r="S436" s="1"/>
    </row>
    <row r="437" spans="1:19" x14ac:dyDescent="0.35">
      <c r="A437">
        <v>100035</v>
      </c>
      <c r="B437" t="s">
        <v>3</v>
      </c>
      <c r="C437" s="2">
        <f>_xlfn.SWITCH(Sales[[#This Row],[Subscription Type]],"Basic",10,"Premium",10,"Business",25,"Enterprise",27)</f>
        <v>10</v>
      </c>
      <c r="G437">
        <v>0</v>
      </c>
      <c r="H437">
        <v>1</v>
      </c>
      <c r="I437">
        <f>IF(Sales[[#This Row],[Number of Users]]-Sales[[#This Row],[Licenses Bought]]&lt;0,0,Sales[[#This Row],[Number of Users]]-Sales[[#This Row],[Licenses Bought]])</f>
        <v>1</v>
      </c>
      <c r="J437" s="2">
        <f>IF(Sales[[#This Row],[Sales Month]]=MAX(Sales[Sales Month]),Sales[[#This Row],[Upsell $ Per Non-Paying User]]*Sales[[#This Row],[Non-Paying Users]],0)</f>
        <v>0</v>
      </c>
      <c r="K437" s="2" t="str">
        <f>_xlfn.IFS(Sales[[#This Row],[Current Upsell $]]=0,"",Sales[[#This Row],[Current Upsell $]]&gt;=400,"High",Sales[[#This Row],[Current Upsell $]]&gt;=100,"Medium",Sales[[#This Row],[Current Upsell $]]&lt;100,"Low")</f>
        <v/>
      </c>
      <c r="L437" s="2" t="str">
        <f>IF(Sales[[#This Row],[Current Upsell $]]&gt;0,_xlfn.CONCAT(Sales[[#This Row],[Subscription Type]]," ",Sales[[#This Row],[Upsell Priority]]," ",TEXT(Sales[[#This Row],[Current Upsell $]],"$#,#")),"")</f>
        <v/>
      </c>
      <c r="M437" s="1">
        <v>43952</v>
      </c>
      <c r="N437" s="1">
        <v>44228</v>
      </c>
      <c r="O437">
        <v>9</v>
      </c>
      <c r="P437">
        <v>4</v>
      </c>
      <c r="Q437" s="1">
        <v>44044</v>
      </c>
      <c r="R437">
        <v>0</v>
      </c>
      <c r="S437" s="1"/>
    </row>
    <row r="438" spans="1:19" x14ac:dyDescent="0.35">
      <c r="A438">
        <v>100035</v>
      </c>
      <c r="B438" t="s">
        <v>3</v>
      </c>
      <c r="C438" s="2">
        <f>_xlfn.SWITCH(Sales[[#This Row],[Subscription Type]],"Basic",10,"Premium",10,"Business",25,"Enterprise",27)</f>
        <v>10</v>
      </c>
      <c r="G438">
        <v>0</v>
      </c>
      <c r="H438">
        <v>2</v>
      </c>
      <c r="I438">
        <f>IF(Sales[[#This Row],[Number of Users]]-Sales[[#This Row],[Licenses Bought]]&lt;0,0,Sales[[#This Row],[Number of Users]]-Sales[[#This Row],[Licenses Bought]])</f>
        <v>2</v>
      </c>
      <c r="J438" s="2">
        <f>IF(Sales[[#This Row],[Sales Month]]=MAX(Sales[Sales Month]),Sales[[#This Row],[Upsell $ Per Non-Paying User]]*Sales[[#This Row],[Non-Paying Users]],0)</f>
        <v>0</v>
      </c>
      <c r="K438" s="2" t="str">
        <f>_xlfn.IFS(Sales[[#This Row],[Current Upsell $]]=0,"",Sales[[#This Row],[Current Upsell $]]&gt;=400,"High",Sales[[#This Row],[Current Upsell $]]&gt;=100,"Medium",Sales[[#This Row],[Current Upsell $]]&lt;100,"Low")</f>
        <v/>
      </c>
      <c r="L438" s="2" t="str">
        <f>IF(Sales[[#This Row],[Current Upsell $]]&gt;0,_xlfn.CONCAT(Sales[[#This Row],[Subscription Type]]," ",Sales[[#This Row],[Upsell Priority]]," ",TEXT(Sales[[#This Row],[Current Upsell $]],"$#,#")),"")</f>
        <v/>
      </c>
      <c r="M438" s="1">
        <v>43952</v>
      </c>
      <c r="N438" s="1">
        <v>44228</v>
      </c>
      <c r="O438">
        <v>9</v>
      </c>
      <c r="P438">
        <v>4</v>
      </c>
      <c r="Q438" s="1">
        <v>44075</v>
      </c>
      <c r="R438">
        <v>0</v>
      </c>
      <c r="S438" s="1"/>
    </row>
    <row r="439" spans="1:19" x14ac:dyDescent="0.35">
      <c r="A439">
        <v>100035</v>
      </c>
      <c r="B439" t="s">
        <v>3</v>
      </c>
      <c r="C439" s="2">
        <f>_xlfn.SWITCH(Sales[[#This Row],[Subscription Type]],"Basic",10,"Premium",10,"Business",25,"Enterprise",27)</f>
        <v>10</v>
      </c>
      <c r="G439">
        <v>0</v>
      </c>
      <c r="H439">
        <v>2</v>
      </c>
      <c r="I439">
        <f>IF(Sales[[#This Row],[Number of Users]]-Sales[[#This Row],[Licenses Bought]]&lt;0,0,Sales[[#This Row],[Number of Users]]-Sales[[#This Row],[Licenses Bought]])</f>
        <v>2</v>
      </c>
      <c r="J439" s="2">
        <f>IF(Sales[[#This Row],[Sales Month]]=MAX(Sales[Sales Month]),Sales[[#This Row],[Upsell $ Per Non-Paying User]]*Sales[[#This Row],[Non-Paying Users]],0)</f>
        <v>0</v>
      </c>
      <c r="K439" s="2" t="str">
        <f>_xlfn.IFS(Sales[[#This Row],[Current Upsell $]]=0,"",Sales[[#This Row],[Current Upsell $]]&gt;=400,"High",Sales[[#This Row],[Current Upsell $]]&gt;=100,"Medium",Sales[[#This Row],[Current Upsell $]]&lt;100,"Low")</f>
        <v/>
      </c>
      <c r="L439" s="2" t="str">
        <f>IF(Sales[[#This Row],[Current Upsell $]]&gt;0,_xlfn.CONCAT(Sales[[#This Row],[Subscription Type]]," ",Sales[[#This Row],[Upsell Priority]]," ",TEXT(Sales[[#This Row],[Current Upsell $]],"$#,#")),"")</f>
        <v/>
      </c>
      <c r="M439" s="1">
        <v>43952</v>
      </c>
      <c r="N439" s="1">
        <v>44228</v>
      </c>
      <c r="O439">
        <v>9</v>
      </c>
      <c r="P439">
        <v>4</v>
      </c>
      <c r="Q439" s="1">
        <v>44105</v>
      </c>
      <c r="R439">
        <v>0</v>
      </c>
      <c r="S439" s="1"/>
    </row>
    <row r="440" spans="1:19" x14ac:dyDescent="0.35">
      <c r="A440">
        <v>100035</v>
      </c>
      <c r="B440" t="s">
        <v>3</v>
      </c>
      <c r="C440" s="2">
        <f>_xlfn.SWITCH(Sales[[#This Row],[Subscription Type]],"Basic",10,"Premium",10,"Business",25,"Enterprise",27)</f>
        <v>10</v>
      </c>
      <c r="G440">
        <v>0</v>
      </c>
      <c r="H440">
        <v>2</v>
      </c>
      <c r="I440">
        <f>IF(Sales[[#This Row],[Number of Users]]-Sales[[#This Row],[Licenses Bought]]&lt;0,0,Sales[[#This Row],[Number of Users]]-Sales[[#This Row],[Licenses Bought]])</f>
        <v>2</v>
      </c>
      <c r="J440" s="2">
        <f>IF(Sales[[#This Row],[Sales Month]]=MAX(Sales[Sales Month]),Sales[[#This Row],[Upsell $ Per Non-Paying User]]*Sales[[#This Row],[Non-Paying Users]],0)</f>
        <v>0</v>
      </c>
      <c r="K440" s="2" t="str">
        <f>_xlfn.IFS(Sales[[#This Row],[Current Upsell $]]=0,"",Sales[[#This Row],[Current Upsell $]]&gt;=400,"High",Sales[[#This Row],[Current Upsell $]]&gt;=100,"Medium",Sales[[#This Row],[Current Upsell $]]&lt;100,"Low")</f>
        <v/>
      </c>
      <c r="L440" s="2" t="str">
        <f>IF(Sales[[#This Row],[Current Upsell $]]&gt;0,_xlfn.CONCAT(Sales[[#This Row],[Subscription Type]]," ",Sales[[#This Row],[Upsell Priority]]," ",TEXT(Sales[[#This Row],[Current Upsell $]],"$#,#")),"")</f>
        <v/>
      </c>
      <c r="M440" s="1">
        <v>43952</v>
      </c>
      <c r="N440" s="1">
        <v>44228</v>
      </c>
      <c r="O440">
        <v>9</v>
      </c>
      <c r="P440">
        <v>4</v>
      </c>
      <c r="Q440" s="1">
        <v>44136</v>
      </c>
      <c r="R440">
        <v>0</v>
      </c>
      <c r="S440" s="1"/>
    </row>
    <row r="441" spans="1:19" x14ac:dyDescent="0.35">
      <c r="A441">
        <v>100035</v>
      </c>
      <c r="B441" t="s">
        <v>3</v>
      </c>
      <c r="C441" s="2">
        <f>_xlfn.SWITCH(Sales[[#This Row],[Subscription Type]],"Basic",10,"Premium",10,"Business",25,"Enterprise",27)</f>
        <v>10</v>
      </c>
      <c r="G441">
        <v>0</v>
      </c>
      <c r="H441">
        <v>2</v>
      </c>
      <c r="I441">
        <f>IF(Sales[[#This Row],[Number of Users]]-Sales[[#This Row],[Licenses Bought]]&lt;0,0,Sales[[#This Row],[Number of Users]]-Sales[[#This Row],[Licenses Bought]])</f>
        <v>2</v>
      </c>
      <c r="J441" s="2">
        <f>IF(Sales[[#This Row],[Sales Month]]=MAX(Sales[Sales Month]),Sales[[#This Row],[Upsell $ Per Non-Paying User]]*Sales[[#This Row],[Non-Paying Users]],0)</f>
        <v>0</v>
      </c>
      <c r="K441" s="2" t="str">
        <f>_xlfn.IFS(Sales[[#This Row],[Current Upsell $]]=0,"",Sales[[#This Row],[Current Upsell $]]&gt;=400,"High",Sales[[#This Row],[Current Upsell $]]&gt;=100,"Medium",Sales[[#This Row],[Current Upsell $]]&lt;100,"Low")</f>
        <v/>
      </c>
      <c r="L441" s="2" t="str">
        <f>IF(Sales[[#This Row],[Current Upsell $]]&gt;0,_xlfn.CONCAT(Sales[[#This Row],[Subscription Type]]," ",Sales[[#This Row],[Upsell Priority]]," ",TEXT(Sales[[#This Row],[Current Upsell $]],"$#,#")),"")</f>
        <v/>
      </c>
      <c r="M441" s="1">
        <v>43952</v>
      </c>
      <c r="N441" s="1">
        <v>44228</v>
      </c>
      <c r="O441">
        <v>9</v>
      </c>
      <c r="P441">
        <v>4</v>
      </c>
      <c r="Q441" s="1">
        <v>44166</v>
      </c>
      <c r="R441">
        <v>0</v>
      </c>
      <c r="S441" s="1"/>
    </row>
    <row r="442" spans="1:19" x14ac:dyDescent="0.35">
      <c r="A442">
        <v>100035</v>
      </c>
      <c r="B442" t="s">
        <v>3</v>
      </c>
      <c r="C442" s="2">
        <f>_xlfn.SWITCH(Sales[[#This Row],[Subscription Type]],"Basic",10,"Premium",10,"Business",25,"Enterprise",27)</f>
        <v>10</v>
      </c>
      <c r="G442">
        <v>0</v>
      </c>
      <c r="H442">
        <v>2</v>
      </c>
      <c r="I442">
        <f>IF(Sales[[#This Row],[Number of Users]]-Sales[[#This Row],[Licenses Bought]]&lt;0,0,Sales[[#This Row],[Number of Users]]-Sales[[#This Row],[Licenses Bought]])</f>
        <v>2</v>
      </c>
      <c r="J442" s="2">
        <f>IF(Sales[[#This Row],[Sales Month]]=MAX(Sales[Sales Month]),Sales[[#This Row],[Upsell $ Per Non-Paying User]]*Sales[[#This Row],[Non-Paying Users]],0)</f>
        <v>0</v>
      </c>
      <c r="K442" s="2" t="str">
        <f>_xlfn.IFS(Sales[[#This Row],[Current Upsell $]]=0,"",Sales[[#This Row],[Current Upsell $]]&gt;=400,"High",Sales[[#This Row],[Current Upsell $]]&gt;=100,"Medium",Sales[[#This Row],[Current Upsell $]]&lt;100,"Low")</f>
        <v/>
      </c>
      <c r="L442" s="2" t="str">
        <f>IF(Sales[[#This Row],[Current Upsell $]]&gt;0,_xlfn.CONCAT(Sales[[#This Row],[Subscription Type]]," ",Sales[[#This Row],[Upsell Priority]]," ",TEXT(Sales[[#This Row],[Current Upsell $]],"$#,#")),"")</f>
        <v/>
      </c>
      <c r="M442" s="1">
        <v>43952</v>
      </c>
      <c r="N442" s="1">
        <v>44228</v>
      </c>
      <c r="O442">
        <v>9</v>
      </c>
      <c r="P442">
        <v>4</v>
      </c>
      <c r="Q442" s="1">
        <v>44197</v>
      </c>
      <c r="R442">
        <v>0</v>
      </c>
      <c r="S442" s="1"/>
    </row>
    <row r="443" spans="1:19" x14ac:dyDescent="0.35">
      <c r="A443">
        <v>100035</v>
      </c>
      <c r="B443" t="s">
        <v>3</v>
      </c>
      <c r="C443" s="2">
        <f>_xlfn.SWITCH(Sales[[#This Row],[Subscription Type]],"Basic",10,"Premium",10,"Business",25,"Enterprise",27)</f>
        <v>10</v>
      </c>
      <c r="G443">
        <v>0</v>
      </c>
      <c r="H443">
        <v>2</v>
      </c>
      <c r="I443">
        <f>IF(Sales[[#This Row],[Number of Users]]-Sales[[#This Row],[Licenses Bought]]&lt;0,0,Sales[[#This Row],[Number of Users]]-Sales[[#This Row],[Licenses Bought]])</f>
        <v>2</v>
      </c>
      <c r="J443" s="2">
        <f>IF(Sales[[#This Row],[Sales Month]]=MAX(Sales[Sales Month]),Sales[[#This Row],[Upsell $ Per Non-Paying User]]*Sales[[#This Row],[Non-Paying Users]],0)</f>
        <v>0</v>
      </c>
      <c r="K443" s="2" t="str">
        <f>_xlfn.IFS(Sales[[#This Row],[Current Upsell $]]=0,"",Sales[[#This Row],[Current Upsell $]]&gt;=400,"High",Sales[[#This Row],[Current Upsell $]]&gt;=100,"Medium",Sales[[#This Row],[Current Upsell $]]&lt;100,"Low")</f>
        <v/>
      </c>
      <c r="L443" s="2" t="str">
        <f>IF(Sales[[#This Row],[Current Upsell $]]&gt;0,_xlfn.CONCAT(Sales[[#This Row],[Subscription Type]]," ",Sales[[#This Row],[Upsell Priority]]," ",TEXT(Sales[[#This Row],[Current Upsell $]],"$#,#")),"")</f>
        <v/>
      </c>
      <c r="M443" s="1">
        <v>43952</v>
      </c>
      <c r="N443" s="1">
        <v>44228</v>
      </c>
      <c r="O443">
        <v>9</v>
      </c>
      <c r="P443">
        <v>4</v>
      </c>
      <c r="Q443" s="1">
        <v>44228</v>
      </c>
      <c r="R443">
        <v>0</v>
      </c>
      <c r="S443" s="1"/>
    </row>
    <row r="444" spans="1:19" x14ac:dyDescent="0.35">
      <c r="A444">
        <v>100036</v>
      </c>
      <c r="B444" t="s">
        <v>3</v>
      </c>
      <c r="C444" s="2">
        <f>_xlfn.SWITCH(Sales[[#This Row],[Subscription Type]],"Basic",10,"Premium",10,"Business",25,"Enterprise",27)</f>
        <v>10</v>
      </c>
      <c r="E444" s="1"/>
      <c r="F444" s="1"/>
      <c r="G444">
        <v>0</v>
      </c>
      <c r="H444">
        <v>2</v>
      </c>
      <c r="I444">
        <f>IF(Sales[[#This Row],[Number of Users]]-Sales[[#This Row],[Licenses Bought]]&lt;0,0,Sales[[#This Row],[Number of Users]]-Sales[[#This Row],[Licenses Bought]])</f>
        <v>2</v>
      </c>
      <c r="J444" s="2">
        <f>IF(Sales[[#This Row],[Sales Month]]=MAX(Sales[Sales Month]),Sales[[#This Row],[Upsell $ Per Non-Paying User]]*Sales[[#This Row],[Non-Paying Users]],0)</f>
        <v>0</v>
      </c>
      <c r="K444" s="2" t="str">
        <f>_xlfn.IFS(Sales[[#This Row],[Current Upsell $]]=0,"",Sales[[#This Row],[Current Upsell $]]&gt;=400,"High",Sales[[#This Row],[Current Upsell $]]&gt;=100,"Medium",Sales[[#This Row],[Current Upsell $]]&lt;100,"Low")</f>
        <v/>
      </c>
      <c r="L444" s="2" t="str">
        <f>IF(Sales[[#This Row],[Current Upsell $]]&gt;0,_xlfn.CONCAT(Sales[[#This Row],[Subscription Type]]," ",Sales[[#This Row],[Upsell Priority]]," ",TEXT(Sales[[#This Row],[Current Upsell $]],"$#,#")),"")</f>
        <v/>
      </c>
      <c r="M444" s="1">
        <v>43952</v>
      </c>
      <c r="N444" s="1">
        <v>44378</v>
      </c>
      <c r="O444">
        <v>14</v>
      </c>
      <c r="P444">
        <v>0</v>
      </c>
      <c r="Q444" s="1">
        <v>43952</v>
      </c>
      <c r="R444">
        <v>0</v>
      </c>
      <c r="S444" s="1"/>
    </row>
    <row r="445" spans="1:19" x14ac:dyDescent="0.35">
      <c r="A445">
        <v>100036</v>
      </c>
      <c r="B445" t="s">
        <v>0</v>
      </c>
      <c r="C445" s="2">
        <f>_xlfn.SWITCH(Sales[[#This Row],[Subscription Type]],"Basic",10,"Premium",10,"Business",25,"Enterprise",27)</f>
        <v>10</v>
      </c>
      <c r="E445" s="1"/>
      <c r="F445" s="1"/>
      <c r="G445">
        <v>1</v>
      </c>
      <c r="H445">
        <v>2</v>
      </c>
      <c r="I445">
        <f>IF(Sales[[#This Row],[Number of Users]]-Sales[[#This Row],[Licenses Bought]]&lt;0,0,Sales[[#This Row],[Number of Users]]-Sales[[#This Row],[Licenses Bought]])</f>
        <v>1</v>
      </c>
      <c r="J445" s="2">
        <f>IF(Sales[[#This Row],[Sales Month]]=MAX(Sales[Sales Month]),Sales[[#This Row],[Upsell $ Per Non-Paying User]]*Sales[[#This Row],[Non-Paying Users]],0)</f>
        <v>0</v>
      </c>
      <c r="K445" s="2" t="str">
        <f>_xlfn.IFS(Sales[[#This Row],[Current Upsell $]]=0,"",Sales[[#This Row],[Current Upsell $]]&gt;=400,"High",Sales[[#This Row],[Current Upsell $]]&gt;=100,"Medium",Sales[[#This Row],[Current Upsell $]]&lt;100,"Low")</f>
        <v/>
      </c>
      <c r="L445" s="2" t="str">
        <f>IF(Sales[[#This Row],[Current Upsell $]]&gt;0,_xlfn.CONCAT(Sales[[#This Row],[Subscription Type]]," ",Sales[[#This Row],[Upsell Priority]]," ",TEXT(Sales[[#This Row],[Current Upsell $]],"$#,#")),"")</f>
        <v/>
      </c>
      <c r="M445" s="1">
        <v>43952</v>
      </c>
      <c r="N445" s="1">
        <v>44378</v>
      </c>
      <c r="O445">
        <v>14</v>
      </c>
      <c r="P445">
        <v>0</v>
      </c>
      <c r="Q445" s="1">
        <v>43983</v>
      </c>
      <c r="R445">
        <v>10</v>
      </c>
      <c r="S445" s="1"/>
    </row>
    <row r="446" spans="1:19" x14ac:dyDescent="0.35">
      <c r="A446">
        <v>100036</v>
      </c>
      <c r="B446" t="s">
        <v>0</v>
      </c>
      <c r="C446" s="2">
        <f>_xlfn.SWITCH(Sales[[#This Row],[Subscription Type]],"Basic",10,"Premium",10,"Business",25,"Enterprise",27)</f>
        <v>10</v>
      </c>
      <c r="E446" s="1"/>
      <c r="F446" s="1"/>
      <c r="G446">
        <v>1</v>
      </c>
      <c r="H446">
        <v>2</v>
      </c>
      <c r="I446">
        <f>IF(Sales[[#This Row],[Number of Users]]-Sales[[#This Row],[Licenses Bought]]&lt;0,0,Sales[[#This Row],[Number of Users]]-Sales[[#This Row],[Licenses Bought]])</f>
        <v>1</v>
      </c>
      <c r="J446" s="2">
        <f>IF(Sales[[#This Row],[Sales Month]]=MAX(Sales[Sales Month]),Sales[[#This Row],[Upsell $ Per Non-Paying User]]*Sales[[#This Row],[Non-Paying Users]],0)</f>
        <v>0</v>
      </c>
      <c r="K446" s="2" t="str">
        <f>_xlfn.IFS(Sales[[#This Row],[Current Upsell $]]=0,"",Sales[[#This Row],[Current Upsell $]]&gt;=400,"High",Sales[[#This Row],[Current Upsell $]]&gt;=100,"Medium",Sales[[#This Row],[Current Upsell $]]&lt;100,"Low")</f>
        <v/>
      </c>
      <c r="L446" s="2" t="str">
        <f>IF(Sales[[#This Row],[Current Upsell $]]&gt;0,_xlfn.CONCAT(Sales[[#This Row],[Subscription Type]]," ",Sales[[#This Row],[Upsell Priority]]," ",TEXT(Sales[[#This Row],[Current Upsell $]],"$#,#")),"")</f>
        <v/>
      </c>
      <c r="M446" s="1">
        <v>43952</v>
      </c>
      <c r="N446" s="1">
        <v>44378</v>
      </c>
      <c r="O446">
        <v>14</v>
      </c>
      <c r="P446">
        <v>0</v>
      </c>
      <c r="Q446" s="1">
        <v>44013</v>
      </c>
      <c r="R446">
        <v>10</v>
      </c>
      <c r="S446" s="1"/>
    </row>
    <row r="447" spans="1:19" x14ac:dyDescent="0.35">
      <c r="A447">
        <v>100036</v>
      </c>
      <c r="B447" t="s">
        <v>0</v>
      </c>
      <c r="C447" s="2">
        <f>_xlfn.SWITCH(Sales[[#This Row],[Subscription Type]],"Basic",10,"Premium",10,"Business",25,"Enterprise",27)</f>
        <v>10</v>
      </c>
      <c r="E447" s="1"/>
      <c r="F447" s="1"/>
      <c r="G447">
        <v>1</v>
      </c>
      <c r="H447">
        <v>2</v>
      </c>
      <c r="I447">
        <f>IF(Sales[[#This Row],[Number of Users]]-Sales[[#This Row],[Licenses Bought]]&lt;0,0,Sales[[#This Row],[Number of Users]]-Sales[[#This Row],[Licenses Bought]])</f>
        <v>1</v>
      </c>
      <c r="J447" s="2">
        <f>IF(Sales[[#This Row],[Sales Month]]=MAX(Sales[Sales Month]),Sales[[#This Row],[Upsell $ Per Non-Paying User]]*Sales[[#This Row],[Non-Paying Users]],0)</f>
        <v>0</v>
      </c>
      <c r="K447" s="2" t="str">
        <f>_xlfn.IFS(Sales[[#This Row],[Current Upsell $]]=0,"",Sales[[#This Row],[Current Upsell $]]&gt;=400,"High",Sales[[#This Row],[Current Upsell $]]&gt;=100,"Medium",Sales[[#This Row],[Current Upsell $]]&lt;100,"Low")</f>
        <v/>
      </c>
      <c r="L447" s="2" t="str">
        <f>IF(Sales[[#This Row],[Current Upsell $]]&gt;0,_xlfn.CONCAT(Sales[[#This Row],[Subscription Type]]," ",Sales[[#This Row],[Upsell Priority]]," ",TEXT(Sales[[#This Row],[Current Upsell $]],"$#,#")),"")</f>
        <v/>
      </c>
      <c r="M447" s="1">
        <v>43952</v>
      </c>
      <c r="N447" s="1">
        <v>44378</v>
      </c>
      <c r="O447">
        <v>14</v>
      </c>
      <c r="P447">
        <v>0</v>
      </c>
      <c r="Q447" s="1">
        <v>44044</v>
      </c>
      <c r="R447">
        <v>10</v>
      </c>
      <c r="S447" s="1"/>
    </row>
    <row r="448" spans="1:19" x14ac:dyDescent="0.35">
      <c r="A448">
        <v>100036</v>
      </c>
      <c r="B448" t="s">
        <v>0</v>
      </c>
      <c r="C448" s="2">
        <f>_xlfn.SWITCH(Sales[[#This Row],[Subscription Type]],"Basic",10,"Premium",10,"Business",25,"Enterprise",27)</f>
        <v>10</v>
      </c>
      <c r="E448" s="1"/>
      <c r="F448" s="1"/>
      <c r="G448">
        <v>1</v>
      </c>
      <c r="H448">
        <v>2</v>
      </c>
      <c r="I448">
        <f>IF(Sales[[#This Row],[Number of Users]]-Sales[[#This Row],[Licenses Bought]]&lt;0,0,Sales[[#This Row],[Number of Users]]-Sales[[#This Row],[Licenses Bought]])</f>
        <v>1</v>
      </c>
      <c r="J448" s="2">
        <f>IF(Sales[[#This Row],[Sales Month]]=MAX(Sales[Sales Month]),Sales[[#This Row],[Upsell $ Per Non-Paying User]]*Sales[[#This Row],[Non-Paying Users]],0)</f>
        <v>0</v>
      </c>
      <c r="K448" s="2" t="str">
        <f>_xlfn.IFS(Sales[[#This Row],[Current Upsell $]]=0,"",Sales[[#This Row],[Current Upsell $]]&gt;=400,"High",Sales[[#This Row],[Current Upsell $]]&gt;=100,"Medium",Sales[[#This Row],[Current Upsell $]]&lt;100,"Low")</f>
        <v/>
      </c>
      <c r="L448" s="2" t="str">
        <f>IF(Sales[[#This Row],[Current Upsell $]]&gt;0,_xlfn.CONCAT(Sales[[#This Row],[Subscription Type]]," ",Sales[[#This Row],[Upsell Priority]]," ",TEXT(Sales[[#This Row],[Current Upsell $]],"$#,#")),"")</f>
        <v/>
      </c>
      <c r="M448" s="1">
        <v>43952</v>
      </c>
      <c r="N448" s="1">
        <v>44378</v>
      </c>
      <c r="O448">
        <v>14</v>
      </c>
      <c r="P448">
        <v>0</v>
      </c>
      <c r="Q448" s="1">
        <v>44075</v>
      </c>
      <c r="R448">
        <v>10</v>
      </c>
      <c r="S448" s="1"/>
    </row>
    <row r="449" spans="1:19" x14ac:dyDescent="0.35">
      <c r="A449">
        <v>100036</v>
      </c>
      <c r="B449" t="s">
        <v>0</v>
      </c>
      <c r="C449" s="2">
        <f>_xlfn.SWITCH(Sales[[#This Row],[Subscription Type]],"Basic",10,"Premium",10,"Business",25,"Enterprise",27)</f>
        <v>10</v>
      </c>
      <c r="E449" s="1"/>
      <c r="F449" s="1"/>
      <c r="G449">
        <v>1</v>
      </c>
      <c r="H449">
        <v>2</v>
      </c>
      <c r="I449">
        <f>IF(Sales[[#This Row],[Number of Users]]-Sales[[#This Row],[Licenses Bought]]&lt;0,0,Sales[[#This Row],[Number of Users]]-Sales[[#This Row],[Licenses Bought]])</f>
        <v>1</v>
      </c>
      <c r="J449" s="2">
        <f>IF(Sales[[#This Row],[Sales Month]]=MAX(Sales[Sales Month]),Sales[[#This Row],[Upsell $ Per Non-Paying User]]*Sales[[#This Row],[Non-Paying Users]],0)</f>
        <v>0</v>
      </c>
      <c r="K449" s="2" t="str">
        <f>_xlfn.IFS(Sales[[#This Row],[Current Upsell $]]=0,"",Sales[[#This Row],[Current Upsell $]]&gt;=400,"High",Sales[[#This Row],[Current Upsell $]]&gt;=100,"Medium",Sales[[#This Row],[Current Upsell $]]&lt;100,"Low")</f>
        <v/>
      </c>
      <c r="L449" s="2" t="str">
        <f>IF(Sales[[#This Row],[Current Upsell $]]&gt;0,_xlfn.CONCAT(Sales[[#This Row],[Subscription Type]]," ",Sales[[#This Row],[Upsell Priority]]," ",TEXT(Sales[[#This Row],[Current Upsell $]],"$#,#")),"")</f>
        <v/>
      </c>
      <c r="M449" s="1">
        <v>43952</v>
      </c>
      <c r="N449" s="1">
        <v>44378</v>
      </c>
      <c r="O449">
        <v>14</v>
      </c>
      <c r="P449">
        <v>0</v>
      </c>
      <c r="Q449" s="1">
        <v>44105</v>
      </c>
      <c r="R449">
        <v>10</v>
      </c>
      <c r="S449" s="1"/>
    </row>
    <row r="450" spans="1:19" x14ac:dyDescent="0.35">
      <c r="A450">
        <v>100036</v>
      </c>
      <c r="B450" t="s">
        <v>0</v>
      </c>
      <c r="C450" s="2">
        <f>_xlfn.SWITCH(Sales[[#This Row],[Subscription Type]],"Basic",10,"Premium",10,"Business",25,"Enterprise",27)</f>
        <v>10</v>
      </c>
      <c r="E450" s="1"/>
      <c r="F450" s="1"/>
      <c r="G450">
        <v>1</v>
      </c>
      <c r="H450">
        <v>2</v>
      </c>
      <c r="I450">
        <f>IF(Sales[[#This Row],[Number of Users]]-Sales[[#This Row],[Licenses Bought]]&lt;0,0,Sales[[#This Row],[Number of Users]]-Sales[[#This Row],[Licenses Bought]])</f>
        <v>1</v>
      </c>
      <c r="J450" s="2">
        <f>IF(Sales[[#This Row],[Sales Month]]=MAX(Sales[Sales Month]),Sales[[#This Row],[Upsell $ Per Non-Paying User]]*Sales[[#This Row],[Non-Paying Users]],0)</f>
        <v>0</v>
      </c>
      <c r="K450" s="2" t="str">
        <f>_xlfn.IFS(Sales[[#This Row],[Current Upsell $]]=0,"",Sales[[#This Row],[Current Upsell $]]&gt;=400,"High",Sales[[#This Row],[Current Upsell $]]&gt;=100,"Medium",Sales[[#This Row],[Current Upsell $]]&lt;100,"Low")</f>
        <v/>
      </c>
      <c r="L450" s="2" t="str">
        <f>IF(Sales[[#This Row],[Current Upsell $]]&gt;0,_xlfn.CONCAT(Sales[[#This Row],[Subscription Type]]," ",Sales[[#This Row],[Upsell Priority]]," ",TEXT(Sales[[#This Row],[Current Upsell $]],"$#,#")),"")</f>
        <v/>
      </c>
      <c r="M450" s="1">
        <v>43952</v>
      </c>
      <c r="N450" s="1">
        <v>44378</v>
      </c>
      <c r="O450">
        <v>14</v>
      </c>
      <c r="P450">
        <v>0</v>
      </c>
      <c r="Q450" s="1">
        <v>44136</v>
      </c>
      <c r="R450">
        <v>10</v>
      </c>
      <c r="S450" s="1"/>
    </row>
    <row r="451" spans="1:19" x14ac:dyDescent="0.35">
      <c r="A451">
        <v>100036</v>
      </c>
      <c r="B451" t="s">
        <v>0</v>
      </c>
      <c r="C451" s="2">
        <f>_xlfn.SWITCH(Sales[[#This Row],[Subscription Type]],"Basic",10,"Premium",10,"Business",25,"Enterprise",27)</f>
        <v>10</v>
      </c>
      <c r="E451" s="1"/>
      <c r="F451" s="1"/>
      <c r="G451">
        <v>1</v>
      </c>
      <c r="H451">
        <v>2</v>
      </c>
      <c r="I451">
        <f>IF(Sales[[#This Row],[Number of Users]]-Sales[[#This Row],[Licenses Bought]]&lt;0,0,Sales[[#This Row],[Number of Users]]-Sales[[#This Row],[Licenses Bought]])</f>
        <v>1</v>
      </c>
      <c r="J451" s="2">
        <f>IF(Sales[[#This Row],[Sales Month]]=MAX(Sales[Sales Month]),Sales[[#This Row],[Upsell $ Per Non-Paying User]]*Sales[[#This Row],[Non-Paying Users]],0)</f>
        <v>0</v>
      </c>
      <c r="K451" s="2" t="str">
        <f>_xlfn.IFS(Sales[[#This Row],[Current Upsell $]]=0,"",Sales[[#This Row],[Current Upsell $]]&gt;=400,"High",Sales[[#This Row],[Current Upsell $]]&gt;=100,"Medium",Sales[[#This Row],[Current Upsell $]]&lt;100,"Low")</f>
        <v/>
      </c>
      <c r="L451" s="2" t="str">
        <f>IF(Sales[[#This Row],[Current Upsell $]]&gt;0,_xlfn.CONCAT(Sales[[#This Row],[Subscription Type]]," ",Sales[[#This Row],[Upsell Priority]]," ",TEXT(Sales[[#This Row],[Current Upsell $]],"$#,#")),"")</f>
        <v/>
      </c>
      <c r="M451" s="1">
        <v>43952</v>
      </c>
      <c r="N451" s="1">
        <v>44378</v>
      </c>
      <c r="O451">
        <v>14</v>
      </c>
      <c r="P451">
        <v>0</v>
      </c>
      <c r="Q451" s="1">
        <v>44166</v>
      </c>
      <c r="R451">
        <v>10</v>
      </c>
      <c r="S451" s="1"/>
    </row>
    <row r="452" spans="1:19" x14ac:dyDescent="0.35">
      <c r="A452">
        <v>100036</v>
      </c>
      <c r="B452" t="s">
        <v>0</v>
      </c>
      <c r="C452" s="2">
        <f>_xlfn.SWITCH(Sales[[#This Row],[Subscription Type]],"Basic",10,"Premium",10,"Business",25,"Enterprise",27)</f>
        <v>10</v>
      </c>
      <c r="E452" s="1"/>
      <c r="F452" s="1"/>
      <c r="G452">
        <v>1</v>
      </c>
      <c r="H452">
        <v>2</v>
      </c>
      <c r="I452">
        <f>IF(Sales[[#This Row],[Number of Users]]-Sales[[#This Row],[Licenses Bought]]&lt;0,0,Sales[[#This Row],[Number of Users]]-Sales[[#This Row],[Licenses Bought]])</f>
        <v>1</v>
      </c>
      <c r="J452" s="2">
        <f>IF(Sales[[#This Row],[Sales Month]]=MAX(Sales[Sales Month]),Sales[[#This Row],[Upsell $ Per Non-Paying User]]*Sales[[#This Row],[Non-Paying Users]],0)</f>
        <v>0</v>
      </c>
      <c r="K452" s="2" t="str">
        <f>_xlfn.IFS(Sales[[#This Row],[Current Upsell $]]=0,"",Sales[[#This Row],[Current Upsell $]]&gt;=400,"High",Sales[[#This Row],[Current Upsell $]]&gt;=100,"Medium",Sales[[#This Row],[Current Upsell $]]&lt;100,"Low")</f>
        <v/>
      </c>
      <c r="L452" s="2" t="str">
        <f>IF(Sales[[#This Row],[Current Upsell $]]&gt;0,_xlfn.CONCAT(Sales[[#This Row],[Subscription Type]]," ",Sales[[#This Row],[Upsell Priority]]," ",TEXT(Sales[[#This Row],[Current Upsell $]],"$#,#")),"")</f>
        <v/>
      </c>
      <c r="M452" s="1">
        <v>43952</v>
      </c>
      <c r="N452" s="1">
        <v>44378</v>
      </c>
      <c r="O452">
        <v>14</v>
      </c>
      <c r="P452">
        <v>0</v>
      </c>
      <c r="Q452" s="1">
        <v>44197</v>
      </c>
      <c r="R452">
        <v>10</v>
      </c>
      <c r="S452" s="1"/>
    </row>
    <row r="453" spans="1:19" x14ac:dyDescent="0.35">
      <c r="A453">
        <v>100036</v>
      </c>
      <c r="B453" t="s">
        <v>0</v>
      </c>
      <c r="C453" s="2">
        <f>_xlfn.SWITCH(Sales[[#This Row],[Subscription Type]],"Basic",10,"Premium",10,"Business",25,"Enterprise",27)</f>
        <v>10</v>
      </c>
      <c r="E453" s="1"/>
      <c r="F453" s="1"/>
      <c r="G453">
        <v>1</v>
      </c>
      <c r="H453">
        <v>2</v>
      </c>
      <c r="I453">
        <f>IF(Sales[[#This Row],[Number of Users]]-Sales[[#This Row],[Licenses Bought]]&lt;0,0,Sales[[#This Row],[Number of Users]]-Sales[[#This Row],[Licenses Bought]])</f>
        <v>1</v>
      </c>
      <c r="J453" s="2">
        <f>IF(Sales[[#This Row],[Sales Month]]=MAX(Sales[Sales Month]),Sales[[#This Row],[Upsell $ Per Non-Paying User]]*Sales[[#This Row],[Non-Paying Users]],0)</f>
        <v>0</v>
      </c>
      <c r="K453" s="2" t="str">
        <f>_xlfn.IFS(Sales[[#This Row],[Current Upsell $]]=0,"",Sales[[#This Row],[Current Upsell $]]&gt;=400,"High",Sales[[#This Row],[Current Upsell $]]&gt;=100,"Medium",Sales[[#This Row],[Current Upsell $]]&lt;100,"Low")</f>
        <v/>
      </c>
      <c r="L453" s="2" t="str">
        <f>IF(Sales[[#This Row],[Current Upsell $]]&gt;0,_xlfn.CONCAT(Sales[[#This Row],[Subscription Type]]," ",Sales[[#This Row],[Upsell Priority]]," ",TEXT(Sales[[#This Row],[Current Upsell $]],"$#,#")),"")</f>
        <v/>
      </c>
      <c r="M453" s="1">
        <v>43952</v>
      </c>
      <c r="N453" s="1">
        <v>44378</v>
      </c>
      <c r="O453">
        <v>14</v>
      </c>
      <c r="P453">
        <v>0</v>
      </c>
      <c r="Q453" s="1">
        <v>44228</v>
      </c>
      <c r="R453">
        <v>10</v>
      </c>
      <c r="S453" s="1"/>
    </row>
    <row r="454" spans="1:19" x14ac:dyDescent="0.35">
      <c r="A454">
        <v>100036</v>
      </c>
      <c r="B454" t="s">
        <v>0</v>
      </c>
      <c r="C454" s="2">
        <f>_xlfn.SWITCH(Sales[[#This Row],[Subscription Type]],"Basic",10,"Premium",10,"Business",25,"Enterprise",27)</f>
        <v>10</v>
      </c>
      <c r="E454" s="1"/>
      <c r="F454" s="1"/>
      <c r="G454">
        <v>1</v>
      </c>
      <c r="H454">
        <v>2</v>
      </c>
      <c r="I454">
        <f>IF(Sales[[#This Row],[Number of Users]]-Sales[[#This Row],[Licenses Bought]]&lt;0,0,Sales[[#This Row],[Number of Users]]-Sales[[#This Row],[Licenses Bought]])</f>
        <v>1</v>
      </c>
      <c r="J454" s="2">
        <f>IF(Sales[[#This Row],[Sales Month]]=MAX(Sales[Sales Month]),Sales[[#This Row],[Upsell $ Per Non-Paying User]]*Sales[[#This Row],[Non-Paying Users]],0)</f>
        <v>0</v>
      </c>
      <c r="K454" s="2" t="str">
        <f>_xlfn.IFS(Sales[[#This Row],[Current Upsell $]]=0,"",Sales[[#This Row],[Current Upsell $]]&gt;=400,"High",Sales[[#This Row],[Current Upsell $]]&gt;=100,"Medium",Sales[[#This Row],[Current Upsell $]]&lt;100,"Low")</f>
        <v/>
      </c>
      <c r="L454" s="2" t="str">
        <f>IF(Sales[[#This Row],[Current Upsell $]]&gt;0,_xlfn.CONCAT(Sales[[#This Row],[Subscription Type]]," ",Sales[[#This Row],[Upsell Priority]]," ",TEXT(Sales[[#This Row],[Current Upsell $]],"$#,#")),"")</f>
        <v/>
      </c>
      <c r="M454" s="1">
        <v>43952</v>
      </c>
      <c r="N454" s="1">
        <v>44378</v>
      </c>
      <c r="O454">
        <v>14</v>
      </c>
      <c r="P454">
        <v>0</v>
      </c>
      <c r="Q454" s="1">
        <v>44256</v>
      </c>
      <c r="R454">
        <v>10</v>
      </c>
      <c r="S454" s="1"/>
    </row>
    <row r="455" spans="1:19" x14ac:dyDescent="0.35">
      <c r="A455">
        <v>100036</v>
      </c>
      <c r="B455" t="s">
        <v>0</v>
      </c>
      <c r="C455" s="2">
        <f>_xlfn.SWITCH(Sales[[#This Row],[Subscription Type]],"Basic",10,"Premium",10,"Business",25,"Enterprise",27)</f>
        <v>10</v>
      </c>
      <c r="E455" s="1"/>
      <c r="F455" s="1"/>
      <c r="G455">
        <v>1</v>
      </c>
      <c r="H455">
        <v>2</v>
      </c>
      <c r="I455">
        <f>IF(Sales[[#This Row],[Number of Users]]-Sales[[#This Row],[Licenses Bought]]&lt;0,0,Sales[[#This Row],[Number of Users]]-Sales[[#This Row],[Licenses Bought]])</f>
        <v>1</v>
      </c>
      <c r="J455" s="2">
        <f>IF(Sales[[#This Row],[Sales Month]]=MAX(Sales[Sales Month]),Sales[[#This Row],[Upsell $ Per Non-Paying User]]*Sales[[#This Row],[Non-Paying Users]],0)</f>
        <v>0</v>
      </c>
      <c r="K455" s="2" t="str">
        <f>_xlfn.IFS(Sales[[#This Row],[Current Upsell $]]=0,"",Sales[[#This Row],[Current Upsell $]]&gt;=400,"High",Sales[[#This Row],[Current Upsell $]]&gt;=100,"Medium",Sales[[#This Row],[Current Upsell $]]&lt;100,"Low")</f>
        <v/>
      </c>
      <c r="L455" s="2" t="str">
        <f>IF(Sales[[#This Row],[Current Upsell $]]&gt;0,_xlfn.CONCAT(Sales[[#This Row],[Subscription Type]]," ",Sales[[#This Row],[Upsell Priority]]," ",TEXT(Sales[[#This Row],[Current Upsell $]],"$#,#")),"")</f>
        <v/>
      </c>
      <c r="M455" s="1">
        <v>43952</v>
      </c>
      <c r="N455" s="1">
        <v>44378</v>
      </c>
      <c r="O455">
        <v>14</v>
      </c>
      <c r="P455">
        <v>0</v>
      </c>
      <c r="Q455" s="1">
        <v>44287</v>
      </c>
      <c r="R455">
        <v>10</v>
      </c>
      <c r="S455" s="1"/>
    </row>
    <row r="456" spans="1:19" x14ac:dyDescent="0.35">
      <c r="A456">
        <v>100036</v>
      </c>
      <c r="B456" t="s">
        <v>0</v>
      </c>
      <c r="C456" s="2">
        <f>_xlfn.SWITCH(Sales[[#This Row],[Subscription Type]],"Basic",10,"Premium",10,"Business",25,"Enterprise",27)</f>
        <v>10</v>
      </c>
      <c r="E456" s="1"/>
      <c r="F456" s="1"/>
      <c r="G456">
        <v>1</v>
      </c>
      <c r="H456">
        <v>1</v>
      </c>
      <c r="I456">
        <f>IF(Sales[[#This Row],[Number of Users]]-Sales[[#This Row],[Licenses Bought]]&lt;0,0,Sales[[#This Row],[Number of Users]]-Sales[[#This Row],[Licenses Bought]])</f>
        <v>0</v>
      </c>
      <c r="J456" s="2">
        <f>IF(Sales[[#This Row],[Sales Month]]=MAX(Sales[Sales Month]),Sales[[#This Row],[Upsell $ Per Non-Paying User]]*Sales[[#This Row],[Non-Paying Users]],0)</f>
        <v>0</v>
      </c>
      <c r="K456" s="2" t="str">
        <f>_xlfn.IFS(Sales[[#This Row],[Current Upsell $]]=0,"",Sales[[#This Row],[Current Upsell $]]&gt;=400,"High",Sales[[#This Row],[Current Upsell $]]&gt;=100,"Medium",Sales[[#This Row],[Current Upsell $]]&lt;100,"Low")</f>
        <v/>
      </c>
      <c r="L456" s="2" t="str">
        <f>IF(Sales[[#This Row],[Current Upsell $]]&gt;0,_xlfn.CONCAT(Sales[[#This Row],[Subscription Type]]," ",Sales[[#This Row],[Upsell Priority]]," ",TEXT(Sales[[#This Row],[Current Upsell $]],"$#,#")),"")</f>
        <v/>
      </c>
      <c r="M456" s="1">
        <v>43952</v>
      </c>
      <c r="N456" s="1">
        <v>44378</v>
      </c>
      <c r="O456">
        <v>14</v>
      </c>
      <c r="P456">
        <v>0</v>
      </c>
      <c r="Q456" s="1">
        <v>44317</v>
      </c>
      <c r="R456">
        <v>10</v>
      </c>
      <c r="S456" s="1"/>
    </row>
    <row r="457" spans="1:19" x14ac:dyDescent="0.35">
      <c r="A457">
        <v>100036</v>
      </c>
      <c r="B457" t="s">
        <v>0</v>
      </c>
      <c r="C457" s="2">
        <f>_xlfn.SWITCH(Sales[[#This Row],[Subscription Type]],"Basic",10,"Premium",10,"Business",25,"Enterprise",27)</f>
        <v>10</v>
      </c>
      <c r="E457" s="1"/>
      <c r="F457" s="1"/>
      <c r="G457">
        <v>1</v>
      </c>
      <c r="H457">
        <v>2</v>
      </c>
      <c r="I457">
        <f>IF(Sales[[#This Row],[Number of Users]]-Sales[[#This Row],[Licenses Bought]]&lt;0,0,Sales[[#This Row],[Number of Users]]-Sales[[#This Row],[Licenses Bought]])</f>
        <v>1</v>
      </c>
      <c r="J457" s="2">
        <f>IF(Sales[[#This Row],[Sales Month]]=MAX(Sales[Sales Month]),Sales[[#This Row],[Upsell $ Per Non-Paying User]]*Sales[[#This Row],[Non-Paying Users]],0)</f>
        <v>10</v>
      </c>
      <c r="K457" s="2" t="str">
        <f>_xlfn.IFS(Sales[[#This Row],[Current Upsell $]]=0,"",Sales[[#This Row],[Current Upsell $]]&gt;=400,"High",Sales[[#This Row],[Current Upsell $]]&gt;=100,"Medium",Sales[[#This Row],[Current Upsell $]]&lt;100,"Low")</f>
        <v>Low</v>
      </c>
      <c r="L457" s="2" t="str">
        <f>IF(Sales[[#This Row],[Current Upsell $]]&gt;0,_xlfn.CONCAT(Sales[[#This Row],[Subscription Type]]," ",Sales[[#This Row],[Upsell Priority]]," ",TEXT(Sales[[#This Row],[Current Upsell $]],"$#,#")),"")</f>
        <v>Premium Low $10</v>
      </c>
      <c r="M457" s="1">
        <v>43952</v>
      </c>
      <c r="N457" s="1">
        <v>44378</v>
      </c>
      <c r="O457">
        <v>14</v>
      </c>
      <c r="P457">
        <v>0</v>
      </c>
      <c r="Q457" s="1">
        <v>44348</v>
      </c>
      <c r="R457">
        <v>10</v>
      </c>
      <c r="S457" s="1"/>
    </row>
    <row r="458" spans="1:19" x14ac:dyDescent="0.35">
      <c r="A458">
        <v>100037</v>
      </c>
      <c r="B458" t="s">
        <v>3</v>
      </c>
      <c r="C458" s="2">
        <f>_xlfn.SWITCH(Sales[[#This Row],[Subscription Type]],"Basic",10,"Premium",10,"Business",25,"Enterprise",27)</f>
        <v>10</v>
      </c>
      <c r="E458" s="1"/>
      <c r="F458" s="1"/>
      <c r="G458">
        <v>0</v>
      </c>
      <c r="H458">
        <v>65</v>
      </c>
      <c r="I458">
        <f>IF(Sales[[#This Row],[Number of Users]]-Sales[[#This Row],[Licenses Bought]]&lt;0,0,Sales[[#This Row],[Number of Users]]-Sales[[#This Row],[Licenses Bought]])</f>
        <v>65</v>
      </c>
      <c r="J458" s="2">
        <f>IF(Sales[[#This Row],[Sales Month]]=MAX(Sales[Sales Month]),Sales[[#This Row],[Upsell $ Per Non-Paying User]]*Sales[[#This Row],[Non-Paying Users]],0)</f>
        <v>0</v>
      </c>
      <c r="K458" s="2" t="str">
        <f>_xlfn.IFS(Sales[[#This Row],[Current Upsell $]]=0,"",Sales[[#This Row],[Current Upsell $]]&gt;=400,"High",Sales[[#This Row],[Current Upsell $]]&gt;=100,"Medium",Sales[[#This Row],[Current Upsell $]]&lt;100,"Low")</f>
        <v/>
      </c>
      <c r="L458" s="2" t="str">
        <f>IF(Sales[[#This Row],[Current Upsell $]]&gt;0,_xlfn.CONCAT(Sales[[#This Row],[Subscription Type]]," ",Sales[[#This Row],[Upsell Priority]]," ",TEXT(Sales[[#This Row],[Current Upsell $]],"$#,#")),"")</f>
        <v/>
      </c>
      <c r="M458" s="1">
        <v>43983</v>
      </c>
      <c r="N458" s="1">
        <v>44378</v>
      </c>
      <c r="O458">
        <v>13</v>
      </c>
      <c r="P458">
        <v>0</v>
      </c>
      <c r="Q458" s="1">
        <v>43983</v>
      </c>
      <c r="R458">
        <v>0</v>
      </c>
      <c r="S458" s="1"/>
    </row>
    <row r="459" spans="1:19" x14ac:dyDescent="0.35">
      <c r="A459">
        <v>100037</v>
      </c>
      <c r="B459" t="s">
        <v>0</v>
      </c>
      <c r="C459" s="2">
        <f>_xlfn.SWITCH(Sales[[#This Row],[Subscription Type]],"Basic",10,"Premium",10,"Business",25,"Enterprise",27)</f>
        <v>10</v>
      </c>
      <c r="E459" s="1"/>
      <c r="F459" s="1"/>
      <c r="G459">
        <v>22</v>
      </c>
      <c r="H459">
        <v>65</v>
      </c>
      <c r="I459">
        <f>IF(Sales[[#This Row],[Number of Users]]-Sales[[#This Row],[Licenses Bought]]&lt;0,0,Sales[[#This Row],[Number of Users]]-Sales[[#This Row],[Licenses Bought]])</f>
        <v>43</v>
      </c>
      <c r="J459" s="2">
        <f>IF(Sales[[#This Row],[Sales Month]]=MAX(Sales[Sales Month]),Sales[[#This Row],[Upsell $ Per Non-Paying User]]*Sales[[#This Row],[Non-Paying Users]],0)</f>
        <v>0</v>
      </c>
      <c r="K459" s="2" t="str">
        <f>_xlfn.IFS(Sales[[#This Row],[Current Upsell $]]=0,"",Sales[[#This Row],[Current Upsell $]]&gt;=400,"High",Sales[[#This Row],[Current Upsell $]]&gt;=100,"Medium",Sales[[#This Row],[Current Upsell $]]&lt;100,"Low")</f>
        <v/>
      </c>
      <c r="L459" s="2" t="str">
        <f>IF(Sales[[#This Row],[Current Upsell $]]&gt;0,_xlfn.CONCAT(Sales[[#This Row],[Subscription Type]]," ",Sales[[#This Row],[Upsell Priority]]," ",TEXT(Sales[[#This Row],[Current Upsell $]],"$#,#")),"")</f>
        <v/>
      </c>
      <c r="M459" s="1">
        <v>43983</v>
      </c>
      <c r="N459" s="1">
        <v>44378</v>
      </c>
      <c r="O459">
        <v>13</v>
      </c>
      <c r="P459">
        <v>0</v>
      </c>
      <c r="Q459" s="1">
        <v>44013</v>
      </c>
      <c r="R459">
        <v>220</v>
      </c>
      <c r="S459" s="1"/>
    </row>
    <row r="460" spans="1:19" x14ac:dyDescent="0.35">
      <c r="A460">
        <v>100037</v>
      </c>
      <c r="B460" t="s">
        <v>0</v>
      </c>
      <c r="C460" s="2">
        <f>_xlfn.SWITCH(Sales[[#This Row],[Subscription Type]],"Basic",10,"Premium",10,"Business",25,"Enterprise",27)</f>
        <v>10</v>
      </c>
      <c r="E460" s="1"/>
      <c r="F460" s="1"/>
      <c r="G460">
        <v>53</v>
      </c>
      <c r="H460">
        <v>61</v>
      </c>
      <c r="I460">
        <f>IF(Sales[[#This Row],[Number of Users]]-Sales[[#This Row],[Licenses Bought]]&lt;0,0,Sales[[#This Row],[Number of Users]]-Sales[[#This Row],[Licenses Bought]])</f>
        <v>8</v>
      </c>
      <c r="J460" s="2">
        <f>IF(Sales[[#This Row],[Sales Month]]=MAX(Sales[Sales Month]),Sales[[#This Row],[Upsell $ Per Non-Paying User]]*Sales[[#This Row],[Non-Paying Users]],0)</f>
        <v>0</v>
      </c>
      <c r="K460" s="2" t="str">
        <f>_xlfn.IFS(Sales[[#This Row],[Current Upsell $]]=0,"",Sales[[#This Row],[Current Upsell $]]&gt;=400,"High",Sales[[#This Row],[Current Upsell $]]&gt;=100,"Medium",Sales[[#This Row],[Current Upsell $]]&lt;100,"Low")</f>
        <v/>
      </c>
      <c r="L460" s="2" t="str">
        <f>IF(Sales[[#This Row],[Current Upsell $]]&gt;0,_xlfn.CONCAT(Sales[[#This Row],[Subscription Type]]," ",Sales[[#This Row],[Upsell Priority]]," ",TEXT(Sales[[#This Row],[Current Upsell $]],"$#,#")),"")</f>
        <v/>
      </c>
      <c r="M460" s="1">
        <v>43983</v>
      </c>
      <c r="N460" s="1">
        <v>44378</v>
      </c>
      <c r="O460">
        <v>13</v>
      </c>
      <c r="P460">
        <v>0</v>
      </c>
      <c r="Q460" s="1">
        <v>44044</v>
      </c>
      <c r="R460">
        <v>530</v>
      </c>
      <c r="S460" s="1"/>
    </row>
    <row r="461" spans="1:19" x14ac:dyDescent="0.35">
      <c r="A461">
        <v>100037</v>
      </c>
      <c r="B461" t="s">
        <v>0</v>
      </c>
      <c r="C461" s="2">
        <f>_xlfn.SWITCH(Sales[[#This Row],[Subscription Type]],"Basic",10,"Premium",10,"Business",25,"Enterprise",27)</f>
        <v>10</v>
      </c>
      <c r="E461" s="1"/>
      <c r="F461" s="1"/>
      <c r="G461">
        <v>53</v>
      </c>
      <c r="H461">
        <v>71</v>
      </c>
      <c r="I461">
        <f>IF(Sales[[#This Row],[Number of Users]]-Sales[[#This Row],[Licenses Bought]]&lt;0,0,Sales[[#This Row],[Number of Users]]-Sales[[#This Row],[Licenses Bought]])</f>
        <v>18</v>
      </c>
      <c r="J461" s="2">
        <f>IF(Sales[[#This Row],[Sales Month]]=MAX(Sales[Sales Month]),Sales[[#This Row],[Upsell $ Per Non-Paying User]]*Sales[[#This Row],[Non-Paying Users]],0)</f>
        <v>0</v>
      </c>
      <c r="K461" s="2" t="str">
        <f>_xlfn.IFS(Sales[[#This Row],[Current Upsell $]]=0,"",Sales[[#This Row],[Current Upsell $]]&gt;=400,"High",Sales[[#This Row],[Current Upsell $]]&gt;=100,"Medium",Sales[[#This Row],[Current Upsell $]]&lt;100,"Low")</f>
        <v/>
      </c>
      <c r="L461" s="2" t="str">
        <f>IF(Sales[[#This Row],[Current Upsell $]]&gt;0,_xlfn.CONCAT(Sales[[#This Row],[Subscription Type]]," ",Sales[[#This Row],[Upsell Priority]]," ",TEXT(Sales[[#This Row],[Current Upsell $]],"$#,#")),"")</f>
        <v/>
      </c>
      <c r="M461" s="1">
        <v>43983</v>
      </c>
      <c r="N461" s="1">
        <v>44378</v>
      </c>
      <c r="O461">
        <v>13</v>
      </c>
      <c r="P461">
        <v>0</v>
      </c>
      <c r="Q461" s="1">
        <v>44075</v>
      </c>
      <c r="R461">
        <v>530</v>
      </c>
      <c r="S461" s="1"/>
    </row>
    <row r="462" spans="1:19" x14ac:dyDescent="0.35">
      <c r="A462">
        <v>100037</v>
      </c>
      <c r="B462" t="s">
        <v>0</v>
      </c>
      <c r="C462" s="2">
        <f>_xlfn.SWITCH(Sales[[#This Row],[Subscription Type]],"Basic",10,"Premium",10,"Business",25,"Enterprise",27)</f>
        <v>10</v>
      </c>
      <c r="E462" s="1"/>
      <c r="F462" s="1"/>
      <c r="G462">
        <v>53</v>
      </c>
      <c r="H462">
        <v>56</v>
      </c>
      <c r="I462">
        <f>IF(Sales[[#This Row],[Number of Users]]-Sales[[#This Row],[Licenses Bought]]&lt;0,0,Sales[[#This Row],[Number of Users]]-Sales[[#This Row],[Licenses Bought]])</f>
        <v>3</v>
      </c>
      <c r="J462" s="2">
        <f>IF(Sales[[#This Row],[Sales Month]]=MAX(Sales[Sales Month]),Sales[[#This Row],[Upsell $ Per Non-Paying User]]*Sales[[#This Row],[Non-Paying Users]],0)</f>
        <v>0</v>
      </c>
      <c r="K462" s="2" t="str">
        <f>_xlfn.IFS(Sales[[#This Row],[Current Upsell $]]=0,"",Sales[[#This Row],[Current Upsell $]]&gt;=400,"High",Sales[[#This Row],[Current Upsell $]]&gt;=100,"Medium",Sales[[#This Row],[Current Upsell $]]&lt;100,"Low")</f>
        <v/>
      </c>
      <c r="L462" s="2" t="str">
        <f>IF(Sales[[#This Row],[Current Upsell $]]&gt;0,_xlfn.CONCAT(Sales[[#This Row],[Subscription Type]]," ",Sales[[#This Row],[Upsell Priority]]," ",TEXT(Sales[[#This Row],[Current Upsell $]],"$#,#")),"")</f>
        <v/>
      </c>
      <c r="M462" s="1">
        <v>43983</v>
      </c>
      <c r="N462" s="1">
        <v>44378</v>
      </c>
      <c r="O462">
        <v>13</v>
      </c>
      <c r="P462">
        <v>0</v>
      </c>
      <c r="Q462" s="1">
        <v>44105</v>
      </c>
      <c r="R462">
        <v>530</v>
      </c>
      <c r="S462" s="1"/>
    </row>
    <row r="463" spans="1:19" x14ac:dyDescent="0.35">
      <c r="A463">
        <v>100037</v>
      </c>
      <c r="B463" t="s">
        <v>0</v>
      </c>
      <c r="C463" s="2">
        <f>_xlfn.SWITCH(Sales[[#This Row],[Subscription Type]],"Basic",10,"Premium",10,"Business",25,"Enterprise",27)</f>
        <v>10</v>
      </c>
      <c r="E463" s="1"/>
      <c r="F463" s="1"/>
      <c r="G463">
        <v>53</v>
      </c>
      <c r="H463">
        <v>73</v>
      </c>
      <c r="I463">
        <f>IF(Sales[[#This Row],[Number of Users]]-Sales[[#This Row],[Licenses Bought]]&lt;0,0,Sales[[#This Row],[Number of Users]]-Sales[[#This Row],[Licenses Bought]])</f>
        <v>20</v>
      </c>
      <c r="J463" s="2">
        <f>IF(Sales[[#This Row],[Sales Month]]=MAX(Sales[Sales Month]),Sales[[#This Row],[Upsell $ Per Non-Paying User]]*Sales[[#This Row],[Non-Paying Users]],0)</f>
        <v>0</v>
      </c>
      <c r="K463" s="2" t="str">
        <f>_xlfn.IFS(Sales[[#This Row],[Current Upsell $]]=0,"",Sales[[#This Row],[Current Upsell $]]&gt;=400,"High",Sales[[#This Row],[Current Upsell $]]&gt;=100,"Medium",Sales[[#This Row],[Current Upsell $]]&lt;100,"Low")</f>
        <v/>
      </c>
      <c r="L463" s="2" t="str">
        <f>IF(Sales[[#This Row],[Current Upsell $]]&gt;0,_xlfn.CONCAT(Sales[[#This Row],[Subscription Type]]," ",Sales[[#This Row],[Upsell Priority]]," ",TEXT(Sales[[#This Row],[Current Upsell $]],"$#,#")),"")</f>
        <v/>
      </c>
      <c r="M463" s="1">
        <v>43983</v>
      </c>
      <c r="N463" s="1">
        <v>44378</v>
      </c>
      <c r="O463">
        <v>13</v>
      </c>
      <c r="P463">
        <v>0</v>
      </c>
      <c r="Q463" s="1">
        <v>44136</v>
      </c>
      <c r="R463">
        <v>530</v>
      </c>
      <c r="S463" s="1"/>
    </row>
    <row r="464" spans="1:19" x14ac:dyDescent="0.35">
      <c r="A464">
        <v>100037</v>
      </c>
      <c r="B464" t="s">
        <v>0</v>
      </c>
      <c r="C464" s="2">
        <f>_xlfn.SWITCH(Sales[[#This Row],[Subscription Type]],"Basic",10,"Premium",10,"Business",25,"Enterprise",27)</f>
        <v>10</v>
      </c>
      <c r="E464" s="1"/>
      <c r="F464" s="1"/>
      <c r="G464">
        <v>53</v>
      </c>
      <c r="H464">
        <v>66</v>
      </c>
      <c r="I464">
        <f>IF(Sales[[#This Row],[Number of Users]]-Sales[[#This Row],[Licenses Bought]]&lt;0,0,Sales[[#This Row],[Number of Users]]-Sales[[#This Row],[Licenses Bought]])</f>
        <v>13</v>
      </c>
      <c r="J464" s="2">
        <f>IF(Sales[[#This Row],[Sales Month]]=MAX(Sales[Sales Month]),Sales[[#This Row],[Upsell $ Per Non-Paying User]]*Sales[[#This Row],[Non-Paying Users]],0)</f>
        <v>0</v>
      </c>
      <c r="K464" s="2" t="str">
        <f>_xlfn.IFS(Sales[[#This Row],[Current Upsell $]]=0,"",Sales[[#This Row],[Current Upsell $]]&gt;=400,"High",Sales[[#This Row],[Current Upsell $]]&gt;=100,"Medium",Sales[[#This Row],[Current Upsell $]]&lt;100,"Low")</f>
        <v/>
      </c>
      <c r="L464" s="2" t="str">
        <f>IF(Sales[[#This Row],[Current Upsell $]]&gt;0,_xlfn.CONCAT(Sales[[#This Row],[Subscription Type]]," ",Sales[[#This Row],[Upsell Priority]]," ",TEXT(Sales[[#This Row],[Current Upsell $]],"$#,#")),"")</f>
        <v/>
      </c>
      <c r="M464" s="1">
        <v>43983</v>
      </c>
      <c r="N464" s="1">
        <v>44378</v>
      </c>
      <c r="O464">
        <v>13</v>
      </c>
      <c r="P464">
        <v>0</v>
      </c>
      <c r="Q464" s="1">
        <v>44166</v>
      </c>
      <c r="R464">
        <v>530</v>
      </c>
      <c r="S464" s="1"/>
    </row>
    <row r="465" spans="1:19" x14ac:dyDescent="0.35">
      <c r="A465">
        <v>100037</v>
      </c>
      <c r="B465" t="s">
        <v>0</v>
      </c>
      <c r="C465" s="2">
        <f>_xlfn.SWITCH(Sales[[#This Row],[Subscription Type]],"Basic",10,"Premium",10,"Business",25,"Enterprise",27)</f>
        <v>10</v>
      </c>
      <c r="E465" s="1"/>
      <c r="F465" s="1"/>
      <c r="G465">
        <v>53</v>
      </c>
      <c r="H465">
        <v>67</v>
      </c>
      <c r="I465">
        <f>IF(Sales[[#This Row],[Number of Users]]-Sales[[#This Row],[Licenses Bought]]&lt;0,0,Sales[[#This Row],[Number of Users]]-Sales[[#This Row],[Licenses Bought]])</f>
        <v>14</v>
      </c>
      <c r="J465" s="2">
        <f>IF(Sales[[#This Row],[Sales Month]]=MAX(Sales[Sales Month]),Sales[[#This Row],[Upsell $ Per Non-Paying User]]*Sales[[#This Row],[Non-Paying Users]],0)</f>
        <v>0</v>
      </c>
      <c r="K465" s="2" t="str">
        <f>_xlfn.IFS(Sales[[#This Row],[Current Upsell $]]=0,"",Sales[[#This Row],[Current Upsell $]]&gt;=400,"High",Sales[[#This Row],[Current Upsell $]]&gt;=100,"Medium",Sales[[#This Row],[Current Upsell $]]&lt;100,"Low")</f>
        <v/>
      </c>
      <c r="L465" s="2" t="str">
        <f>IF(Sales[[#This Row],[Current Upsell $]]&gt;0,_xlfn.CONCAT(Sales[[#This Row],[Subscription Type]]," ",Sales[[#This Row],[Upsell Priority]]," ",TEXT(Sales[[#This Row],[Current Upsell $]],"$#,#")),"")</f>
        <v/>
      </c>
      <c r="M465" s="1">
        <v>43983</v>
      </c>
      <c r="N465" s="1">
        <v>44378</v>
      </c>
      <c r="O465">
        <v>13</v>
      </c>
      <c r="P465">
        <v>0</v>
      </c>
      <c r="Q465" s="1">
        <v>44197</v>
      </c>
      <c r="R465">
        <v>530</v>
      </c>
      <c r="S465" s="1"/>
    </row>
    <row r="466" spans="1:19" x14ac:dyDescent="0.35">
      <c r="A466">
        <v>100037</v>
      </c>
      <c r="B466" t="s">
        <v>0</v>
      </c>
      <c r="C466" s="2">
        <f>_xlfn.SWITCH(Sales[[#This Row],[Subscription Type]],"Basic",10,"Premium",10,"Business",25,"Enterprise",27)</f>
        <v>10</v>
      </c>
      <c r="E466" s="1"/>
      <c r="F466" s="1"/>
      <c r="G466">
        <v>53</v>
      </c>
      <c r="H466">
        <v>62</v>
      </c>
      <c r="I466">
        <f>IF(Sales[[#This Row],[Number of Users]]-Sales[[#This Row],[Licenses Bought]]&lt;0,0,Sales[[#This Row],[Number of Users]]-Sales[[#This Row],[Licenses Bought]])</f>
        <v>9</v>
      </c>
      <c r="J466" s="2">
        <f>IF(Sales[[#This Row],[Sales Month]]=MAX(Sales[Sales Month]),Sales[[#This Row],[Upsell $ Per Non-Paying User]]*Sales[[#This Row],[Non-Paying Users]],0)</f>
        <v>0</v>
      </c>
      <c r="K466" s="2" t="str">
        <f>_xlfn.IFS(Sales[[#This Row],[Current Upsell $]]=0,"",Sales[[#This Row],[Current Upsell $]]&gt;=400,"High",Sales[[#This Row],[Current Upsell $]]&gt;=100,"Medium",Sales[[#This Row],[Current Upsell $]]&lt;100,"Low")</f>
        <v/>
      </c>
      <c r="L466" s="2" t="str">
        <f>IF(Sales[[#This Row],[Current Upsell $]]&gt;0,_xlfn.CONCAT(Sales[[#This Row],[Subscription Type]]," ",Sales[[#This Row],[Upsell Priority]]," ",TEXT(Sales[[#This Row],[Current Upsell $]],"$#,#")),"")</f>
        <v/>
      </c>
      <c r="M466" s="1">
        <v>43983</v>
      </c>
      <c r="N466" s="1">
        <v>44378</v>
      </c>
      <c r="O466">
        <v>13</v>
      </c>
      <c r="P466">
        <v>0</v>
      </c>
      <c r="Q466" s="1">
        <v>44228</v>
      </c>
      <c r="R466">
        <v>530</v>
      </c>
      <c r="S466" s="1"/>
    </row>
    <row r="467" spans="1:19" x14ac:dyDescent="0.35">
      <c r="A467">
        <v>100037</v>
      </c>
      <c r="B467" t="s">
        <v>0</v>
      </c>
      <c r="C467" s="2">
        <f>_xlfn.SWITCH(Sales[[#This Row],[Subscription Type]],"Basic",10,"Premium",10,"Business",25,"Enterprise",27)</f>
        <v>10</v>
      </c>
      <c r="E467" s="1"/>
      <c r="F467" s="1"/>
      <c r="G467">
        <v>53</v>
      </c>
      <c r="H467">
        <v>70</v>
      </c>
      <c r="I467">
        <f>IF(Sales[[#This Row],[Number of Users]]-Sales[[#This Row],[Licenses Bought]]&lt;0,0,Sales[[#This Row],[Number of Users]]-Sales[[#This Row],[Licenses Bought]])</f>
        <v>17</v>
      </c>
      <c r="J467" s="2">
        <f>IF(Sales[[#This Row],[Sales Month]]=MAX(Sales[Sales Month]),Sales[[#This Row],[Upsell $ Per Non-Paying User]]*Sales[[#This Row],[Non-Paying Users]],0)</f>
        <v>0</v>
      </c>
      <c r="K467" s="2" t="str">
        <f>_xlfn.IFS(Sales[[#This Row],[Current Upsell $]]=0,"",Sales[[#This Row],[Current Upsell $]]&gt;=400,"High",Sales[[#This Row],[Current Upsell $]]&gt;=100,"Medium",Sales[[#This Row],[Current Upsell $]]&lt;100,"Low")</f>
        <v/>
      </c>
      <c r="L467" s="2" t="str">
        <f>IF(Sales[[#This Row],[Current Upsell $]]&gt;0,_xlfn.CONCAT(Sales[[#This Row],[Subscription Type]]," ",Sales[[#This Row],[Upsell Priority]]," ",TEXT(Sales[[#This Row],[Current Upsell $]],"$#,#")),"")</f>
        <v/>
      </c>
      <c r="M467" s="1">
        <v>43983</v>
      </c>
      <c r="N467" s="1">
        <v>44378</v>
      </c>
      <c r="O467">
        <v>13</v>
      </c>
      <c r="P467">
        <v>0</v>
      </c>
      <c r="Q467" s="1">
        <v>44256</v>
      </c>
      <c r="R467">
        <v>530</v>
      </c>
      <c r="S467" s="1"/>
    </row>
    <row r="468" spans="1:19" x14ac:dyDescent="0.35">
      <c r="A468">
        <v>100037</v>
      </c>
      <c r="B468" t="s">
        <v>0</v>
      </c>
      <c r="C468" s="2">
        <f>_xlfn.SWITCH(Sales[[#This Row],[Subscription Type]],"Basic",10,"Premium",10,"Business",25,"Enterprise",27)</f>
        <v>10</v>
      </c>
      <c r="E468" s="1"/>
      <c r="F468" s="1"/>
      <c r="G468">
        <v>53</v>
      </c>
      <c r="H468">
        <v>63</v>
      </c>
      <c r="I468">
        <f>IF(Sales[[#This Row],[Number of Users]]-Sales[[#This Row],[Licenses Bought]]&lt;0,0,Sales[[#This Row],[Number of Users]]-Sales[[#This Row],[Licenses Bought]])</f>
        <v>10</v>
      </c>
      <c r="J468" s="2">
        <f>IF(Sales[[#This Row],[Sales Month]]=MAX(Sales[Sales Month]),Sales[[#This Row],[Upsell $ Per Non-Paying User]]*Sales[[#This Row],[Non-Paying Users]],0)</f>
        <v>0</v>
      </c>
      <c r="K468" s="2" t="str">
        <f>_xlfn.IFS(Sales[[#This Row],[Current Upsell $]]=0,"",Sales[[#This Row],[Current Upsell $]]&gt;=400,"High",Sales[[#This Row],[Current Upsell $]]&gt;=100,"Medium",Sales[[#This Row],[Current Upsell $]]&lt;100,"Low")</f>
        <v/>
      </c>
      <c r="L468" s="2" t="str">
        <f>IF(Sales[[#This Row],[Current Upsell $]]&gt;0,_xlfn.CONCAT(Sales[[#This Row],[Subscription Type]]," ",Sales[[#This Row],[Upsell Priority]]," ",TEXT(Sales[[#This Row],[Current Upsell $]],"$#,#")),"")</f>
        <v/>
      </c>
      <c r="M468" s="1">
        <v>43983</v>
      </c>
      <c r="N468" s="1">
        <v>44378</v>
      </c>
      <c r="O468">
        <v>13</v>
      </c>
      <c r="P468">
        <v>0</v>
      </c>
      <c r="Q468" s="1">
        <v>44287</v>
      </c>
      <c r="R468">
        <v>530</v>
      </c>
      <c r="S468" s="1"/>
    </row>
    <row r="469" spans="1:19" x14ac:dyDescent="0.35">
      <c r="A469">
        <v>100037</v>
      </c>
      <c r="B469" t="s">
        <v>0</v>
      </c>
      <c r="C469" s="2">
        <f>_xlfn.SWITCH(Sales[[#This Row],[Subscription Type]],"Basic",10,"Premium",10,"Business",25,"Enterprise",27)</f>
        <v>10</v>
      </c>
      <c r="E469" s="1"/>
      <c r="F469" s="1"/>
      <c r="G469">
        <v>53</v>
      </c>
      <c r="H469">
        <v>56</v>
      </c>
      <c r="I469">
        <f>IF(Sales[[#This Row],[Number of Users]]-Sales[[#This Row],[Licenses Bought]]&lt;0,0,Sales[[#This Row],[Number of Users]]-Sales[[#This Row],[Licenses Bought]])</f>
        <v>3</v>
      </c>
      <c r="J469" s="2">
        <f>IF(Sales[[#This Row],[Sales Month]]=MAX(Sales[Sales Month]),Sales[[#This Row],[Upsell $ Per Non-Paying User]]*Sales[[#This Row],[Non-Paying Users]],0)</f>
        <v>0</v>
      </c>
      <c r="K469" s="2" t="str">
        <f>_xlfn.IFS(Sales[[#This Row],[Current Upsell $]]=0,"",Sales[[#This Row],[Current Upsell $]]&gt;=400,"High",Sales[[#This Row],[Current Upsell $]]&gt;=100,"Medium",Sales[[#This Row],[Current Upsell $]]&lt;100,"Low")</f>
        <v/>
      </c>
      <c r="L469" s="2" t="str">
        <f>IF(Sales[[#This Row],[Current Upsell $]]&gt;0,_xlfn.CONCAT(Sales[[#This Row],[Subscription Type]]," ",Sales[[#This Row],[Upsell Priority]]," ",TEXT(Sales[[#This Row],[Current Upsell $]],"$#,#")),"")</f>
        <v/>
      </c>
      <c r="M469" s="1">
        <v>43983</v>
      </c>
      <c r="N469" s="1">
        <v>44378</v>
      </c>
      <c r="O469">
        <v>13</v>
      </c>
      <c r="P469">
        <v>0</v>
      </c>
      <c r="Q469" s="1">
        <v>44317</v>
      </c>
      <c r="R469">
        <v>530</v>
      </c>
      <c r="S469" s="1"/>
    </row>
    <row r="470" spans="1:19" x14ac:dyDescent="0.35">
      <c r="A470">
        <v>100037</v>
      </c>
      <c r="B470" t="s">
        <v>0</v>
      </c>
      <c r="C470" s="2">
        <f>_xlfn.SWITCH(Sales[[#This Row],[Subscription Type]],"Basic",10,"Premium",10,"Business",25,"Enterprise",27)</f>
        <v>10</v>
      </c>
      <c r="E470" s="1"/>
      <c r="F470" s="1"/>
      <c r="G470">
        <v>53</v>
      </c>
      <c r="H470">
        <v>66</v>
      </c>
      <c r="I470">
        <f>IF(Sales[[#This Row],[Number of Users]]-Sales[[#This Row],[Licenses Bought]]&lt;0,0,Sales[[#This Row],[Number of Users]]-Sales[[#This Row],[Licenses Bought]])</f>
        <v>13</v>
      </c>
      <c r="J470" s="2">
        <f>IF(Sales[[#This Row],[Sales Month]]=MAX(Sales[Sales Month]),Sales[[#This Row],[Upsell $ Per Non-Paying User]]*Sales[[#This Row],[Non-Paying Users]],0)</f>
        <v>130</v>
      </c>
      <c r="K470" s="2" t="str">
        <f>_xlfn.IFS(Sales[[#This Row],[Current Upsell $]]=0,"",Sales[[#This Row],[Current Upsell $]]&gt;=400,"High",Sales[[#This Row],[Current Upsell $]]&gt;=100,"Medium",Sales[[#This Row],[Current Upsell $]]&lt;100,"Low")</f>
        <v>Medium</v>
      </c>
      <c r="L470" s="2" t="str">
        <f>IF(Sales[[#This Row],[Current Upsell $]]&gt;0,_xlfn.CONCAT(Sales[[#This Row],[Subscription Type]]," ",Sales[[#This Row],[Upsell Priority]]," ",TEXT(Sales[[#This Row],[Current Upsell $]],"$#,#")),"")</f>
        <v>Premium Medium $130</v>
      </c>
      <c r="M470" s="1">
        <v>43983</v>
      </c>
      <c r="N470" s="1">
        <v>44378</v>
      </c>
      <c r="O470">
        <v>13</v>
      </c>
      <c r="P470">
        <v>0</v>
      </c>
      <c r="Q470" s="1">
        <v>44348</v>
      </c>
      <c r="R470">
        <v>530</v>
      </c>
      <c r="S470" s="1"/>
    </row>
    <row r="471" spans="1:19" x14ac:dyDescent="0.35">
      <c r="A471">
        <v>100038</v>
      </c>
      <c r="B471" t="s">
        <v>3</v>
      </c>
      <c r="C471" s="2">
        <f>_xlfn.SWITCH(Sales[[#This Row],[Subscription Type]],"Basic",10,"Premium",10,"Business",25,"Enterprise",27)</f>
        <v>10</v>
      </c>
      <c r="E471" s="1"/>
      <c r="F471" s="1"/>
      <c r="G471">
        <v>0</v>
      </c>
      <c r="H471">
        <v>76</v>
      </c>
      <c r="I471">
        <f>IF(Sales[[#This Row],[Number of Users]]-Sales[[#This Row],[Licenses Bought]]&lt;0,0,Sales[[#This Row],[Number of Users]]-Sales[[#This Row],[Licenses Bought]])</f>
        <v>76</v>
      </c>
      <c r="J471" s="2">
        <f>IF(Sales[[#This Row],[Sales Month]]=MAX(Sales[Sales Month]),Sales[[#This Row],[Upsell $ Per Non-Paying User]]*Sales[[#This Row],[Non-Paying Users]],0)</f>
        <v>0</v>
      </c>
      <c r="K471" s="2" t="str">
        <f>_xlfn.IFS(Sales[[#This Row],[Current Upsell $]]=0,"",Sales[[#This Row],[Current Upsell $]]&gt;=400,"High",Sales[[#This Row],[Current Upsell $]]&gt;=100,"Medium",Sales[[#This Row],[Current Upsell $]]&lt;100,"Low")</f>
        <v/>
      </c>
      <c r="L471" s="2" t="str">
        <f>IF(Sales[[#This Row],[Current Upsell $]]&gt;0,_xlfn.CONCAT(Sales[[#This Row],[Subscription Type]]," ",Sales[[#This Row],[Upsell Priority]]," ",TEXT(Sales[[#This Row],[Current Upsell $]],"$#,#")),"")</f>
        <v/>
      </c>
      <c r="M471" s="1">
        <v>43983</v>
      </c>
      <c r="N471" s="1">
        <v>44378</v>
      </c>
      <c r="O471">
        <v>13</v>
      </c>
      <c r="P471">
        <v>0</v>
      </c>
      <c r="Q471" s="1">
        <v>43983</v>
      </c>
      <c r="R471">
        <v>0</v>
      </c>
      <c r="S471" s="1"/>
    </row>
    <row r="472" spans="1:19" x14ac:dyDescent="0.35">
      <c r="A472">
        <v>100038</v>
      </c>
      <c r="B472" t="s">
        <v>1</v>
      </c>
      <c r="C472" s="2">
        <f>_xlfn.SWITCH(Sales[[#This Row],[Subscription Type]],"Basic",10,"Premium",10,"Business",25,"Enterprise",27)</f>
        <v>25</v>
      </c>
      <c r="E472" s="1"/>
      <c r="F472" s="1"/>
      <c r="G472">
        <v>18</v>
      </c>
      <c r="H472">
        <v>65</v>
      </c>
      <c r="I472">
        <f>IF(Sales[[#This Row],[Number of Users]]-Sales[[#This Row],[Licenses Bought]]&lt;0,0,Sales[[#This Row],[Number of Users]]-Sales[[#This Row],[Licenses Bought]])</f>
        <v>47</v>
      </c>
      <c r="J472" s="2">
        <f>IF(Sales[[#This Row],[Sales Month]]=MAX(Sales[Sales Month]),Sales[[#This Row],[Upsell $ Per Non-Paying User]]*Sales[[#This Row],[Non-Paying Users]],0)</f>
        <v>0</v>
      </c>
      <c r="K472" s="2" t="str">
        <f>_xlfn.IFS(Sales[[#This Row],[Current Upsell $]]=0,"",Sales[[#This Row],[Current Upsell $]]&gt;=400,"High",Sales[[#This Row],[Current Upsell $]]&gt;=100,"Medium",Sales[[#This Row],[Current Upsell $]]&lt;100,"Low")</f>
        <v/>
      </c>
      <c r="L472" s="2" t="str">
        <f>IF(Sales[[#This Row],[Current Upsell $]]&gt;0,_xlfn.CONCAT(Sales[[#This Row],[Subscription Type]]," ",Sales[[#This Row],[Upsell Priority]]," ",TEXT(Sales[[#This Row],[Current Upsell $]],"$#,#")),"")</f>
        <v/>
      </c>
      <c r="M472" s="1">
        <v>43983</v>
      </c>
      <c r="N472" s="1">
        <v>44378</v>
      </c>
      <c r="O472">
        <v>13</v>
      </c>
      <c r="P472">
        <v>0</v>
      </c>
      <c r="Q472" s="1">
        <v>44013</v>
      </c>
      <c r="R472">
        <v>450</v>
      </c>
      <c r="S472" s="1"/>
    </row>
    <row r="473" spans="1:19" x14ac:dyDescent="0.35">
      <c r="A473">
        <v>100038</v>
      </c>
      <c r="B473" t="s">
        <v>1</v>
      </c>
      <c r="C473" s="2">
        <f>_xlfn.SWITCH(Sales[[#This Row],[Subscription Type]],"Basic",10,"Premium",10,"Business",25,"Enterprise",27)</f>
        <v>25</v>
      </c>
      <c r="E473" s="1"/>
      <c r="F473" s="1"/>
      <c r="G473">
        <v>27</v>
      </c>
      <c r="H473">
        <v>72</v>
      </c>
      <c r="I473">
        <f>IF(Sales[[#This Row],[Number of Users]]-Sales[[#This Row],[Licenses Bought]]&lt;0,0,Sales[[#This Row],[Number of Users]]-Sales[[#This Row],[Licenses Bought]])</f>
        <v>45</v>
      </c>
      <c r="J473" s="2">
        <f>IF(Sales[[#This Row],[Sales Month]]=MAX(Sales[Sales Month]),Sales[[#This Row],[Upsell $ Per Non-Paying User]]*Sales[[#This Row],[Non-Paying Users]],0)</f>
        <v>0</v>
      </c>
      <c r="K473" s="2" t="str">
        <f>_xlfn.IFS(Sales[[#This Row],[Current Upsell $]]=0,"",Sales[[#This Row],[Current Upsell $]]&gt;=400,"High",Sales[[#This Row],[Current Upsell $]]&gt;=100,"Medium",Sales[[#This Row],[Current Upsell $]]&lt;100,"Low")</f>
        <v/>
      </c>
      <c r="L473" s="2" t="str">
        <f>IF(Sales[[#This Row],[Current Upsell $]]&gt;0,_xlfn.CONCAT(Sales[[#This Row],[Subscription Type]]," ",Sales[[#This Row],[Upsell Priority]]," ",TEXT(Sales[[#This Row],[Current Upsell $]],"$#,#")),"")</f>
        <v/>
      </c>
      <c r="M473" s="1">
        <v>43983</v>
      </c>
      <c r="N473" s="1">
        <v>44378</v>
      </c>
      <c r="O473">
        <v>13</v>
      </c>
      <c r="P473">
        <v>0</v>
      </c>
      <c r="Q473" s="1">
        <v>44044</v>
      </c>
      <c r="R473">
        <v>675</v>
      </c>
      <c r="S473" s="1"/>
    </row>
    <row r="474" spans="1:19" x14ac:dyDescent="0.35">
      <c r="A474">
        <v>100038</v>
      </c>
      <c r="B474" t="s">
        <v>1</v>
      </c>
      <c r="C474" s="2">
        <f>_xlfn.SWITCH(Sales[[#This Row],[Subscription Type]],"Basic",10,"Premium",10,"Business",25,"Enterprise",27)</f>
        <v>25</v>
      </c>
      <c r="E474" s="1"/>
      <c r="F474" s="1"/>
      <c r="G474">
        <v>52</v>
      </c>
      <c r="H474">
        <v>72</v>
      </c>
      <c r="I474">
        <f>IF(Sales[[#This Row],[Number of Users]]-Sales[[#This Row],[Licenses Bought]]&lt;0,0,Sales[[#This Row],[Number of Users]]-Sales[[#This Row],[Licenses Bought]])</f>
        <v>20</v>
      </c>
      <c r="J474" s="2">
        <f>IF(Sales[[#This Row],[Sales Month]]=MAX(Sales[Sales Month]),Sales[[#This Row],[Upsell $ Per Non-Paying User]]*Sales[[#This Row],[Non-Paying Users]],0)</f>
        <v>0</v>
      </c>
      <c r="K474" s="2" t="str">
        <f>_xlfn.IFS(Sales[[#This Row],[Current Upsell $]]=0,"",Sales[[#This Row],[Current Upsell $]]&gt;=400,"High",Sales[[#This Row],[Current Upsell $]]&gt;=100,"Medium",Sales[[#This Row],[Current Upsell $]]&lt;100,"Low")</f>
        <v/>
      </c>
      <c r="L474" s="2" t="str">
        <f>IF(Sales[[#This Row],[Current Upsell $]]&gt;0,_xlfn.CONCAT(Sales[[#This Row],[Subscription Type]]," ",Sales[[#This Row],[Upsell Priority]]," ",TEXT(Sales[[#This Row],[Current Upsell $]],"$#,#")),"")</f>
        <v/>
      </c>
      <c r="M474" s="1">
        <v>43983</v>
      </c>
      <c r="N474" s="1">
        <v>44378</v>
      </c>
      <c r="O474">
        <v>13</v>
      </c>
      <c r="P474">
        <v>0</v>
      </c>
      <c r="Q474" s="1">
        <v>44075</v>
      </c>
      <c r="R474">
        <v>1300</v>
      </c>
      <c r="S474" s="1"/>
    </row>
    <row r="475" spans="1:19" x14ac:dyDescent="0.35">
      <c r="A475">
        <v>100038</v>
      </c>
      <c r="B475" t="s">
        <v>1</v>
      </c>
      <c r="C475" s="2">
        <f>_xlfn.SWITCH(Sales[[#This Row],[Subscription Type]],"Basic",10,"Premium",10,"Business",25,"Enterprise",27)</f>
        <v>25</v>
      </c>
      <c r="E475" s="1"/>
      <c r="F475" s="1"/>
      <c r="G475">
        <v>52</v>
      </c>
      <c r="H475">
        <v>52</v>
      </c>
      <c r="I475">
        <f>IF(Sales[[#This Row],[Number of Users]]-Sales[[#This Row],[Licenses Bought]]&lt;0,0,Sales[[#This Row],[Number of Users]]-Sales[[#This Row],[Licenses Bought]])</f>
        <v>0</v>
      </c>
      <c r="J475" s="2">
        <f>IF(Sales[[#This Row],[Sales Month]]=MAX(Sales[Sales Month]),Sales[[#This Row],[Upsell $ Per Non-Paying User]]*Sales[[#This Row],[Non-Paying Users]],0)</f>
        <v>0</v>
      </c>
      <c r="K475" s="2" t="str">
        <f>_xlfn.IFS(Sales[[#This Row],[Current Upsell $]]=0,"",Sales[[#This Row],[Current Upsell $]]&gt;=400,"High",Sales[[#This Row],[Current Upsell $]]&gt;=100,"Medium",Sales[[#This Row],[Current Upsell $]]&lt;100,"Low")</f>
        <v/>
      </c>
      <c r="L475" s="2" t="str">
        <f>IF(Sales[[#This Row],[Current Upsell $]]&gt;0,_xlfn.CONCAT(Sales[[#This Row],[Subscription Type]]," ",Sales[[#This Row],[Upsell Priority]]," ",TEXT(Sales[[#This Row],[Current Upsell $]],"$#,#")),"")</f>
        <v/>
      </c>
      <c r="M475" s="1">
        <v>43983</v>
      </c>
      <c r="N475" s="1">
        <v>44378</v>
      </c>
      <c r="O475">
        <v>13</v>
      </c>
      <c r="P475">
        <v>0</v>
      </c>
      <c r="Q475" s="1">
        <v>44105</v>
      </c>
      <c r="R475">
        <v>1300</v>
      </c>
      <c r="S475" s="1"/>
    </row>
    <row r="476" spans="1:19" x14ac:dyDescent="0.35">
      <c r="A476">
        <v>100038</v>
      </c>
      <c r="B476" t="s">
        <v>1</v>
      </c>
      <c r="C476" s="2">
        <f>_xlfn.SWITCH(Sales[[#This Row],[Subscription Type]],"Basic",10,"Premium",10,"Business",25,"Enterprise",27)</f>
        <v>25</v>
      </c>
      <c r="E476" s="1"/>
      <c r="F476" s="1"/>
      <c r="G476">
        <v>52</v>
      </c>
      <c r="H476">
        <v>64</v>
      </c>
      <c r="I476">
        <f>IF(Sales[[#This Row],[Number of Users]]-Sales[[#This Row],[Licenses Bought]]&lt;0,0,Sales[[#This Row],[Number of Users]]-Sales[[#This Row],[Licenses Bought]])</f>
        <v>12</v>
      </c>
      <c r="J476" s="2">
        <f>IF(Sales[[#This Row],[Sales Month]]=MAX(Sales[Sales Month]),Sales[[#This Row],[Upsell $ Per Non-Paying User]]*Sales[[#This Row],[Non-Paying Users]],0)</f>
        <v>0</v>
      </c>
      <c r="K476" s="2" t="str">
        <f>_xlfn.IFS(Sales[[#This Row],[Current Upsell $]]=0,"",Sales[[#This Row],[Current Upsell $]]&gt;=400,"High",Sales[[#This Row],[Current Upsell $]]&gt;=100,"Medium",Sales[[#This Row],[Current Upsell $]]&lt;100,"Low")</f>
        <v/>
      </c>
      <c r="L476" s="2" t="str">
        <f>IF(Sales[[#This Row],[Current Upsell $]]&gt;0,_xlfn.CONCAT(Sales[[#This Row],[Subscription Type]]," ",Sales[[#This Row],[Upsell Priority]]," ",TEXT(Sales[[#This Row],[Current Upsell $]],"$#,#")),"")</f>
        <v/>
      </c>
      <c r="M476" s="1">
        <v>43983</v>
      </c>
      <c r="N476" s="1">
        <v>44378</v>
      </c>
      <c r="O476">
        <v>13</v>
      </c>
      <c r="P476">
        <v>0</v>
      </c>
      <c r="Q476" s="1">
        <v>44136</v>
      </c>
      <c r="R476">
        <v>1300</v>
      </c>
      <c r="S476" s="1"/>
    </row>
    <row r="477" spans="1:19" x14ac:dyDescent="0.35">
      <c r="A477">
        <v>100038</v>
      </c>
      <c r="B477" t="s">
        <v>1</v>
      </c>
      <c r="C477" s="2">
        <f>_xlfn.SWITCH(Sales[[#This Row],[Subscription Type]],"Basic",10,"Premium",10,"Business",25,"Enterprise",27)</f>
        <v>25</v>
      </c>
      <c r="E477" s="1"/>
      <c r="F477" s="1"/>
      <c r="G477">
        <v>52</v>
      </c>
      <c r="H477">
        <v>68</v>
      </c>
      <c r="I477">
        <f>IF(Sales[[#This Row],[Number of Users]]-Sales[[#This Row],[Licenses Bought]]&lt;0,0,Sales[[#This Row],[Number of Users]]-Sales[[#This Row],[Licenses Bought]])</f>
        <v>16</v>
      </c>
      <c r="J477" s="2">
        <f>IF(Sales[[#This Row],[Sales Month]]=MAX(Sales[Sales Month]),Sales[[#This Row],[Upsell $ Per Non-Paying User]]*Sales[[#This Row],[Non-Paying Users]],0)</f>
        <v>0</v>
      </c>
      <c r="K477" s="2" t="str">
        <f>_xlfn.IFS(Sales[[#This Row],[Current Upsell $]]=0,"",Sales[[#This Row],[Current Upsell $]]&gt;=400,"High",Sales[[#This Row],[Current Upsell $]]&gt;=100,"Medium",Sales[[#This Row],[Current Upsell $]]&lt;100,"Low")</f>
        <v/>
      </c>
      <c r="L477" s="2" t="str">
        <f>IF(Sales[[#This Row],[Current Upsell $]]&gt;0,_xlfn.CONCAT(Sales[[#This Row],[Subscription Type]]," ",Sales[[#This Row],[Upsell Priority]]," ",TEXT(Sales[[#This Row],[Current Upsell $]],"$#,#")),"")</f>
        <v/>
      </c>
      <c r="M477" s="1">
        <v>43983</v>
      </c>
      <c r="N477" s="1">
        <v>44378</v>
      </c>
      <c r="O477">
        <v>13</v>
      </c>
      <c r="P477">
        <v>0</v>
      </c>
      <c r="Q477" s="1">
        <v>44166</v>
      </c>
      <c r="R477">
        <v>1300</v>
      </c>
      <c r="S477" s="1"/>
    </row>
    <row r="478" spans="1:19" x14ac:dyDescent="0.35">
      <c r="A478">
        <v>100038</v>
      </c>
      <c r="B478" t="s">
        <v>1</v>
      </c>
      <c r="C478" s="2">
        <f>_xlfn.SWITCH(Sales[[#This Row],[Subscription Type]],"Basic",10,"Premium",10,"Business",25,"Enterprise",27)</f>
        <v>25</v>
      </c>
      <c r="E478" s="1"/>
      <c r="F478" s="1"/>
      <c r="G478">
        <v>52</v>
      </c>
      <c r="H478">
        <v>61</v>
      </c>
      <c r="I478">
        <f>IF(Sales[[#This Row],[Number of Users]]-Sales[[#This Row],[Licenses Bought]]&lt;0,0,Sales[[#This Row],[Number of Users]]-Sales[[#This Row],[Licenses Bought]])</f>
        <v>9</v>
      </c>
      <c r="J478" s="2">
        <f>IF(Sales[[#This Row],[Sales Month]]=MAX(Sales[Sales Month]),Sales[[#This Row],[Upsell $ Per Non-Paying User]]*Sales[[#This Row],[Non-Paying Users]],0)</f>
        <v>0</v>
      </c>
      <c r="K478" s="2" t="str">
        <f>_xlfn.IFS(Sales[[#This Row],[Current Upsell $]]=0,"",Sales[[#This Row],[Current Upsell $]]&gt;=400,"High",Sales[[#This Row],[Current Upsell $]]&gt;=100,"Medium",Sales[[#This Row],[Current Upsell $]]&lt;100,"Low")</f>
        <v/>
      </c>
      <c r="L478" s="2" t="str">
        <f>IF(Sales[[#This Row],[Current Upsell $]]&gt;0,_xlfn.CONCAT(Sales[[#This Row],[Subscription Type]]," ",Sales[[#This Row],[Upsell Priority]]," ",TEXT(Sales[[#This Row],[Current Upsell $]],"$#,#")),"")</f>
        <v/>
      </c>
      <c r="M478" s="1">
        <v>43983</v>
      </c>
      <c r="N478" s="1">
        <v>44378</v>
      </c>
      <c r="O478">
        <v>13</v>
      </c>
      <c r="P478">
        <v>0</v>
      </c>
      <c r="Q478" s="1">
        <v>44197</v>
      </c>
      <c r="R478">
        <v>1300</v>
      </c>
      <c r="S478" s="1"/>
    </row>
    <row r="479" spans="1:19" x14ac:dyDescent="0.35">
      <c r="A479">
        <v>100038</v>
      </c>
      <c r="B479" t="s">
        <v>1</v>
      </c>
      <c r="C479" s="2">
        <f>_xlfn.SWITCH(Sales[[#This Row],[Subscription Type]],"Basic",10,"Premium",10,"Business",25,"Enterprise",27)</f>
        <v>25</v>
      </c>
      <c r="E479" s="1"/>
      <c r="F479" s="1"/>
      <c r="G479">
        <v>52</v>
      </c>
      <c r="H479">
        <v>60</v>
      </c>
      <c r="I479">
        <f>IF(Sales[[#This Row],[Number of Users]]-Sales[[#This Row],[Licenses Bought]]&lt;0,0,Sales[[#This Row],[Number of Users]]-Sales[[#This Row],[Licenses Bought]])</f>
        <v>8</v>
      </c>
      <c r="J479" s="2">
        <f>IF(Sales[[#This Row],[Sales Month]]=MAX(Sales[Sales Month]),Sales[[#This Row],[Upsell $ Per Non-Paying User]]*Sales[[#This Row],[Non-Paying Users]],0)</f>
        <v>0</v>
      </c>
      <c r="K479" s="2" t="str">
        <f>_xlfn.IFS(Sales[[#This Row],[Current Upsell $]]=0,"",Sales[[#This Row],[Current Upsell $]]&gt;=400,"High",Sales[[#This Row],[Current Upsell $]]&gt;=100,"Medium",Sales[[#This Row],[Current Upsell $]]&lt;100,"Low")</f>
        <v/>
      </c>
      <c r="L479" s="2" t="str">
        <f>IF(Sales[[#This Row],[Current Upsell $]]&gt;0,_xlfn.CONCAT(Sales[[#This Row],[Subscription Type]]," ",Sales[[#This Row],[Upsell Priority]]," ",TEXT(Sales[[#This Row],[Current Upsell $]],"$#,#")),"")</f>
        <v/>
      </c>
      <c r="M479" s="1">
        <v>43983</v>
      </c>
      <c r="N479" s="1">
        <v>44378</v>
      </c>
      <c r="O479">
        <v>13</v>
      </c>
      <c r="P479">
        <v>0</v>
      </c>
      <c r="Q479" s="1">
        <v>44228</v>
      </c>
      <c r="R479">
        <v>1300</v>
      </c>
      <c r="S479" s="1"/>
    </row>
    <row r="480" spans="1:19" x14ac:dyDescent="0.35">
      <c r="A480">
        <v>100038</v>
      </c>
      <c r="B480" t="s">
        <v>1</v>
      </c>
      <c r="C480" s="2">
        <f>_xlfn.SWITCH(Sales[[#This Row],[Subscription Type]],"Basic",10,"Premium",10,"Business",25,"Enterprise",27)</f>
        <v>25</v>
      </c>
      <c r="E480" s="1"/>
      <c r="F480" s="1"/>
      <c r="G480">
        <v>52</v>
      </c>
      <c r="H480">
        <v>54</v>
      </c>
      <c r="I480">
        <f>IF(Sales[[#This Row],[Number of Users]]-Sales[[#This Row],[Licenses Bought]]&lt;0,0,Sales[[#This Row],[Number of Users]]-Sales[[#This Row],[Licenses Bought]])</f>
        <v>2</v>
      </c>
      <c r="J480" s="2">
        <f>IF(Sales[[#This Row],[Sales Month]]=MAX(Sales[Sales Month]),Sales[[#This Row],[Upsell $ Per Non-Paying User]]*Sales[[#This Row],[Non-Paying Users]],0)</f>
        <v>0</v>
      </c>
      <c r="K480" s="2" t="str">
        <f>_xlfn.IFS(Sales[[#This Row],[Current Upsell $]]=0,"",Sales[[#This Row],[Current Upsell $]]&gt;=400,"High",Sales[[#This Row],[Current Upsell $]]&gt;=100,"Medium",Sales[[#This Row],[Current Upsell $]]&lt;100,"Low")</f>
        <v/>
      </c>
      <c r="L480" s="2" t="str">
        <f>IF(Sales[[#This Row],[Current Upsell $]]&gt;0,_xlfn.CONCAT(Sales[[#This Row],[Subscription Type]]," ",Sales[[#This Row],[Upsell Priority]]," ",TEXT(Sales[[#This Row],[Current Upsell $]],"$#,#")),"")</f>
        <v/>
      </c>
      <c r="M480" s="1">
        <v>43983</v>
      </c>
      <c r="N480" s="1">
        <v>44378</v>
      </c>
      <c r="O480">
        <v>13</v>
      </c>
      <c r="P480">
        <v>0</v>
      </c>
      <c r="Q480" s="1">
        <v>44256</v>
      </c>
      <c r="R480">
        <v>1300</v>
      </c>
      <c r="S480" s="1"/>
    </row>
    <row r="481" spans="1:19" x14ac:dyDescent="0.35">
      <c r="A481">
        <v>100038</v>
      </c>
      <c r="B481" t="s">
        <v>1</v>
      </c>
      <c r="C481" s="2">
        <f>_xlfn.SWITCH(Sales[[#This Row],[Subscription Type]],"Basic",10,"Premium",10,"Business",25,"Enterprise",27)</f>
        <v>25</v>
      </c>
      <c r="E481" s="1"/>
      <c r="F481" s="1"/>
      <c r="G481">
        <v>52</v>
      </c>
      <c r="H481">
        <v>74</v>
      </c>
      <c r="I481">
        <f>IF(Sales[[#This Row],[Number of Users]]-Sales[[#This Row],[Licenses Bought]]&lt;0,0,Sales[[#This Row],[Number of Users]]-Sales[[#This Row],[Licenses Bought]])</f>
        <v>22</v>
      </c>
      <c r="J481" s="2">
        <f>IF(Sales[[#This Row],[Sales Month]]=MAX(Sales[Sales Month]),Sales[[#This Row],[Upsell $ Per Non-Paying User]]*Sales[[#This Row],[Non-Paying Users]],0)</f>
        <v>0</v>
      </c>
      <c r="K481" s="2" t="str">
        <f>_xlfn.IFS(Sales[[#This Row],[Current Upsell $]]=0,"",Sales[[#This Row],[Current Upsell $]]&gt;=400,"High",Sales[[#This Row],[Current Upsell $]]&gt;=100,"Medium",Sales[[#This Row],[Current Upsell $]]&lt;100,"Low")</f>
        <v/>
      </c>
      <c r="L481" s="2" t="str">
        <f>IF(Sales[[#This Row],[Current Upsell $]]&gt;0,_xlfn.CONCAT(Sales[[#This Row],[Subscription Type]]," ",Sales[[#This Row],[Upsell Priority]]," ",TEXT(Sales[[#This Row],[Current Upsell $]],"$#,#")),"")</f>
        <v/>
      </c>
      <c r="M481" s="1">
        <v>43983</v>
      </c>
      <c r="N481" s="1">
        <v>44378</v>
      </c>
      <c r="O481">
        <v>13</v>
      </c>
      <c r="P481">
        <v>0</v>
      </c>
      <c r="Q481" s="1">
        <v>44287</v>
      </c>
      <c r="R481">
        <v>1300</v>
      </c>
      <c r="S481" s="1"/>
    </row>
    <row r="482" spans="1:19" x14ac:dyDescent="0.35">
      <c r="A482">
        <v>100038</v>
      </c>
      <c r="B482" t="s">
        <v>1</v>
      </c>
      <c r="C482" s="2">
        <f>_xlfn.SWITCH(Sales[[#This Row],[Subscription Type]],"Basic",10,"Premium",10,"Business",25,"Enterprise",27)</f>
        <v>25</v>
      </c>
      <c r="E482" s="1"/>
      <c r="F482" s="1"/>
      <c r="G482">
        <v>52</v>
      </c>
      <c r="H482">
        <v>50</v>
      </c>
      <c r="I482">
        <f>IF(Sales[[#This Row],[Number of Users]]-Sales[[#This Row],[Licenses Bought]]&lt;0,0,Sales[[#This Row],[Number of Users]]-Sales[[#This Row],[Licenses Bought]])</f>
        <v>0</v>
      </c>
      <c r="J482" s="2">
        <f>IF(Sales[[#This Row],[Sales Month]]=MAX(Sales[Sales Month]),Sales[[#This Row],[Upsell $ Per Non-Paying User]]*Sales[[#This Row],[Non-Paying Users]],0)</f>
        <v>0</v>
      </c>
      <c r="K482" s="2" t="str">
        <f>_xlfn.IFS(Sales[[#This Row],[Current Upsell $]]=0,"",Sales[[#This Row],[Current Upsell $]]&gt;=400,"High",Sales[[#This Row],[Current Upsell $]]&gt;=100,"Medium",Sales[[#This Row],[Current Upsell $]]&lt;100,"Low")</f>
        <v/>
      </c>
      <c r="L482" s="2" t="str">
        <f>IF(Sales[[#This Row],[Current Upsell $]]&gt;0,_xlfn.CONCAT(Sales[[#This Row],[Subscription Type]]," ",Sales[[#This Row],[Upsell Priority]]," ",TEXT(Sales[[#This Row],[Current Upsell $]],"$#,#")),"")</f>
        <v/>
      </c>
      <c r="M482" s="1">
        <v>43983</v>
      </c>
      <c r="N482" s="1">
        <v>44378</v>
      </c>
      <c r="O482">
        <v>13</v>
      </c>
      <c r="P482">
        <v>0</v>
      </c>
      <c r="Q482" s="1">
        <v>44317</v>
      </c>
      <c r="R482">
        <v>1300</v>
      </c>
      <c r="S482" s="1"/>
    </row>
    <row r="483" spans="1:19" x14ac:dyDescent="0.35">
      <c r="A483">
        <v>100038</v>
      </c>
      <c r="B483" t="s">
        <v>1</v>
      </c>
      <c r="C483" s="2">
        <f>_xlfn.SWITCH(Sales[[#This Row],[Subscription Type]],"Basic",10,"Premium",10,"Business",25,"Enterprise",27)</f>
        <v>25</v>
      </c>
      <c r="E483" s="1"/>
      <c r="F483" s="1"/>
      <c r="G483">
        <v>52</v>
      </c>
      <c r="H483">
        <v>64</v>
      </c>
      <c r="I483">
        <f>IF(Sales[[#This Row],[Number of Users]]-Sales[[#This Row],[Licenses Bought]]&lt;0,0,Sales[[#This Row],[Number of Users]]-Sales[[#This Row],[Licenses Bought]])</f>
        <v>12</v>
      </c>
      <c r="J483" s="2">
        <f>IF(Sales[[#This Row],[Sales Month]]=MAX(Sales[Sales Month]),Sales[[#This Row],[Upsell $ Per Non-Paying User]]*Sales[[#This Row],[Non-Paying Users]],0)</f>
        <v>300</v>
      </c>
      <c r="K483" s="2" t="str">
        <f>_xlfn.IFS(Sales[[#This Row],[Current Upsell $]]=0,"",Sales[[#This Row],[Current Upsell $]]&gt;=400,"High",Sales[[#This Row],[Current Upsell $]]&gt;=100,"Medium",Sales[[#This Row],[Current Upsell $]]&lt;100,"Low")</f>
        <v>Medium</v>
      </c>
      <c r="L483" s="2" t="str">
        <f>IF(Sales[[#This Row],[Current Upsell $]]&gt;0,_xlfn.CONCAT(Sales[[#This Row],[Subscription Type]]," ",Sales[[#This Row],[Upsell Priority]]," ",TEXT(Sales[[#This Row],[Current Upsell $]],"$#,#")),"")</f>
        <v>Business Medium $300</v>
      </c>
      <c r="M483" s="1">
        <v>43983</v>
      </c>
      <c r="N483" s="1">
        <v>44378</v>
      </c>
      <c r="O483">
        <v>13</v>
      </c>
      <c r="P483">
        <v>0</v>
      </c>
      <c r="Q483" s="1">
        <v>44348</v>
      </c>
      <c r="R483">
        <v>1300</v>
      </c>
      <c r="S483" s="1"/>
    </row>
    <row r="484" spans="1:19" x14ac:dyDescent="0.35">
      <c r="A484">
        <v>100039</v>
      </c>
      <c r="B484" t="s">
        <v>3</v>
      </c>
      <c r="C484" s="2">
        <f>_xlfn.SWITCH(Sales[[#This Row],[Subscription Type]],"Basic",10,"Premium",10,"Business",25,"Enterprise",27)</f>
        <v>10</v>
      </c>
      <c r="E484" s="1"/>
      <c r="F484" s="1"/>
      <c r="G484">
        <v>0</v>
      </c>
      <c r="H484">
        <v>53</v>
      </c>
      <c r="I484">
        <f>IF(Sales[[#This Row],[Number of Users]]-Sales[[#This Row],[Licenses Bought]]&lt;0,0,Sales[[#This Row],[Number of Users]]-Sales[[#This Row],[Licenses Bought]])</f>
        <v>53</v>
      </c>
      <c r="J484" s="2">
        <f>IF(Sales[[#This Row],[Sales Month]]=MAX(Sales[Sales Month]),Sales[[#This Row],[Upsell $ Per Non-Paying User]]*Sales[[#This Row],[Non-Paying Users]],0)</f>
        <v>0</v>
      </c>
      <c r="K484" s="2" t="str">
        <f>_xlfn.IFS(Sales[[#This Row],[Current Upsell $]]=0,"",Sales[[#This Row],[Current Upsell $]]&gt;=400,"High",Sales[[#This Row],[Current Upsell $]]&gt;=100,"Medium",Sales[[#This Row],[Current Upsell $]]&lt;100,"Low")</f>
        <v/>
      </c>
      <c r="L484" s="2" t="str">
        <f>IF(Sales[[#This Row],[Current Upsell $]]&gt;0,_xlfn.CONCAT(Sales[[#This Row],[Subscription Type]]," ",Sales[[#This Row],[Upsell Priority]]," ",TEXT(Sales[[#This Row],[Current Upsell $]],"$#,#")),"")</f>
        <v/>
      </c>
      <c r="M484" s="1">
        <v>43983</v>
      </c>
      <c r="N484" s="1">
        <v>44378</v>
      </c>
      <c r="O484">
        <v>13</v>
      </c>
      <c r="P484">
        <v>0</v>
      </c>
      <c r="Q484" s="1">
        <v>43983</v>
      </c>
      <c r="R484">
        <v>0</v>
      </c>
      <c r="S484" s="1"/>
    </row>
    <row r="485" spans="1:19" x14ac:dyDescent="0.35">
      <c r="A485">
        <v>100039</v>
      </c>
      <c r="B485" t="s">
        <v>0</v>
      </c>
      <c r="C485" s="2">
        <f>_xlfn.SWITCH(Sales[[#This Row],[Subscription Type]],"Basic",10,"Premium",10,"Business",25,"Enterprise",27)</f>
        <v>10</v>
      </c>
      <c r="E485" s="1"/>
      <c r="F485" s="1"/>
      <c r="G485">
        <v>21</v>
      </c>
      <c r="H485">
        <v>37</v>
      </c>
      <c r="I485">
        <f>IF(Sales[[#This Row],[Number of Users]]-Sales[[#This Row],[Licenses Bought]]&lt;0,0,Sales[[#This Row],[Number of Users]]-Sales[[#This Row],[Licenses Bought]])</f>
        <v>16</v>
      </c>
      <c r="J485" s="2">
        <f>IF(Sales[[#This Row],[Sales Month]]=MAX(Sales[Sales Month]),Sales[[#This Row],[Upsell $ Per Non-Paying User]]*Sales[[#This Row],[Non-Paying Users]],0)</f>
        <v>0</v>
      </c>
      <c r="K485" s="2" t="str">
        <f>_xlfn.IFS(Sales[[#This Row],[Current Upsell $]]=0,"",Sales[[#This Row],[Current Upsell $]]&gt;=400,"High",Sales[[#This Row],[Current Upsell $]]&gt;=100,"Medium",Sales[[#This Row],[Current Upsell $]]&lt;100,"Low")</f>
        <v/>
      </c>
      <c r="L485" s="2" t="str">
        <f>IF(Sales[[#This Row],[Current Upsell $]]&gt;0,_xlfn.CONCAT(Sales[[#This Row],[Subscription Type]]," ",Sales[[#This Row],[Upsell Priority]]," ",TEXT(Sales[[#This Row],[Current Upsell $]],"$#,#")),"")</f>
        <v/>
      </c>
      <c r="M485" s="1">
        <v>43983</v>
      </c>
      <c r="N485" s="1">
        <v>44378</v>
      </c>
      <c r="O485">
        <v>13</v>
      </c>
      <c r="P485">
        <v>0</v>
      </c>
      <c r="Q485" s="1">
        <v>44013</v>
      </c>
      <c r="R485">
        <v>210</v>
      </c>
      <c r="S485" s="1"/>
    </row>
    <row r="486" spans="1:19" x14ac:dyDescent="0.35">
      <c r="A486">
        <v>100039</v>
      </c>
      <c r="B486" t="s">
        <v>0</v>
      </c>
      <c r="C486" s="2">
        <f>_xlfn.SWITCH(Sales[[#This Row],[Subscription Type]],"Basic",10,"Premium",10,"Business",25,"Enterprise",27)</f>
        <v>10</v>
      </c>
      <c r="E486" s="1"/>
      <c r="F486" s="1"/>
      <c r="G486">
        <v>40</v>
      </c>
      <c r="H486">
        <v>55</v>
      </c>
      <c r="I486">
        <f>IF(Sales[[#This Row],[Number of Users]]-Sales[[#This Row],[Licenses Bought]]&lt;0,0,Sales[[#This Row],[Number of Users]]-Sales[[#This Row],[Licenses Bought]])</f>
        <v>15</v>
      </c>
      <c r="J486" s="2">
        <f>IF(Sales[[#This Row],[Sales Month]]=MAX(Sales[Sales Month]),Sales[[#This Row],[Upsell $ Per Non-Paying User]]*Sales[[#This Row],[Non-Paying Users]],0)</f>
        <v>0</v>
      </c>
      <c r="K486" s="2" t="str">
        <f>_xlfn.IFS(Sales[[#This Row],[Current Upsell $]]=0,"",Sales[[#This Row],[Current Upsell $]]&gt;=400,"High",Sales[[#This Row],[Current Upsell $]]&gt;=100,"Medium",Sales[[#This Row],[Current Upsell $]]&lt;100,"Low")</f>
        <v/>
      </c>
      <c r="L486" s="2" t="str">
        <f>IF(Sales[[#This Row],[Current Upsell $]]&gt;0,_xlfn.CONCAT(Sales[[#This Row],[Subscription Type]]," ",Sales[[#This Row],[Upsell Priority]]," ",TEXT(Sales[[#This Row],[Current Upsell $]],"$#,#")),"")</f>
        <v/>
      </c>
      <c r="M486" s="1">
        <v>43983</v>
      </c>
      <c r="N486" s="1">
        <v>44378</v>
      </c>
      <c r="O486">
        <v>13</v>
      </c>
      <c r="P486">
        <v>0</v>
      </c>
      <c r="Q486" s="1">
        <v>44044</v>
      </c>
      <c r="R486">
        <v>400</v>
      </c>
      <c r="S486" s="1"/>
    </row>
    <row r="487" spans="1:19" x14ac:dyDescent="0.35">
      <c r="A487">
        <v>100039</v>
      </c>
      <c r="B487" t="s">
        <v>0</v>
      </c>
      <c r="C487" s="2">
        <f>_xlfn.SWITCH(Sales[[#This Row],[Subscription Type]],"Basic",10,"Premium",10,"Business",25,"Enterprise",27)</f>
        <v>10</v>
      </c>
      <c r="E487" s="1"/>
      <c r="F487" s="1"/>
      <c r="G487">
        <v>40</v>
      </c>
      <c r="H487">
        <v>45</v>
      </c>
      <c r="I487">
        <f>IF(Sales[[#This Row],[Number of Users]]-Sales[[#This Row],[Licenses Bought]]&lt;0,0,Sales[[#This Row],[Number of Users]]-Sales[[#This Row],[Licenses Bought]])</f>
        <v>5</v>
      </c>
      <c r="J487" s="2">
        <f>IF(Sales[[#This Row],[Sales Month]]=MAX(Sales[Sales Month]),Sales[[#This Row],[Upsell $ Per Non-Paying User]]*Sales[[#This Row],[Non-Paying Users]],0)</f>
        <v>0</v>
      </c>
      <c r="K487" s="2" t="str">
        <f>_xlfn.IFS(Sales[[#This Row],[Current Upsell $]]=0,"",Sales[[#This Row],[Current Upsell $]]&gt;=400,"High",Sales[[#This Row],[Current Upsell $]]&gt;=100,"Medium",Sales[[#This Row],[Current Upsell $]]&lt;100,"Low")</f>
        <v/>
      </c>
      <c r="L487" s="2" t="str">
        <f>IF(Sales[[#This Row],[Current Upsell $]]&gt;0,_xlfn.CONCAT(Sales[[#This Row],[Subscription Type]]," ",Sales[[#This Row],[Upsell Priority]]," ",TEXT(Sales[[#This Row],[Current Upsell $]],"$#,#")),"")</f>
        <v/>
      </c>
      <c r="M487" s="1">
        <v>43983</v>
      </c>
      <c r="N487" s="1">
        <v>44378</v>
      </c>
      <c r="O487">
        <v>13</v>
      </c>
      <c r="P487">
        <v>0</v>
      </c>
      <c r="Q487" s="1">
        <v>44075</v>
      </c>
      <c r="R487">
        <v>400</v>
      </c>
      <c r="S487" s="1"/>
    </row>
    <row r="488" spans="1:19" x14ac:dyDescent="0.35">
      <c r="A488">
        <v>100039</v>
      </c>
      <c r="B488" t="s">
        <v>0</v>
      </c>
      <c r="C488" s="2">
        <f>_xlfn.SWITCH(Sales[[#This Row],[Subscription Type]],"Basic",10,"Premium",10,"Business",25,"Enterprise",27)</f>
        <v>10</v>
      </c>
      <c r="E488" s="1"/>
      <c r="F488" s="1"/>
      <c r="G488">
        <v>40</v>
      </c>
      <c r="H488">
        <v>43</v>
      </c>
      <c r="I488">
        <f>IF(Sales[[#This Row],[Number of Users]]-Sales[[#This Row],[Licenses Bought]]&lt;0,0,Sales[[#This Row],[Number of Users]]-Sales[[#This Row],[Licenses Bought]])</f>
        <v>3</v>
      </c>
      <c r="J488" s="2">
        <f>IF(Sales[[#This Row],[Sales Month]]=MAX(Sales[Sales Month]),Sales[[#This Row],[Upsell $ Per Non-Paying User]]*Sales[[#This Row],[Non-Paying Users]],0)</f>
        <v>0</v>
      </c>
      <c r="K488" s="2" t="str">
        <f>_xlfn.IFS(Sales[[#This Row],[Current Upsell $]]=0,"",Sales[[#This Row],[Current Upsell $]]&gt;=400,"High",Sales[[#This Row],[Current Upsell $]]&gt;=100,"Medium",Sales[[#This Row],[Current Upsell $]]&lt;100,"Low")</f>
        <v/>
      </c>
      <c r="L488" s="2" t="str">
        <f>IF(Sales[[#This Row],[Current Upsell $]]&gt;0,_xlfn.CONCAT(Sales[[#This Row],[Subscription Type]]," ",Sales[[#This Row],[Upsell Priority]]," ",TEXT(Sales[[#This Row],[Current Upsell $]],"$#,#")),"")</f>
        <v/>
      </c>
      <c r="M488" s="1">
        <v>43983</v>
      </c>
      <c r="N488" s="1">
        <v>44378</v>
      </c>
      <c r="O488">
        <v>13</v>
      </c>
      <c r="P488">
        <v>0</v>
      </c>
      <c r="Q488" s="1">
        <v>44105</v>
      </c>
      <c r="R488">
        <v>400</v>
      </c>
      <c r="S488" s="1"/>
    </row>
    <row r="489" spans="1:19" x14ac:dyDescent="0.35">
      <c r="A489">
        <v>100039</v>
      </c>
      <c r="B489" t="s">
        <v>0</v>
      </c>
      <c r="C489" s="2">
        <f>_xlfn.SWITCH(Sales[[#This Row],[Subscription Type]],"Basic",10,"Premium",10,"Business",25,"Enterprise",27)</f>
        <v>10</v>
      </c>
      <c r="E489" s="1"/>
      <c r="F489" s="1"/>
      <c r="G489">
        <v>40</v>
      </c>
      <c r="H489">
        <v>37</v>
      </c>
      <c r="I489">
        <f>IF(Sales[[#This Row],[Number of Users]]-Sales[[#This Row],[Licenses Bought]]&lt;0,0,Sales[[#This Row],[Number of Users]]-Sales[[#This Row],[Licenses Bought]])</f>
        <v>0</v>
      </c>
      <c r="J489" s="2">
        <f>IF(Sales[[#This Row],[Sales Month]]=MAX(Sales[Sales Month]),Sales[[#This Row],[Upsell $ Per Non-Paying User]]*Sales[[#This Row],[Non-Paying Users]],0)</f>
        <v>0</v>
      </c>
      <c r="K489" s="2" t="str">
        <f>_xlfn.IFS(Sales[[#This Row],[Current Upsell $]]=0,"",Sales[[#This Row],[Current Upsell $]]&gt;=400,"High",Sales[[#This Row],[Current Upsell $]]&gt;=100,"Medium",Sales[[#This Row],[Current Upsell $]]&lt;100,"Low")</f>
        <v/>
      </c>
      <c r="L489" s="2" t="str">
        <f>IF(Sales[[#This Row],[Current Upsell $]]&gt;0,_xlfn.CONCAT(Sales[[#This Row],[Subscription Type]]," ",Sales[[#This Row],[Upsell Priority]]," ",TEXT(Sales[[#This Row],[Current Upsell $]],"$#,#")),"")</f>
        <v/>
      </c>
      <c r="M489" s="1">
        <v>43983</v>
      </c>
      <c r="N489" s="1">
        <v>44378</v>
      </c>
      <c r="O489">
        <v>13</v>
      </c>
      <c r="P489">
        <v>0</v>
      </c>
      <c r="Q489" s="1">
        <v>44136</v>
      </c>
      <c r="R489">
        <v>400</v>
      </c>
      <c r="S489" s="1"/>
    </row>
    <row r="490" spans="1:19" x14ac:dyDescent="0.35">
      <c r="A490">
        <v>100039</v>
      </c>
      <c r="B490" t="s">
        <v>0</v>
      </c>
      <c r="C490" s="2">
        <f>_xlfn.SWITCH(Sales[[#This Row],[Subscription Type]],"Basic",10,"Premium",10,"Business",25,"Enterprise",27)</f>
        <v>10</v>
      </c>
      <c r="E490" s="1"/>
      <c r="F490" s="1"/>
      <c r="G490">
        <v>40</v>
      </c>
      <c r="H490">
        <v>61</v>
      </c>
      <c r="I490">
        <f>IF(Sales[[#This Row],[Number of Users]]-Sales[[#This Row],[Licenses Bought]]&lt;0,0,Sales[[#This Row],[Number of Users]]-Sales[[#This Row],[Licenses Bought]])</f>
        <v>21</v>
      </c>
      <c r="J490" s="2">
        <f>IF(Sales[[#This Row],[Sales Month]]=MAX(Sales[Sales Month]),Sales[[#This Row],[Upsell $ Per Non-Paying User]]*Sales[[#This Row],[Non-Paying Users]],0)</f>
        <v>0</v>
      </c>
      <c r="K490" s="2" t="str">
        <f>_xlfn.IFS(Sales[[#This Row],[Current Upsell $]]=0,"",Sales[[#This Row],[Current Upsell $]]&gt;=400,"High",Sales[[#This Row],[Current Upsell $]]&gt;=100,"Medium",Sales[[#This Row],[Current Upsell $]]&lt;100,"Low")</f>
        <v/>
      </c>
      <c r="L490" s="2" t="str">
        <f>IF(Sales[[#This Row],[Current Upsell $]]&gt;0,_xlfn.CONCAT(Sales[[#This Row],[Subscription Type]]," ",Sales[[#This Row],[Upsell Priority]]," ",TEXT(Sales[[#This Row],[Current Upsell $]],"$#,#")),"")</f>
        <v/>
      </c>
      <c r="M490" s="1">
        <v>43983</v>
      </c>
      <c r="N490" s="1">
        <v>44378</v>
      </c>
      <c r="O490">
        <v>13</v>
      </c>
      <c r="P490">
        <v>0</v>
      </c>
      <c r="Q490" s="1">
        <v>44166</v>
      </c>
      <c r="R490">
        <v>400</v>
      </c>
      <c r="S490" s="1"/>
    </row>
    <row r="491" spans="1:19" x14ac:dyDescent="0.35">
      <c r="A491">
        <v>100039</v>
      </c>
      <c r="B491" t="s">
        <v>0</v>
      </c>
      <c r="C491" s="2">
        <f>_xlfn.SWITCH(Sales[[#This Row],[Subscription Type]],"Basic",10,"Premium",10,"Business",25,"Enterprise",27)</f>
        <v>10</v>
      </c>
      <c r="E491" s="1"/>
      <c r="F491" s="1"/>
      <c r="G491">
        <v>40</v>
      </c>
      <c r="H491">
        <v>42</v>
      </c>
      <c r="I491">
        <f>IF(Sales[[#This Row],[Number of Users]]-Sales[[#This Row],[Licenses Bought]]&lt;0,0,Sales[[#This Row],[Number of Users]]-Sales[[#This Row],[Licenses Bought]])</f>
        <v>2</v>
      </c>
      <c r="J491" s="2">
        <f>IF(Sales[[#This Row],[Sales Month]]=MAX(Sales[Sales Month]),Sales[[#This Row],[Upsell $ Per Non-Paying User]]*Sales[[#This Row],[Non-Paying Users]],0)</f>
        <v>0</v>
      </c>
      <c r="K491" s="2" t="str">
        <f>_xlfn.IFS(Sales[[#This Row],[Current Upsell $]]=0,"",Sales[[#This Row],[Current Upsell $]]&gt;=400,"High",Sales[[#This Row],[Current Upsell $]]&gt;=100,"Medium",Sales[[#This Row],[Current Upsell $]]&lt;100,"Low")</f>
        <v/>
      </c>
      <c r="L491" s="2" t="str">
        <f>IF(Sales[[#This Row],[Current Upsell $]]&gt;0,_xlfn.CONCAT(Sales[[#This Row],[Subscription Type]]," ",Sales[[#This Row],[Upsell Priority]]," ",TEXT(Sales[[#This Row],[Current Upsell $]],"$#,#")),"")</f>
        <v/>
      </c>
      <c r="M491" s="1">
        <v>43983</v>
      </c>
      <c r="N491" s="1">
        <v>44378</v>
      </c>
      <c r="O491">
        <v>13</v>
      </c>
      <c r="P491">
        <v>0</v>
      </c>
      <c r="Q491" s="1">
        <v>44197</v>
      </c>
      <c r="R491">
        <v>400</v>
      </c>
      <c r="S491" s="1"/>
    </row>
    <row r="492" spans="1:19" x14ac:dyDescent="0.35">
      <c r="A492">
        <v>100039</v>
      </c>
      <c r="B492" t="s">
        <v>0</v>
      </c>
      <c r="C492" s="2">
        <f>_xlfn.SWITCH(Sales[[#This Row],[Subscription Type]],"Basic",10,"Premium",10,"Business",25,"Enterprise",27)</f>
        <v>10</v>
      </c>
      <c r="E492" s="1"/>
      <c r="F492" s="1"/>
      <c r="G492">
        <v>40</v>
      </c>
      <c r="H492">
        <v>46</v>
      </c>
      <c r="I492">
        <f>IF(Sales[[#This Row],[Number of Users]]-Sales[[#This Row],[Licenses Bought]]&lt;0,0,Sales[[#This Row],[Number of Users]]-Sales[[#This Row],[Licenses Bought]])</f>
        <v>6</v>
      </c>
      <c r="J492" s="2">
        <f>IF(Sales[[#This Row],[Sales Month]]=MAX(Sales[Sales Month]),Sales[[#This Row],[Upsell $ Per Non-Paying User]]*Sales[[#This Row],[Non-Paying Users]],0)</f>
        <v>0</v>
      </c>
      <c r="K492" s="2" t="str">
        <f>_xlfn.IFS(Sales[[#This Row],[Current Upsell $]]=0,"",Sales[[#This Row],[Current Upsell $]]&gt;=400,"High",Sales[[#This Row],[Current Upsell $]]&gt;=100,"Medium",Sales[[#This Row],[Current Upsell $]]&lt;100,"Low")</f>
        <v/>
      </c>
      <c r="L492" s="2" t="str">
        <f>IF(Sales[[#This Row],[Current Upsell $]]&gt;0,_xlfn.CONCAT(Sales[[#This Row],[Subscription Type]]," ",Sales[[#This Row],[Upsell Priority]]," ",TEXT(Sales[[#This Row],[Current Upsell $]],"$#,#")),"")</f>
        <v/>
      </c>
      <c r="M492" s="1">
        <v>43983</v>
      </c>
      <c r="N492" s="1">
        <v>44378</v>
      </c>
      <c r="O492">
        <v>13</v>
      </c>
      <c r="P492">
        <v>0</v>
      </c>
      <c r="Q492" s="1">
        <v>44228</v>
      </c>
      <c r="R492">
        <v>400</v>
      </c>
      <c r="S492" s="1"/>
    </row>
    <row r="493" spans="1:19" x14ac:dyDescent="0.35">
      <c r="A493">
        <v>100039</v>
      </c>
      <c r="B493" t="s">
        <v>0</v>
      </c>
      <c r="C493" s="2">
        <f>_xlfn.SWITCH(Sales[[#This Row],[Subscription Type]],"Basic",10,"Premium",10,"Business",25,"Enterprise",27)</f>
        <v>10</v>
      </c>
      <c r="E493" s="1"/>
      <c r="F493" s="1"/>
      <c r="G493">
        <v>40</v>
      </c>
      <c r="H493">
        <v>57</v>
      </c>
      <c r="I493">
        <f>IF(Sales[[#This Row],[Number of Users]]-Sales[[#This Row],[Licenses Bought]]&lt;0,0,Sales[[#This Row],[Number of Users]]-Sales[[#This Row],[Licenses Bought]])</f>
        <v>17</v>
      </c>
      <c r="J493" s="2">
        <f>IF(Sales[[#This Row],[Sales Month]]=MAX(Sales[Sales Month]),Sales[[#This Row],[Upsell $ Per Non-Paying User]]*Sales[[#This Row],[Non-Paying Users]],0)</f>
        <v>0</v>
      </c>
      <c r="K493" s="2" t="str">
        <f>_xlfn.IFS(Sales[[#This Row],[Current Upsell $]]=0,"",Sales[[#This Row],[Current Upsell $]]&gt;=400,"High",Sales[[#This Row],[Current Upsell $]]&gt;=100,"Medium",Sales[[#This Row],[Current Upsell $]]&lt;100,"Low")</f>
        <v/>
      </c>
      <c r="L493" s="2" t="str">
        <f>IF(Sales[[#This Row],[Current Upsell $]]&gt;0,_xlfn.CONCAT(Sales[[#This Row],[Subscription Type]]," ",Sales[[#This Row],[Upsell Priority]]," ",TEXT(Sales[[#This Row],[Current Upsell $]],"$#,#")),"")</f>
        <v/>
      </c>
      <c r="M493" s="1">
        <v>43983</v>
      </c>
      <c r="N493" s="1">
        <v>44378</v>
      </c>
      <c r="O493">
        <v>13</v>
      </c>
      <c r="P493">
        <v>0</v>
      </c>
      <c r="Q493" s="1">
        <v>44256</v>
      </c>
      <c r="R493">
        <v>400</v>
      </c>
      <c r="S493" s="1"/>
    </row>
    <row r="494" spans="1:19" x14ac:dyDescent="0.35">
      <c r="A494">
        <v>100039</v>
      </c>
      <c r="B494" t="s">
        <v>0</v>
      </c>
      <c r="C494" s="2">
        <f>_xlfn.SWITCH(Sales[[#This Row],[Subscription Type]],"Basic",10,"Premium",10,"Business",25,"Enterprise",27)</f>
        <v>10</v>
      </c>
      <c r="E494" s="1"/>
      <c r="F494" s="1"/>
      <c r="G494">
        <v>40</v>
      </c>
      <c r="H494">
        <v>45</v>
      </c>
      <c r="I494">
        <f>IF(Sales[[#This Row],[Number of Users]]-Sales[[#This Row],[Licenses Bought]]&lt;0,0,Sales[[#This Row],[Number of Users]]-Sales[[#This Row],[Licenses Bought]])</f>
        <v>5</v>
      </c>
      <c r="J494" s="2">
        <f>IF(Sales[[#This Row],[Sales Month]]=MAX(Sales[Sales Month]),Sales[[#This Row],[Upsell $ Per Non-Paying User]]*Sales[[#This Row],[Non-Paying Users]],0)</f>
        <v>0</v>
      </c>
      <c r="K494" s="2" t="str">
        <f>_xlfn.IFS(Sales[[#This Row],[Current Upsell $]]=0,"",Sales[[#This Row],[Current Upsell $]]&gt;=400,"High",Sales[[#This Row],[Current Upsell $]]&gt;=100,"Medium",Sales[[#This Row],[Current Upsell $]]&lt;100,"Low")</f>
        <v/>
      </c>
      <c r="L494" s="2" t="str">
        <f>IF(Sales[[#This Row],[Current Upsell $]]&gt;0,_xlfn.CONCAT(Sales[[#This Row],[Subscription Type]]," ",Sales[[#This Row],[Upsell Priority]]," ",TEXT(Sales[[#This Row],[Current Upsell $]],"$#,#")),"")</f>
        <v/>
      </c>
      <c r="M494" s="1">
        <v>43983</v>
      </c>
      <c r="N494" s="1">
        <v>44378</v>
      </c>
      <c r="O494">
        <v>13</v>
      </c>
      <c r="P494">
        <v>0</v>
      </c>
      <c r="Q494" s="1">
        <v>44287</v>
      </c>
      <c r="R494">
        <v>400</v>
      </c>
      <c r="S494" s="1"/>
    </row>
    <row r="495" spans="1:19" x14ac:dyDescent="0.35">
      <c r="A495">
        <v>100039</v>
      </c>
      <c r="B495" t="s">
        <v>0</v>
      </c>
      <c r="C495" s="2">
        <f>_xlfn.SWITCH(Sales[[#This Row],[Subscription Type]],"Basic",10,"Premium",10,"Business",25,"Enterprise",27)</f>
        <v>10</v>
      </c>
      <c r="E495" s="1"/>
      <c r="F495" s="1"/>
      <c r="G495">
        <v>40</v>
      </c>
      <c r="H495">
        <v>45</v>
      </c>
      <c r="I495">
        <f>IF(Sales[[#This Row],[Number of Users]]-Sales[[#This Row],[Licenses Bought]]&lt;0,0,Sales[[#This Row],[Number of Users]]-Sales[[#This Row],[Licenses Bought]])</f>
        <v>5</v>
      </c>
      <c r="J495" s="2">
        <f>IF(Sales[[#This Row],[Sales Month]]=MAX(Sales[Sales Month]),Sales[[#This Row],[Upsell $ Per Non-Paying User]]*Sales[[#This Row],[Non-Paying Users]],0)</f>
        <v>0</v>
      </c>
      <c r="K495" s="2" t="str">
        <f>_xlfn.IFS(Sales[[#This Row],[Current Upsell $]]=0,"",Sales[[#This Row],[Current Upsell $]]&gt;=400,"High",Sales[[#This Row],[Current Upsell $]]&gt;=100,"Medium",Sales[[#This Row],[Current Upsell $]]&lt;100,"Low")</f>
        <v/>
      </c>
      <c r="L495" s="2" t="str">
        <f>IF(Sales[[#This Row],[Current Upsell $]]&gt;0,_xlfn.CONCAT(Sales[[#This Row],[Subscription Type]]," ",Sales[[#This Row],[Upsell Priority]]," ",TEXT(Sales[[#This Row],[Current Upsell $]],"$#,#")),"")</f>
        <v/>
      </c>
      <c r="M495" s="1">
        <v>43983</v>
      </c>
      <c r="N495" s="1">
        <v>44378</v>
      </c>
      <c r="O495">
        <v>13</v>
      </c>
      <c r="P495">
        <v>0</v>
      </c>
      <c r="Q495" s="1">
        <v>44317</v>
      </c>
      <c r="R495">
        <v>400</v>
      </c>
      <c r="S495" s="1"/>
    </row>
    <row r="496" spans="1:19" x14ac:dyDescent="0.35">
      <c r="A496">
        <v>100039</v>
      </c>
      <c r="B496" t="s">
        <v>0</v>
      </c>
      <c r="C496" s="2">
        <f>_xlfn.SWITCH(Sales[[#This Row],[Subscription Type]],"Basic",10,"Premium",10,"Business",25,"Enterprise",27)</f>
        <v>10</v>
      </c>
      <c r="E496" s="1"/>
      <c r="F496" s="1"/>
      <c r="G496">
        <v>40</v>
      </c>
      <c r="H496">
        <v>51</v>
      </c>
      <c r="I496">
        <f>IF(Sales[[#This Row],[Number of Users]]-Sales[[#This Row],[Licenses Bought]]&lt;0,0,Sales[[#This Row],[Number of Users]]-Sales[[#This Row],[Licenses Bought]])</f>
        <v>11</v>
      </c>
      <c r="J496" s="2">
        <f>IF(Sales[[#This Row],[Sales Month]]=MAX(Sales[Sales Month]),Sales[[#This Row],[Upsell $ Per Non-Paying User]]*Sales[[#This Row],[Non-Paying Users]],0)</f>
        <v>110</v>
      </c>
      <c r="K496" s="2" t="str">
        <f>_xlfn.IFS(Sales[[#This Row],[Current Upsell $]]=0,"",Sales[[#This Row],[Current Upsell $]]&gt;=400,"High",Sales[[#This Row],[Current Upsell $]]&gt;=100,"Medium",Sales[[#This Row],[Current Upsell $]]&lt;100,"Low")</f>
        <v>Medium</v>
      </c>
      <c r="L496" s="2" t="str">
        <f>IF(Sales[[#This Row],[Current Upsell $]]&gt;0,_xlfn.CONCAT(Sales[[#This Row],[Subscription Type]]," ",Sales[[#This Row],[Upsell Priority]]," ",TEXT(Sales[[#This Row],[Current Upsell $]],"$#,#")),"")</f>
        <v>Premium Medium $110</v>
      </c>
      <c r="M496" s="1">
        <v>43983</v>
      </c>
      <c r="N496" s="1">
        <v>44378</v>
      </c>
      <c r="O496">
        <v>13</v>
      </c>
      <c r="P496">
        <v>0</v>
      </c>
      <c r="Q496" s="1">
        <v>44348</v>
      </c>
      <c r="R496">
        <v>400</v>
      </c>
      <c r="S496" s="1"/>
    </row>
    <row r="497" spans="1:19" x14ac:dyDescent="0.35">
      <c r="A497">
        <v>100040</v>
      </c>
      <c r="B497" t="s">
        <v>3</v>
      </c>
      <c r="C497" s="2">
        <f>_xlfn.SWITCH(Sales[[#This Row],[Subscription Type]],"Basic",10,"Premium",10,"Business",25,"Enterprise",27)</f>
        <v>10</v>
      </c>
      <c r="E497" s="1"/>
      <c r="F497" s="1"/>
      <c r="G497">
        <v>0</v>
      </c>
      <c r="H497">
        <v>48</v>
      </c>
      <c r="I497">
        <f>IF(Sales[[#This Row],[Number of Users]]-Sales[[#This Row],[Licenses Bought]]&lt;0,0,Sales[[#This Row],[Number of Users]]-Sales[[#This Row],[Licenses Bought]])</f>
        <v>48</v>
      </c>
      <c r="J497" s="2">
        <f>IF(Sales[[#This Row],[Sales Month]]=MAX(Sales[Sales Month]),Sales[[#This Row],[Upsell $ Per Non-Paying User]]*Sales[[#This Row],[Non-Paying Users]],0)</f>
        <v>0</v>
      </c>
      <c r="K497" s="2" t="str">
        <f>_xlfn.IFS(Sales[[#This Row],[Current Upsell $]]=0,"",Sales[[#This Row],[Current Upsell $]]&gt;=400,"High",Sales[[#This Row],[Current Upsell $]]&gt;=100,"Medium",Sales[[#This Row],[Current Upsell $]]&lt;100,"Low")</f>
        <v/>
      </c>
      <c r="L497" s="2" t="str">
        <f>IF(Sales[[#This Row],[Current Upsell $]]&gt;0,_xlfn.CONCAT(Sales[[#This Row],[Subscription Type]]," ",Sales[[#This Row],[Upsell Priority]]," ",TEXT(Sales[[#This Row],[Current Upsell $]],"$#,#")),"")</f>
        <v/>
      </c>
      <c r="M497" s="1">
        <v>43983</v>
      </c>
      <c r="N497" s="1">
        <v>44378</v>
      </c>
      <c r="O497">
        <v>13</v>
      </c>
      <c r="P497">
        <v>0</v>
      </c>
      <c r="Q497" s="1">
        <v>43983</v>
      </c>
      <c r="R497">
        <v>0</v>
      </c>
      <c r="S497" s="1"/>
    </row>
    <row r="498" spans="1:19" x14ac:dyDescent="0.35">
      <c r="A498">
        <v>100040</v>
      </c>
      <c r="B498" t="s">
        <v>0</v>
      </c>
      <c r="C498" s="2">
        <f>_xlfn.SWITCH(Sales[[#This Row],[Subscription Type]],"Basic",10,"Premium",10,"Business",25,"Enterprise",27)</f>
        <v>10</v>
      </c>
      <c r="E498" s="1"/>
      <c r="F498" s="1"/>
      <c r="G498">
        <v>16</v>
      </c>
      <c r="H498">
        <v>47</v>
      </c>
      <c r="I498">
        <f>IF(Sales[[#This Row],[Number of Users]]-Sales[[#This Row],[Licenses Bought]]&lt;0,0,Sales[[#This Row],[Number of Users]]-Sales[[#This Row],[Licenses Bought]])</f>
        <v>31</v>
      </c>
      <c r="J498" s="2">
        <f>IF(Sales[[#This Row],[Sales Month]]=MAX(Sales[Sales Month]),Sales[[#This Row],[Upsell $ Per Non-Paying User]]*Sales[[#This Row],[Non-Paying Users]],0)</f>
        <v>0</v>
      </c>
      <c r="K498" s="2" t="str">
        <f>_xlfn.IFS(Sales[[#This Row],[Current Upsell $]]=0,"",Sales[[#This Row],[Current Upsell $]]&gt;=400,"High",Sales[[#This Row],[Current Upsell $]]&gt;=100,"Medium",Sales[[#This Row],[Current Upsell $]]&lt;100,"Low")</f>
        <v/>
      </c>
      <c r="L498" s="2" t="str">
        <f>IF(Sales[[#This Row],[Current Upsell $]]&gt;0,_xlfn.CONCAT(Sales[[#This Row],[Subscription Type]]," ",Sales[[#This Row],[Upsell Priority]]," ",TEXT(Sales[[#This Row],[Current Upsell $]],"$#,#")),"")</f>
        <v/>
      </c>
      <c r="M498" s="1">
        <v>43983</v>
      </c>
      <c r="N498" s="1">
        <v>44378</v>
      </c>
      <c r="O498">
        <v>13</v>
      </c>
      <c r="P498">
        <v>0</v>
      </c>
      <c r="Q498" s="1">
        <v>44013</v>
      </c>
      <c r="R498">
        <v>160</v>
      </c>
      <c r="S498" s="1"/>
    </row>
    <row r="499" spans="1:19" x14ac:dyDescent="0.35">
      <c r="A499">
        <v>100040</v>
      </c>
      <c r="B499" t="s">
        <v>0</v>
      </c>
      <c r="C499" s="2">
        <f>_xlfn.SWITCH(Sales[[#This Row],[Subscription Type]],"Basic",10,"Premium",10,"Business",25,"Enterprise",27)</f>
        <v>10</v>
      </c>
      <c r="E499" s="1"/>
      <c r="F499" s="1"/>
      <c r="G499">
        <v>26</v>
      </c>
      <c r="H499">
        <v>37</v>
      </c>
      <c r="I499">
        <f>IF(Sales[[#This Row],[Number of Users]]-Sales[[#This Row],[Licenses Bought]]&lt;0,0,Sales[[#This Row],[Number of Users]]-Sales[[#This Row],[Licenses Bought]])</f>
        <v>11</v>
      </c>
      <c r="J499" s="2">
        <f>IF(Sales[[#This Row],[Sales Month]]=MAX(Sales[Sales Month]),Sales[[#This Row],[Upsell $ Per Non-Paying User]]*Sales[[#This Row],[Non-Paying Users]],0)</f>
        <v>0</v>
      </c>
      <c r="K499" s="2" t="str">
        <f>_xlfn.IFS(Sales[[#This Row],[Current Upsell $]]=0,"",Sales[[#This Row],[Current Upsell $]]&gt;=400,"High",Sales[[#This Row],[Current Upsell $]]&gt;=100,"Medium",Sales[[#This Row],[Current Upsell $]]&lt;100,"Low")</f>
        <v/>
      </c>
      <c r="L499" s="2" t="str">
        <f>IF(Sales[[#This Row],[Current Upsell $]]&gt;0,_xlfn.CONCAT(Sales[[#This Row],[Subscription Type]]," ",Sales[[#This Row],[Upsell Priority]]," ",TEXT(Sales[[#This Row],[Current Upsell $]],"$#,#")),"")</f>
        <v/>
      </c>
      <c r="M499" s="1">
        <v>43983</v>
      </c>
      <c r="N499" s="1">
        <v>44378</v>
      </c>
      <c r="O499">
        <v>13</v>
      </c>
      <c r="P499">
        <v>0</v>
      </c>
      <c r="Q499" s="1">
        <v>44044</v>
      </c>
      <c r="R499">
        <v>260</v>
      </c>
      <c r="S499" s="1"/>
    </row>
    <row r="500" spans="1:19" x14ac:dyDescent="0.35">
      <c r="A500">
        <v>100040</v>
      </c>
      <c r="B500" t="s">
        <v>0</v>
      </c>
      <c r="C500" s="2">
        <f>_xlfn.SWITCH(Sales[[#This Row],[Subscription Type]],"Basic",10,"Premium",10,"Business",25,"Enterprise",27)</f>
        <v>10</v>
      </c>
      <c r="E500" s="1"/>
      <c r="F500" s="1"/>
      <c r="G500">
        <v>36</v>
      </c>
      <c r="H500">
        <v>33</v>
      </c>
      <c r="I500">
        <f>IF(Sales[[#This Row],[Number of Users]]-Sales[[#This Row],[Licenses Bought]]&lt;0,0,Sales[[#This Row],[Number of Users]]-Sales[[#This Row],[Licenses Bought]])</f>
        <v>0</v>
      </c>
      <c r="J500" s="2">
        <f>IF(Sales[[#This Row],[Sales Month]]=MAX(Sales[Sales Month]),Sales[[#This Row],[Upsell $ Per Non-Paying User]]*Sales[[#This Row],[Non-Paying Users]],0)</f>
        <v>0</v>
      </c>
      <c r="K500" s="2" t="str">
        <f>_xlfn.IFS(Sales[[#This Row],[Current Upsell $]]=0,"",Sales[[#This Row],[Current Upsell $]]&gt;=400,"High",Sales[[#This Row],[Current Upsell $]]&gt;=100,"Medium",Sales[[#This Row],[Current Upsell $]]&lt;100,"Low")</f>
        <v/>
      </c>
      <c r="L500" s="2" t="str">
        <f>IF(Sales[[#This Row],[Current Upsell $]]&gt;0,_xlfn.CONCAT(Sales[[#This Row],[Subscription Type]]," ",Sales[[#This Row],[Upsell Priority]]," ",TEXT(Sales[[#This Row],[Current Upsell $]],"$#,#")),"")</f>
        <v/>
      </c>
      <c r="M500" s="1">
        <v>43983</v>
      </c>
      <c r="N500" s="1">
        <v>44378</v>
      </c>
      <c r="O500">
        <v>13</v>
      </c>
      <c r="P500">
        <v>0</v>
      </c>
      <c r="Q500" s="1">
        <v>44075</v>
      </c>
      <c r="R500">
        <v>360</v>
      </c>
      <c r="S500" s="1"/>
    </row>
    <row r="501" spans="1:19" x14ac:dyDescent="0.35">
      <c r="A501">
        <v>100040</v>
      </c>
      <c r="B501" t="s">
        <v>0</v>
      </c>
      <c r="C501" s="2">
        <f>_xlfn.SWITCH(Sales[[#This Row],[Subscription Type]],"Basic",10,"Premium",10,"Business",25,"Enterprise",27)</f>
        <v>10</v>
      </c>
      <c r="E501" s="1"/>
      <c r="F501" s="1"/>
      <c r="G501">
        <v>36</v>
      </c>
      <c r="H501">
        <v>42</v>
      </c>
      <c r="I501">
        <f>IF(Sales[[#This Row],[Number of Users]]-Sales[[#This Row],[Licenses Bought]]&lt;0,0,Sales[[#This Row],[Number of Users]]-Sales[[#This Row],[Licenses Bought]])</f>
        <v>6</v>
      </c>
      <c r="J501" s="2">
        <f>IF(Sales[[#This Row],[Sales Month]]=MAX(Sales[Sales Month]),Sales[[#This Row],[Upsell $ Per Non-Paying User]]*Sales[[#This Row],[Non-Paying Users]],0)</f>
        <v>0</v>
      </c>
      <c r="K501" s="2" t="str">
        <f>_xlfn.IFS(Sales[[#This Row],[Current Upsell $]]=0,"",Sales[[#This Row],[Current Upsell $]]&gt;=400,"High",Sales[[#This Row],[Current Upsell $]]&gt;=100,"Medium",Sales[[#This Row],[Current Upsell $]]&lt;100,"Low")</f>
        <v/>
      </c>
      <c r="L501" s="2" t="str">
        <f>IF(Sales[[#This Row],[Current Upsell $]]&gt;0,_xlfn.CONCAT(Sales[[#This Row],[Subscription Type]]," ",Sales[[#This Row],[Upsell Priority]]," ",TEXT(Sales[[#This Row],[Current Upsell $]],"$#,#")),"")</f>
        <v/>
      </c>
      <c r="M501" s="1">
        <v>43983</v>
      </c>
      <c r="N501" s="1">
        <v>44378</v>
      </c>
      <c r="O501">
        <v>13</v>
      </c>
      <c r="P501">
        <v>0</v>
      </c>
      <c r="Q501" s="1">
        <v>44105</v>
      </c>
      <c r="R501">
        <v>360</v>
      </c>
      <c r="S501" s="1"/>
    </row>
    <row r="502" spans="1:19" x14ac:dyDescent="0.35">
      <c r="A502">
        <v>100040</v>
      </c>
      <c r="B502" t="s">
        <v>0</v>
      </c>
      <c r="C502" s="2">
        <f>_xlfn.SWITCH(Sales[[#This Row],[Subscription Type]],"Basic",10,"Premium",10,"Business",25,"Enterprise",27)</f>
        <v>10</v>
      </c>
      <c r="E502" s="1"/>
      <c r="F502" s="1"/>
      <c r="G502">
        <v>36</v>
      </c>
      <c r="H502">
        <v>47</v>
      </c>
      <c r="I502">
        <f>IF(Sales[[#This Row],[Number of Users]]-Sales[[#This Row],[Licenses Bought]]&lt;0,0,Sales[[#This Row],[Number of Users]]-Sales[[#This Row],[Licenses Bought]])</f>
        <v>11</v>
      </c>
      <c r="J502" s="2">
        <f>IF(Sales[[#This Row],[Sales Month]]=MAX(Sales[Sales Month]),Sales[[#This Row],[Upsell $ Per Non-Paying User]]*Sales[[#This Row],[Non-Paying Users]],0)</f>
        <v>0</v>
      </c>
      <c r="K502" s="2" t="str">
        <f>_xlfn.IFS(Sales[[#This Row],[Current Upsell $]]=0,"",Sales[[#This Row],[Current Upsell $]]&gt;=400,"High",Sales[[#This Row],[Current Upsell $]]&gt;=100,"Medium",Sales[[#This Row],[Current Upsell $]]&lt;100,"Low")</f>
        <v/>
      </c>
      <c r="L502" s="2" t="str">
        <f>IF(Sales[[#This Row],[Current Upsell $]]&gt;0,_xlfn.CONCAT(Sales[[#This Row],[Subscription Type]]," ",Sales[[#This Row],[Upsell Priority]]," ",TEXT(Sales[[#This Row],[Current Upsell $]],"$#,#")),"")</f>
        <v/>
      </c>
      <c r="M502" s="1">
        <v>43983</v>
      </c>
      <c r="N502" s="1">
        <v>44378</v>
      </c>
      <c r="O502">
        <v>13</v>
      </c>
      <c r="P502">
        <v>0</v>
      </c>
      <c r="Q502" s="1">
        <v>44136</v>
      </c>
      <c r="R502">
        <v>360</v>
      </c>
      <c r="S502" s="1"/>
    </row>
    <row r="503" spans="1:19" x14ac:dyDescent="0.35">
      <c r="A503">
        <v>100040</v>
      </c>
      <c r="B503" t="s">
        <v>0</v>
      </c>
      <c r="C503" s="2">
        <f>_xlfn.SWITCH(Sales[[#This Row],[Subscription Type]],"Basic",10,"Premium",10,"Business",25,"Enterprise",27)</f>
        <v>10</v>
      </c>
      <c r="E503" s="1"/>
      <c r="F503" s="1"/>
      <c r="G503">
        <v>36</v>
      </c>
      <c r="H503">
        <v>53</v>
      </c>
      <c r="I503">
        <f>IF(Sales[[#This Row],[Number of Users]]-Sales[[#This Row],[Licenses Bought]]&lt;0,0,Sales[[#This Row],[Number of Users]]-Sales[[#This Row],[Licenses Bought]])</f>
        <v>17</v>
      </c>
      <c r="J503" s="2">
        <f>IF(Sales[[#This Row],[Sales Month]]=MAX(Sales[Sales Month]),Sales[[#This Row],[Upsell $ Per Non-Paying User]]*Sales[[#This Row],[Non-Paying Users]],0)</f>
        <v>0</v>
      </c>
      <c r="K503" s="2" t="str">
        <f>_xlfn.IFS(Sales[[#This Row],[Current Upsell $]]=0,"",Sales[[#This Row],[Current Upsell $]]&gt;=400,"High",Sales[[#This Row],[Current Upsell $]]&gt;=100,"Medium",Sales[[#This Row],[Current Upsell $]]&lt;100,"Low")</f>
        <v/>
      </c>
      <c r="L503" s="2" t="str">
        <f>IF(Sales[[#This Row],[Current Upsell $]]&gt;0,_xlfn.CONCAT(Sales[[#This Row],[Subscription Type]]," ",Sales[[#This Row],[Upsell Priority]]," ",TEXT(Sales[[#This Row],[Current Upsell $]],"$#,#")),"")</f>
        <v/>
      </c>
      <c r="M503" s="1">
        <v>43983</v>
      </c>
      <c r="N503" s="1">
        <v>44378</v>
      </c>
      <c r="O503">
        <v>13</v>
      </c>
      <c r="P503">
        <v>0</v>
      </c>
      <c r="Q503" s="1">
        <v>44166</v>
      </c>
      <c r="R503">
        <v>360</v>
      </c>
      <c r="S503" s="1"/>
    </row>
    <row r="504" spans="1:19" x14ac:dyDescent="0.35">
      <c r="A504">
        <v>100040</v>
      </c>
      <c r="B504" t="s">
        <v>0</v>
      </c>
      <c r="C504" s="2">
        <f>_xlfn.SWITCH(Sales[[#This Row],[Subscription Type]],"Basic",10,"Premium",10,"Business",25,"Enterprise",27)</f>
        <v>10</v>
      </c>
      <c r="E504" s="1"/>
      <c r="F504" s="1"/>
      <c r="G504">
        <v>36</v>
      </c>
      <c r="H504">
        <v>44</v>
      </c>
      <c r="I504">
        <f>IF(Sales[[#This Row],[Number of Users]]-Sales[[#This Row],[Licenses Bought]]&lt;0,0,Sales[[#This Row],[Number of Users]]-Sales[[#This Row],[Licenses Bought]])</f>
        <v>8</v>
      </c>
      <c r="J504" s="2">
        <f>IF(Sales[[#This Row],[Sales Month]]=MAX(Sales[Sales Month]),Sales[[#This Row],[Upsell $ Per Non-Paying User]]*Sales[[#This Row],[Non-Paying Users]],0)</f>
        <v>0</v>
      </c>
      <c r="K504" s="2" t="str">
        <f>_xlfn.IFS(Sales[[#This Row],[Current Upsell $]]=0,"",Sales[[#This Row],[Current Upsell $]]&gt;=400,"High",Sales[[#This Row],[Current Upsell $]]&gt;=100,"Medium",Sales[[#This Row],[Current Upsell $]]&lt;100,"Low")</f>
        <v/>
      </c>
      <c r="L504" s="2" t="str">
        <f>IF(Sales[[#This Row],[Current Upsell $]]&gt;0,_xlfn.CONCAT(Sales[[#This Row],[Subscription Type]]," ",Sales[[#This Row],[Upsell Priority]]," ",TEXT(Sales[[#This Row],[Current Upsell $]],"$#,#")),"")</f>
        <v/>
      </c>
      <c r="M504" s="1">
        <v>43983</v>
      </c>
      <c r="N504" s="1">
        <v>44378</v>
      </c>
      <c r="O504">
        <v>13</v>
      </c>
      <c r="P504">
        <v>0</v>
      </c>
      <c r="Q504" s="1">
        <v>44197</v>
      </c>
      <c r="R504">
        <v>360</v>
      </c>
      <c r="S504" s="1"/>
    </row>
    <row r="505" spans="1:19" x14ac:dyDescent="0.35">
      <c r="A505">
        <v>100040</v>
      </c>
      <c r="B505" t="s">
        <v>0</v>
      </c>
      <c r="C505" s="2">
        <f>_xlfn.SWITCH(Sales[[#This Row],[Subscription Type]],"Basic",10,"Premium",10,"Business",25,"Enterprise",27)</f>
        <v>10</v>
      </c>
      <c r="E505" s="1"/>
      <c r="F505" s="1"/>
      <c r="G505">
        <v>36</v>
      </c>
      <c r="H505">
        <v>31</v>
      </c>
      <c r="I505">
        <f>IF(Sales[[#This Row],[Number of Users]]-Sales[[#This Row],[Licenses Bought]]&lt;0,0,Sales[[#This Row],[Number of Users]]-Sales[[#This Row],[Licenses Bought]])</f>
        <v>0</v>
      </c>
      <c r="J505" s="2">
        <f>IF(Sales[[#This Row],[Sales Month]]=MAX(Sales[Sales Month]),Sales[[#This Row],[Upsell $ Per Non-Paying User]]*Sales[[#This Row],[Non-Paying Users]],0)</f>
        <v>0</v>
      </c>
      <c r="K505" s="2" t="str">
        <f>_xlfn.IFS(Sales[[#This Row],[Current Upsell $]]=0,"",Sales[[#This Row],[Current Upsell $]]&gt;=400,"High",Sales[[#This Row],[Current Upsell $]]&gt;=100,"Medium",Sales[[#This Row],[Current Upsell $]]&lt;100,"Low")</f>
        <v/>
      </c>
      <c r="L505" s="2" t="str">
        <f>IF(Sales[[#This Row],[Current Upsell $]]&gt;0,_xlfn.CONCAT(Sales[[#This Row],[Subscription Type]]," ",Sales[[#This Row],[Upsell Priority]]," ",TEXT(Sales[[#This Row],[Current Upsell $]],"$#,#")),"")</f>
        <v/>
      </c>
      <c r="M505" s="1">
        <v>43983</v>
      </c>
      <c r="N505" s="1">
        <v>44378</v>
      </c>
      <c r="O505">
        <v>13</v>
      </c>
      <c r="P505">
        <v>0</v>
      </c>
      <c r="Q505" s="1">
        <v>44228</v>
      </c>
      <c r="R505">
        <v>360</v>
      </c>
      <c r="S505" s="1"/>
    </row>
    <row r="506" spans="1:19" x14ac:dyDescent="0.35">
      <c r="A506">
        <v>100040</v>
      </c>
      <c r="B506" t="s">
        <v>0</v>
      </c>
      <c r="C506" s="2">
        <f>_xlfn.SWITCH(Sales[[#This Row],[Subscription Type]],"Basic",10,"Premium",10,"Business",25,"Enterprise",27)</f>
        <v>10</v>
      </c>
      <c r="E506" s="1"/>
      <c r="F506" s="1"/>
      <c r="G506">
        <v>36</v>
      </c>
      <c r="H506">
        <v>41</v>
      </c>
      <c r="I506">
        <f>IF(Sales[[#This Row],[Number of Users]]-Sales[[#This Row],[Licenses Bought]]&lt;0,0,Sales[[#This Row],[Number of Users]]-Sales[[#This Row],[Licenses Bought]])</f>
        <v>5</v>
      </c>
      <c r="J506" s="2">
        <f>IF(Sales[[#This Row],[Sales Month]]=MAX(Sales[Sales Month]),Sales[[#This Row],[Upsell $ Per Non-Paying User]]*Sales[[#This Row],[Non-Paying Users]],0)</f>
        <v>0</v>
      </c>
      <c r="K506" s="2" t="str">
        <f>_xlfn.IFS(Sales[[#This Row],[Current Upsell $]]=0,"",Sales[[#This Row],[Current Upsell $]]&gt;=400,"High",Sales[[#This Row],[Current Upsell $]]&gt;=100,"Medium",Sales[[#This Row],[Current Upsell $]]&lt;100,"Low")</f>
        <v/>
      </c>
      <c r="L506" s="2" t="str">
        <f>IF(Sales[[#This Row],[Current Upsell $]]&gt;0,_xlfn.CONCAT(Sales[[#This Row],[Subscription Type]]," ",Sales[[#This Row],[Upsell Priority]]," ",TEXT(Sales[[#This Row],[Current Upsell $]],"$#,#")),"")</f>
        <v/>
      </c>
      <c r="M506" s="1">
        <v>43983</v>
      </c>
      <c r="N506" s="1">
        <v>44378</v>
      </c>
      <c r="O506">
        <v>13</v>
      </c>
      <c r="P506">
        <v>0</v>
      </c>
      <c r="Q506" s="1">
        <v>44256</v>
      </c>
      <c r="R506">
        <v>360</v>
      </c>
      <c r="S506" s="1"/>
    </row>
    <row r="507" spans="1:19" x14ac:dyDescent="0.35">
      <c r="A507">
        <v>100040</v>
      </c>
      <c r="B507" t="s">
        <v>0</v>
      </c>
      <c r="C507" s="2">
        <f>_xlfn.SWITCH(Sales[[#This Row],[Subscription Type]],"Basic",10,"Premium",10,"Business",25,"Enterprise",27)</f>
        <v>10</v>
      </c>
      <c r="E507" s="1"/>
      <c r="F507" s="1"/>
      <c r="G507">
        <v>36</v>
      </c>
      <c r="H507">
        <v>50</v>
      </c>
      <c r="I507">
        <f>IF(Sales[[#This Row],[Number of Users]]-Sales[[#This Row],[Licenses Bought]]&lt;0,0,Sales[[#This Row],[Number of Users]]-Sales[[#This Row],[Licenses Bought]])</f>
        <v>14</v>
      </c>
      <c r="J507" s="2">
        <f>IF(Sales[[#This Row],[Sales Month]]=MAX(Sales[Sales Month]),Sales[[#This Row],[Upsell $ Per Non-Paying User]]*Sales[[#This Row],[Non-Paying Users]],0)</f>
        <v>0</v>
      </c>
      <c r="K507" s="2" t="str">
        <f>_xlfn.IFS(Sales[[#This Row],[Current Upsell $]]=0,"",Sales[[#This Row],[Current Upsell $]]&gt;=400,"High",Sales[[#This Row],[Current Upsell $]]&gt;=100,"Medium",Sales[[#This Row],[Current Upsell $]]&lt;100,"Low")</f>
        <v/>
      </c>
      <c r="L507" s="2" t="str">
        <f>IF(Sales[[#This Row],[Current Upsell $]]&gt;0,_xlfn.CONCAT(Sales[[#This Row],[Subscription Type]]," ",Sales[[#This Row],[Upsell Priority]]," ",TEXT(Sales[[#This Row],[Current Upsell $]],"$#,#")),"")</f>
        <v/>
      </c>
      <c r="M507" s="1">
        <v>43983</v>
      </c>
      <c r="N507" s="1">
        <v>44378</v>
      </c>
      <c r="O507">
        <v>13</v>
      </c>
      <c r="P507">
        <v>0</v>
      </c>
      <c r="Q507" s="1">
        <v>44287</v>
      </c>
      <c r="R507">
        <v>360</v>
      </c>
      <c r="S507" s="1"/>
    </row>
    <row r="508" spans="1:19" x14ac:dyDescent="0.35">
      <c r="A508">
        <v>100040</v>
      </c>
      <c r="B508" t="s">
        <v>0</v>
      </c>
      <c r="C508" s="2">
        <f>_xlfn.SWITCH(Sales[[#This Row],[Subscription Type]],"Basic",10,"Premium",10,"Business",25,"Enterprise",27)</f>
        <v>10</v>
      </c>
      <c r="E508" s="1"/>
      <c r="F508" s="1"/>
      <c r="G508">
        <v>36</v>
      </c>
      <c r="H508">
        <v>46</v>
      </c>
      <c r="I508">
        <f>IF(Sales[[#This Row],[Number of Users]]-Sales[[#This Row],[Licenses Bought]]&lt;0,0,Sales[[#This Row],[Number of Users]]-Sales[[#This Row],[Licenses Bought]])</f>
        <v>10</v>
      </c>
      <c r="J508" s="2">
        <f>IF(Sales[[#This Row],[Sales Month]]=MAX(Sales[Sales Month]),Sales[[#This Row],[Upsell $ Per Non-Paying User]]*Sales[[#This Row],[Non-Paying Users]],0)</f>
        <v>0</v>
      </c>
      <c r="K508" s="2" t="str">
        <f>_xlfn.IFS(Sales[[#This Row],[Current Upsell $]]=0,"",Sales[[#This Row],[Current Upsell $]]&gt;=400,"High",Sales[[#This Row],[Current Upsell $]]&gt;=100,"Medium",Sales[[#This Row],[Current Upsell $]]&lt;100,"Low")</f>
        <v/>
      </c>
      <c r="L508" s="2" t="str">
        <f>IF(Sales[[#This Row],[Current Upsell $]]&gt;0,_xlfn.CONCAT(Sales[[#This Row],[Subscription Type]]," ",Sales[[#This Row],[Upsell Priority]]," ",TEXT(Sales[[#This Row],[Current Upsell $]],"$#,#")),"")</f>
        <v/>
      </c>
      <c r="M508" s="1">
        <v>43983</v>
      </c>
      <c r="N508" s="1">
        <v>44378</v>
      </c>
      <c r="O508">
        <v>13</v>
      </c>
      <c r="P508">
        <v>0</v>
      </c>
      <c r="Q508" s="1">
        <v>44317</v>
      </c>
      <c r="R508">
        <v>360</v>
      </c>
      <c r="S508" s="1"/>
    </row>
    <row r="509" spans="1:19" x14ac:dyDescent="0.35">
      <c r="A509">
        <v>100040</v>
      </c>
      <c r="B509" t="s">
        <v>0</v>
      </c>
      <c r="C509" s="2">
        <f>_xlfn.SWITCH(Sales[[#This Row],[Subscription Type]],"Basic",10,"Premium",10,"Business",25,"Enterprise",27)</f>
        <v>10</v>
      </c>
      <c r="E509" s="1"/>
      <c r="F509" s="1"/>
      <c r="G509">
        <v>36</v>
      </c>
      <c r="H509">
        <v>43</v>
      </c>
      <c r="I509">
        <f>IF(Sales[[#This Row],[Number of Users]]-Sales[[#This Row],[Licenses Bought]]&lt;0,0,Sales[[#This Row],[Number of Users]]-Sales[[#This Row],[Licenses Bought]])</f>
        <v>7</v>
      </c>
      <c r="J509" s="2">
        <f>IF(Sales[[#This Row],[Sales Month]]=MAX(Sales[Sales Month]),Sales[[#This Row],[Upsell $ Per Non-Paying User]]*Sales[[#This Row],[Non-Paying Users]],0)</f>
        <v>70</v>
      </c>
      <c r="K509" s="2" t="str">
        <f>_xlfn.IFS(Sales[[#This Row],[Current Upsell $]]=0,"",Sales[[#This Row],[Current Upsell $]]&gt;=400,"High",Sales[[#This Row],[Current Upsell $]]&gt;=100,"Medium",Sales[[#This Row],[Current Upsell $]]&lt;100,"Low")</f>
        <v>Low</v>
      </c>
      <c r="L509" s="2" t="str">
        <f>IF(Sales[[#This Row],[Current Upsell $]]&gt;0,_xlfn.CONCAT(Sales[[#This Row],[Subscription Type]]," ",Sales[[#This Row],[Upsell Priority]]," ",TEXT(Sales[[#This Row],[Current Upsell $]],"$#,#")),"")</f>
        <v>Premium Low $70</v>
      </c>
      <c r="M509" s="1">
        <v>43983</v>
      </c>
      <c r="N509" s="1">
        <v>44378</v>
      </c>
      <c r="O509">
        <v>13</v>
      </c>
      <c r="P509">
        <v>0</v>
      </c>
      <c r="Q509" s="1">
        <v>44348</v>
      </c>
      <c r="R509">
        <v>360</v>
      </c>
      <c r="S509" s="1"/>
    </row>
    <row r="510" spans="1:19" x14ac:dyDescent="0.35">
      <c r="A510">
        <v>100041</v>
      </c>
      <c r="B510" t="s">
        <v>3</v>
      </c>
      <c r="C510" s="2">
        <f>_xlfn.SWITCH(Sales[[#This Row],[Subscription Type]],"Basic",10,"Premium",10,"Business",25,"Enterprise",27)</f>
        <v>10</v>
      </c>
      <c r="E510" s="1"/>
      <c r="F510" s="1"/>
      <c r="G510">
        <v>0</v>
      </c>
      <c r="H510">
        <v>30</v>
      </c>
      <c r="I510">
        <f>IF(Sales[[#This Row],[Number of Users]]-Sales[[#This Row],[Licenses Bought]]&lt;0,0,Sales[[#This Row],[Number of Users]]-Sales[[#This Row],[Licenses Bought]])</f>
        <v>30</v>
      </c>
      <c r="J510" s="2">
        <f>IF(Sales[[#This Row],[Sales Month]]=MAX(Sales[Sales Month]),Sales[[#This Row],[Upsell $ Per Non-Paying User]]*Sales[[#This Row],[Non-Paying Users]],0)</f>
        <v>0</v>
      </c>
      <c r="K510" s="2" t="str">
        <f>_xlfn.IFS(Sales[[#This Row],[Current Upsell $]]=0,"",Sales[[#This Row],[Current Upsell $]]&gt;=400,"High",Sales[[#This Row],[Current Upsell $]]&gt;=100,"Medium",Sales[[#This Row],[Current Upsell $]]&lt;100,"Low")</f>
        <v/>
      </c>
      <c r="L510" s="2" t="str">
        <f>IF(Sales[[#This Row],[Current Upsell $]]&gt;0,_xlfn.CONCAT(Sales[[#This Row],[Subscription Type]]," ",Sales[[#This Row],[Upsell Priority]]," ",TEXT(Sales[[#This Row],[Current Upsell $]],"$#,#")),"")</f>
        <v/>
      </c>
      <c r="M510" s="1">
        <v>43983</v>
      </c>
      <c r="N510" s="1">
        <v>44378</v>
      </c>
      <c r="O510">
        <v>13</v>
      </c>
      <c r="P510">
        <v>0</v>
      </c>
      <c r="Q510" s="1">
        <v>43983</v>
      </c>
      <c r="R510">
        <v>0</v>
      </c>
      <c r="S510" s="1"/>
    </row>
    <row r="511" spans="1:19" x14ac:dyDescent="0.35">
      <c r="A511">
        <v>100041</v>
      </c>
      <c r="B511" t="s">
        <v>1</v>
      </c>
      <c r="C511" s="2">
        <f>_xlfn.SWITCH(Sales[[#This Row],[Subscription Type]],"Basic",10,"Premium",10,"Business",25,"Enterprise",27)</f>
        <v>25</v>
      </c>
      <c r="E511" s="1"/>
      <c r="F511" s="1"/>
      <c r="G511">
        <v>10</v>
      </c>
      <c r="H511">
        <v>38</v>
      </c>
      <c r="I511">
        <f>IF(Sales[[#This Row],[Number of Users]]-Sales[[#This Row],[Licenses Bought]]&lt;0,0,Sales[[#This Row],[Number of Users]]-Sales[[#This Row],[Licenses Bought]])</f>
        <v>28</v>
      </c>
      <c r="J511" s="2">
        <f>IF(Sales[[#This Row],[Sales Month]]=MAX(Sales[Sales Month]),Sales[[#This Row],[Upsell $ Per Non-Paying User]]*Sales[[#This Row],[Non-Paying Users]],0)</f>
        <v>0</v>
      </c>
      <c r="K511" s="2" t="str">
        <f>_xlfn.IFS(Sales[[#This Row],[Current Upsell $]]=0,"",Sales[[#This Row],[Current Upsell $]]&gt;=400,"High",Sales[[#This Row],[Current Upsell $]]&gt;=100,"Medium",Sales[[#This Row],[Current Upsell $]]&lt;100,"Low")</f>
        <v/>
      </c>
      <c r="L511" s="2" t="str">
        <f>IF(Sales[[#This Row],[Current Upsell $]]&gt;0,_xlfn.CONCAT(Sales[[#This Row],[Subscription Type]]," ",Sales[[#This Row],[Upsell Priority]]," ",TEXT(Sales[[#This Row],[Current Upsell $]],"$#,#")),"")</f>
        <v/>
      </c>
      <c r="M511" s="1">
        <v>43983</v>
      </c>
      <c r="N511" s="1">
        <v>44378</v>
      </c>
      <c r="O511">
        <v>13</v>
      </c>
      <c r="P511">
        <v>0</v>
      </c>
      <c r="Q511" s="1">
        <v>44013</v>
      </c>
      <c r="R511">
        <v>250</v>
      </c>
      <c r="S511" s="1"/>
    </row>
    <row r="512" spans="1:19" x14ac:dyDescent="0.35">
      <c r="A512">
        <v>100041</v>
      </c>
      <c r="B512" t="s">
        <v>1</v>
      </c>
      <c r="C512" s="2">
        <f>_xlfn.SWITCH(Sales[[#This Row],[Subscription Type]],"Basic",10,"Premium",10,"Business",25,"Enterprise",27)</f>
        <v>25</v>
      </c>
      <c r="E512" s="1"/>
      <c r="F512" s="1"/>
      <c r="G512">
        <v>32</v>
      </c>
      <c r="H512">
        <v>32</v>
      </c>
      <c r="I512">
        <f>IF(Sales[[#This Row],[Number of Users]]-Sales[[#This Row],[Licenses Bought]]&lt;0,0,Sales[[#This Row],[Number of Users]]-Sales[[#This Row],[Licenses Bought]])</f>
        <v>0</v>
      </c>
      <c r="J512" s="2">
        <f>IF(Sales[[#This Row],[Sales Month]]=MAX(Sales[Sales Month]),Sales[[#This Row],[Upsell $ Per Non-Paying User]]*Sales[[#This Row],[Non-Paying Users]],0)</f>
        <v>0</v>
      </c>
      <c r="K512" s="2" t="str">
        <f>_xlfn.IFS(Sales[[#This Row],[Current Upsell $]]=0,"",Sales[[#This Row],[Current Upsell $]]&gt;=400,"High",Sales[[#This Row],[Current Upsell $]]&gt;=100,"Medium",Sales[[#This Row],[Current Upsell $]]&lt;100,"Low")</f>
        <v/>
      </c>
      <c r="L512" s="2" t="str">
        <f>IF(Sales[[#This Row],[Current Upsell $]]&gt;0,_xlfn.CONCAT(Sales[[#This Row],[Subscription Type]]," ",Sales[[#This Row],[Upsell Priority]]," ",TEXT(Sales[[#This Row],[Current Upsell $]],"$#,#")),"")</f>
        <v/>
      </c>
      <c r="M512" s="1">
        <v>43983</v>
      </c>
      <c r="N512" s="1">
        <v>44378</v>
      </c>
      <c r="O512">
        <v>13</v>
      </c>
      <c r="P512">
        <v>0</v>
      </c>
      <c r="Q512" s="1">
        <v>44044</v>
      </c>
      <c r="R512">
        <v>800</v>
      </c>
      <c r="S512" s="1"/>
    </row>
    <row r="513" spans="1:19" x14ac:dyDescent="0.35">
      <c r="A513">
        <v>100041</v>
      </c>
      <c r="B513" t="s">
        <v>1</v>
      </c>
      <c r="C513" s="2">
        <f>_xlfn.SWITCH(Sales[[#This Row],[Subscription Type]],"Basic",10,"Premium",10,"Business",25,"Enterprise",27)</f>
        <v>25</v>
      </c>
      <c r="E513" s="1"/>
      <c r="F513" s="1"/>
      <c r="G513">
        <v>32</v>
      </c>
      <c r="H513">
        <v>39</v>
      </c>
      <c r="I513">
        <f>IF(Sales[[#This Row],[Number of Users]]-Sales[[#This Row],[Licenses Bought]]&lt;0,0,Sales[[#This Row],[Number of Users]]-Sales[[#This Row],[Licenses Bought]])</f>
        <v>7</v>
      </c>
      <c r="J513" s="2">
        <f>IF(Sales[[#This Row],[Sales Month]]=MAX(Sales[Sales Month]),Sales[[#This Row],[Upsell $ Per Non-Paying User]]*Sales[[#This Row],[Non-Paying Users]],0)</f>
        <v>0</v>
      </c>
      <c r="K513" s="2" t="str">
        <f>_xlfn.IFS(Sales[[#This Row],[Current Upsell $]]=0,"",Sales[[#This Row],[Current Upsell $]]&gt;=400,"High",Sales[[#This Row],[Current Upsell $]]&gt;=100,"Medium",Sales[[#This Row],[Current Upsell $]]&lt;100,"Low")</f>
        <v/>
      </c>
      <c r="L513" s="2" t="str">
        <f>IF(Sales[[#This Row],[Current Upsell $]]&gt;0,_xlfn.CONCAT(Sales[[#This Row],[Subscription Type]]," ",Sales[[#This Row],[Upsell Priority]]," ",TEXT(Sales[[#This Row],[Current Upsell $]],"$#,#")),"")</f>
        <v/>
      </c>
      <c r="M513" s="1">
        <v>43983</v>
      </c>
      <c r="N513" s="1">
        <v>44378</v>
      </c>
      <c r="O513">
        <v>13</v>
      </c>
      <c r="P513">
        <v>0</v>
      </c>
      <c r="Q513" s="1">
        <v>44075</v>
      </c>
      <c r="R513">
        <v>800</v>
      </c>
      <c r="S513" s="1"/>
    </row>
    <row r="514" spans="1:19" x14ac:dyDescent="0.35">
      <c r="A514">
        <v>100041</v>
      </c>
      <c r="B514" t="s">
        <v>1</v>
      </c>
      <c r="C514" s="2">
        <f>_xlfn.SWITCH(Sales[[#This Row],[Subscription Type]],"Basic",10,"Premium",10,"Business",25,"Enterprise",27)</f>
        <v>25</v>
      </c>
      <c r="E514" s="1"/>
      <c r="F514" s="1"/>
      <c r="G514">
        <v>32</v>
      </c>
      <c r="H514">
        <v>32</v>
      </c>
      <c r="I514">
        <f>IF(Sales[[#This Row],[Number of Users]]-Sales[[#This Row],[Licenses Bought]]&lt;0,0,Sales[[#This Row],[Number of Users]]-Sales[[#This Row],[Licenses Bought]])</f>
        <v>0</v>
      </c>
      <c r="J514" s="2">
        <f>IF(Sales[[#This Row],[Sales Month]]=MAX(Sales[Sales Month]),Sales[[#This Row],[Upsell $ Per Non-Paying User]]*Sales[[#This Row],[Non-Paying Users]],0)</f>
        <v>0</v>
      </c>
      <c r="K514" s="2" t="str">
        <f>_xlfn.IFS(Sales[[#This Row],[Current Upsell $]]=0,"",Sales[[#This Row],[Current Upsell $]]&gt;=400,"High",Sales[[#This Row],[Current Upsell $]]&gt;=100,"Medium",Sales[[#This Row],[Current Upsell $]]&lt;100,"Low")</f>
        <v/>
      </c>
      <c r="L514" s="2" t="str">
        <f>IF(Sales[[#This Row],[Current Upsell $]]&gt;0,_xlfn.CONCAT(Sales[[#This Row],[Subscription Type]]," ",Sales[[#This Row],[Upsell Priority]]," ",TEXT(Sales[[#This Row],[Current Upsell $]],"$#,#")),"")</f>
        <v/>
      </c>
      <c r="M514" s="1">
        <v>43983</v>
      </c>
      <c r="N514" s="1">
        <v>44378</v>
      </c>
      <c r="O514">
        <v>13</v>
      </c>
      <c r="P514">
        <v>0</v>
      </c>
      <c r="Q514" s="1">
        <v>44105</v>
      </c>
      <c r="R514">
        <v>800</v>
      </c>
      <c r="S514" s="1"/>
    </row>
    <row r="515" spans="1:19" x14ac:dyDescent="0.35">
      <c r="A515">
        <v>100041</v>
      </c>
      <c r="B515" t="s">
        <v>1</v>
      </c>
      <c r="C515" s="2">
        <f>_xlfn.SWITCH(Sales[[#This Row],[Subscription Type]],"Basic",10,"Premium",10,"Business",25,"Enterprise",27)</f>
        <v>25</v>
      </c>
      <c r="E515" s="1"/>
      <c r="F515" s="1"/>
      <c r="G515">
        <v>32</v>
      </c>
      <c r="H515">
        <v>47</v>
      </c>
      <c r="I515">
        <f>IF(Sales[[#This Row],[Number of Users]]-Sales[[#This Row],[Licenses Bought]]&lt;0,0,Sales[[#This Row],[Number of Users]]-Sales[[#This Row],[Licenses Bought]])</f>
        <v>15</v>
      </c>
      <c r="J515" s="2">
        <f>IF(Sales[[#This Row],[Sales Month]]=MAX(Sales[Sales Month]),Sales[[#This Row],[Upsell $ Per Non-Paying User]]*Sales[[#This Row],[Non-Paying Users]],0)</f>
        <v>0</v>
      </c>
      <c r="K515" s="2" t="str">
        <f>_xlfn.IFS(Sales[[#This Row],[Current Upsell $]]=0,"",Sales[[#This Row],[Current Upsell $]]&gt;=400,"High",Sales[[#This Row],[Current Upsell $]]&gt;=100,"Medium",Sales[[#This Row],[Current Upsell $]]&lt;100,"Low")</f>
        <v/>
      </c>
      <c r="L515" s="2" t="str">
        <f>IF(Sales[[#This Row],[Current Upsell $]]&gt;0,_xlfn.CONCAT(Sales[[#This Row],[Subscription Type]]," ",Sales[[#This Row],[Upsell Priority]]," ",TEXT(Sales[[#This Row],[Current Upsell $]],"$#,#")),"")</f>
        <v/>
      </c>
      <c r="M515" s="1">
        <v>43983</v>
      </c>
      <c r="N515" s="1">
        <v>44378</v>
      </c>
      <c r="O515">
        <v>13</v>
      </c>
      <c r="P515">
        <v>0</v>
      </c>
      <c r="Q515" s="1">
        <v>44136</v>
      </c>
      <c r="R515">
        <v>800</v>
      </c>
      <c r="S515" s="1"/>
    </row>
    <row r="516" spans="1:19" x14ac:dyDescent="0.35">
      <c r="A516">
        <v>100041</v>
      </c>
      <c r="B516" t="s">
        <v>1</v>
      </c>
      <c r="C516" s="2">
        <f>_xlfn.SWITCH(Sales[[#This Row],[Subscription Type]],"Basic",10,"Premium",10,"Business",25,"Enterprise",27)</f>
        <v>25</v>
      </c>
      <c r="E516" s="1"/>
      <c r="F516" s="1"/>
      <c r="G516">
        <v>32</v>
      </c>
      <c r="H516">
        <v>41</v>
      </c>
      <c r="I516">
        <f>IF(Sales[[#This Row],[Number of Users]]-Sales[[#This Row],[Licenses Bought]]&lt;0,0,Sales[[#This Row],[Number of Users]]-Sales[[#This Row],[Licenses Bought]])</f>
        <v>9</v>
      </c>
      <c r="J516" s="2">
        <f>IF(Sales[[#This Row],[Sales Month]]=MAX(Sales[Sales Month]),Sales[[#This Row],[Upsell $ Per Non-Paying User]]*Sales[[#This Row],[Non-Paying Users]],0)</f>
        <v>0</v>
      </c>
      <c r="K516" s="2" t="str">
        <f>_xlfn.IFS(Sales[[#This Row],[Current Upsell $]]=0,"",Sales[[#This Row],[Current Upsell $]]&gt;=400,"High",Sales[[#This Row],[Current Upsell $]]&gt;=100,"Medium",Sales[[#This Row],[Current Upsell $]]&lt;100,"Low")</f>
        <v/>
      </c>
      <c r="L516" s="2" t="str">
        <f>IF(Sales[[#This Row],[Current Upsell $]]&gt;0,_xlfn.CONCAT(Sales[[#This Row],[Subscription Type]]," ",Sales[[#This Row],[Upsell Priority]]," ",TEXT(Sales[[#This Row],[Current Upsell $]],"$#,#")),"")</f>
        <v/>
      </c>
      <c r="M516" s="1">
        <v>43983</v>
      </c>
      <c r="N516" s="1">
        <v>44378</v>
      </c>
      <c r="O516">
        <v>13</v>
      </c>
      <c r="P516">
        <v>0</v>
      </c>
      <c r="Q516" s="1">
        <v>44166</v>
      </c>
      <c r="R516">
        <v>800</v>
      </c>
      <c r="S516" s="1"/>
    </row>
    <row r="517" spans="1:19" x14ac:dyDescent="0.35">
      <c r="A517">
        <v>100041</v>
      </c>
      <c r="B517" t="s">
        <v>1</v>
      </c>
      <c r="C517" s="2">
        <f>_xlfn.SWITCH(Sales[[#This Row],[Subscription Type]],"Basic",10,"Premium",10,"Business",25,"Enterprise",27)</f>
        <v>25</v>
      </c>
      <c r="E517" s="1"/>
      <c r="F517" s="1"/>
      <c r="G517">
        <v>32</v>
      </c>
      <c r="H517">
        <v>38</v>
      </c>
      <c r="I517">
        <f>IF(Sales[[#This Row],[Number of Users]]-Sales[[#This Row],[Licenses Bought]]&lt;0,0,Sales[[#This Row],[Number of Users]]-Sales[[#This Row],[Licenses Bought]])</f>
        <v>6</v>
      </c>
      <c r="J517" s="2">
        <f>IF(Sales[[#This Row],[Sales Month]]=MAX(Sales[Sales Month]),Sales[[#This Row],[Upsell $ Per Non-Paying User]]*Sales[[#This Row],[Non-Paying Users]],0)</f>
        <v>0</v>
      </c>
      <c r="K517" s="2" t="str">
        <f>_xlfn.IFS(Sales[[#This Row],[Current Upsell $]]=0,"",Sales[[#This Row],[Current Upsell $]]&gt;=400,"High",Sales[[#This Row],[Current Upsell $]]&gt;=100,"Medium",Sales[[#This Row],[Current Upsell $]]&lt;100,"Low")</f>
        <v/>
      </c>
      <c r="L517" s="2" t="str">
        <f>IF(Sales[[#This Row],[Current Upsell $]]&gt;0,_xlfn.CONCAT(Sales[[#This Row],[Subscription Type]]," ",Sales[[#This Row],[Upsell Priority]]," ",TEXT(Sales[[#This Row],[Current Upsell $]],"$#,#")),"")</f>
        <v/>
      </c>
      <c r="M517" s="1">
        <v>43983</v>
      </c>
      <c r="N517" s="1">
        <v>44378</v>
      </c>
      <c r="O517">
        <v>13</v>
      </c>
      <c r="P517">
        <v>0</v>
      </c>
      <c r="Q517" s="1">
        <v>44197</v>
      </c>
      <c r="R517">
        <v>800</v>
      </c>
      <c r="S517" s="1"/>
    </row>
    <row r="518" spans="1:19" x14ac:dyDescent="0.35">
      <c r="A518">
        <v>100041</v>
      </c>
      <c r="B518" t="s">
        <v>1</v>
      </c>
      <c r="C518" s="2">
        <f>_xlfn.SWITCH(Sales[[#This Row],[Subscription Type]],"Basic",10,"Premium",10,"Business",25,"Enterprise",27)</f>
        <v>25</v>
      </c>
      <c r="E518" s="1"/>
      <c r="F518" s="1"/>
      <c r="G518">
        <v>32</v>
      </c>
      <c r="H518">
        <v>38</v>
      </c>
      <c r="I518">
        <f>IF(Sales[[#This Row],[Number of Users]]-Sales[[#This Row],[Licenses Bought]]&lt;0,0,Sales[[#This Row],[Number of Users]]-Sales[[#This Row],[Licenses Bought]])</f>
        <v>6</v>
      </c>
      <c r="J518" s="2">
        <f>IF(Sales[[#This Row],[Sales Month]]=MAX(Sales[Sales Month]),Sales[[#This Row],[Upsell $ Per Non-Paying User]]*Sales[[#This Row],[Non-Paying Users]],0)</f>
        <v>0</v>
      </c>
      <c r="K518" s="2" t="str">
        <f>_xlfn.IFS(Sales[[#This Row],[Current Upsell $]]=0,"",Sales[[#This Row],[Current Upsell $]]&gt;=400,"High",Sales[[#This Row],[Current Upsell $]]&gt;=100,"Medium",Sales[[#This Row],[Current Upsell $]]&lt;100,"Low")</f>
        <v/>
      </c>
      <c r="L518" s="2" t="str">
        <f>IF(Sales[[#This Row],[Current Upsell $]]&gt;0,_xlfn.CONCAT(Sales[[#This Row],[Subscription Type]]," ",Sales[[#This Row],[Upsell Priority]]," ",TEXT(Sales[[#This Row],[Current Upsell $]],"$#,#")),"")</f>
        <v/>
      </c>
      <c r="M518" s="1">
        <v>43983</v>
      </c>
      <c r="N518" s="1">
        <v>44378</v>
      </c>
      <c r="O518">
        <v>13</v>
      </c>
      <c r="P518">
        <v>0</v>
      </c>
      <c r="Q518" s="1">
        <v>44228</v>
      </c>
      <c r="R518">
        <v>800</v>
      </c>
      <c r="S518" s="1"/>
    </row>
    <row r="519" spans="1:19" x14ac:dyDescent="0.35">
      <c r="A519">
        <v>100041</v>
      </c>
      <c r="B519" t="s">
        <v>1</v>
      </c>
      <c r="C519" s="2">
        <f>_xlfn.SWITCH(Sales[[#This Row],[Subscription Type]],"Basic",10,"Premium",10,"Business",25,"Enterprise",27)</f>
        <v>25</v>
      </c>
      <c r="E519" s="1"/>
      <c r="F519" s="1"/>
      <c r="G519">
        <v>32</v>
      </c>
      <c r="H519">
        <v>39</v>
      </c>
      <c r="I519">
        <f>IF(Sales[[#This Row],[Number of Users]]-Sales[[#This Row],[Licenses Bought]]&lt;0,0,Sales[[#This Row],[Number of Users]]-Sales[[#This Row],[Licenses Bought]])</f>
        <v>7</v>
      </c>
      <c r="J519" s="2">
        <f>IF(Sales[[#This Row],[Sales Month]]=MAX(Sales[Sales Month]),Sales[[#This Row],[Upsell $ Per Non-Paying User]]*Sales[[#This Row],[Non-Paying Users]],0)</f>
        <v>0</v>
      </c>
      <c r="K519" s="2" t="str">
        <f>_xlfn.IFS(Sales[[#This Row],[Current Upsell $]]=0,"",Sales[[#This Row],[Current Upsell $]]&gt;=400,"High",Sales[[#This Row],[Current Upsell $]]&gt;=100,"Medium",Sales[[#This Row],[Current Upsell $]]&lt;100,"Low")</f>
        <v/>
      </c>
      <c r="L519" s="2" t="str">
        <f>IF(Sales[[#This Row],[Current Upsell $]]&gt;0,_xlfn.CONCAT(Sales[[#This Row],[Subscription Type]]," ",Sales[[#This Row],[Upsell Priority]]," ",TEXT(Sales[[#This Row],[Current Upsell $]],"$#,#")),"")</f>
        <v/>
      </c>
      <c r="M519" s="1">
        <v>43983</v>
      </c>
      <c r="N519" s="1">
        <v>44378</v>
      </c>
      <c r="O519">
        <v>13</v>
      </c>
      <c r="P519">
        <v>0</v>
      </c>
      <c r="Q519" s="1">
        <v>44256</v>
      </c>
      <c r="R519">
        <v>800</v>
      </c>
      <c r="S519" s="1"/>
    </row>
    <row r="520" spans="1:19" x14ac:dyDescent="0.35">
      <c r="A520">
        <v>100041</v>
      </c>
      <c r="B520" t="s">
        <v>1</v>
      </c>
      <c r="C520" s="2">
        <f>_xlfn.SWITCH(Sales[[#This Row],[Subscription Type]],"Basic",10,"Premium",10,"Business",25,"Enterprise",27)</f>
        <v>25</v>
      </c>
      <c r="E520" s="1"/>
      <c r="F520" s="1"/>
      <c r="G520">
        <v>32</v>
      </c>
      <c r="H520">
        <v>37</v>
      </c>
      <c r="I520">
        <f>IF(Sales[[#This Row],[Number of Users]]-Sales[[#This Row],[Licenses Bought]]&lt;0,0,Sales[[#This Row],[Number of Users]]-Sales[[#This Row],[Licenses Bought]])</f>
        <v>5</v>
      </c>
      <c r="J520" s="2">
        <f>IF(Sales[[#This Row],[Sales Month]]=MAX(Sales[Sales Month]),Sales[[#This Row],[Upsell $ Per Non-Paying User]]*Sales[[#This Row],[Non-Paying Users]],0)</f>
        <v>0</v>
      </c>
      <c r="K520" s="2" t="str">
        <f>_xlfn.IFS(Sales[[#This Row],[Current Upsell $]]=0,"",Sales[[#This Row],[Current Upsell $]]&gt;=400,"High",Sales[[#This Row],[Current Upsell $]]&gt;=100,"Medium",Sales[[#This Row],[Current Upsell $]]&lt;100,"Low")</f>
        <v/>
      </c>
      <c r="L520" s="2" t="str">
        <f>IF(Sales[[#This Row],[Current Upsell $]]&gt;0,_xlfn.CONCAT(Sales[[#This Row],[Subscription Type]]," ",Sales[[#This Row],[Upsell Priority]]," ",TEXT(Sales[[#This Row],[Current Upsell $]],"$#,#")),"")</f>
        <v/>
      </c>
      <c r="M520" s="1">
        <v>43983</v>
      </c>
      <c r="N520" s="1">
        <v>44378</v>
      </c>
      <c r="O520">
        <v>13</v>
      </c>
      <c r="P520">
        <v>0</v>
      </c>
      <c r="Q520" s="1">
        <v>44287</v>
      </c>
      <c r="R520">
        <v>800</v>
      </c>
      <c r="S520" s="1"/>
    </row>
    <row r="521" spans="1:19" x14ac:dyDescent="0.35">
      <c r="A521">
        <v>100041</v>
      </c>
      <c r="B521" t="s">
        <v>1</v>
      </c>
      <c r="C521" s="2">
        <f>_xlfn.SWITCH(Sales[[#This Row],[Subscription Type]],"Basic",10,"Premium",10,"Business",25,"Enterprise",27)</f>
        <v>25</v>
      </c>
      <c r="E521" s="1"/>
      <c r="F521" s="1"/>
      <c r="G521">
        <v>32</v>
      </c>
      <c r="H521">
        <v>41</v>
      </c>
      <c r="I521">
        <f>IF(Sales[[#This Row],[Number of Users]]-Sales[[#This Row],[Licenses Bought]]&lt;0,0,Sales[[#This Row],[Number of Users]]-Sales[[#This Row],[Licenses Bought]])</f>
        <v>9</v>
      </c>
      <c r="J521" s="2">
        <f>IF(Sales[[#This Row],[Sales Month]]=MAX(Sales[Sales Month]),Sales[[#This Row],[Upsell $ Per Non-Paying User]]*Sales[[#This Row],[Non-Paying Users]],0)</f>
        <v>0</v>
      </c>
      <c r="K521" s="2" t="str">
        <f>_xlfn.IFS(Sales[[#This Row],[Current Upsell $]]=0,"",Sales[[#This Row],[Current Upsell $]]&gt;=400,"High",Sales[[#This Row],[Current Upsell $]]&gt;=100,"Medium",Sales[[#This Row],[Current Upsell $]]&lt;100,"Low")</f>
        <v/>
      </c>
      <c r="L521" s="2" t="str">
        <f>IF(Sales[[#This Row],[Current Upsell $]]&gt;0,_xlfn.CONCAT(Sales[[#This Row],[Subscription Type]]," ",Sales[[#This Row],[Upsell Priority]]," ",TEXT(Sales[[#This Row],[Current Upsell $]],"$#,#")),"")</f>
        <v/>
      </c>
      <c r="M521" s="1">
        <v>43983</v>
      </c>
      <c r="N521" s="1">
        <v>44378</v>
      </c>
      <c r="O521">
        <v>13</v>
      </c>
      <c r="P521">
        <v>0</v>
      </c>
      <c r="Q521" s="1">
        <v>44317</v>
      </c>
      <c r="R521">
        <v>800</v>
      </c>
      <c r="S521" s="1"/>
    </row>
    <row r="522" spans="1:19" x14ac:dyDescent="0.35">
      <c r="A522">
        <v>100041</v>
      </c>
      <c r="B522" t="s">
        <v>1</v>
      </c>
      <c r="C522" s="2">
        <f>_xlfn.SWITCH(Sales[[#This Row],[Subscription Type]],"Basic",10,"Premium",10,"Business",25,"Enterprise",27)</f>
        <v>25</v>
      </c>
      <c r="E522" s="1"/>
      <c r="F522" s="1"/>
      <c r="G522">
        <v>32</v>
      </c>
      <c r="H522">
        <v>45</v>
      </c>
      <c r="I522">
        <f>IF(Sales[[#This Row],[Number of Users]]-Sales[[#This Row],[Licenses Bought]]&lt;0,0,Sales[[#This Row],[Number of Users]]-Sales[[#This Row],[Licenses Bought]])</f>
        <v>13</v>
      </c>
      <c r="J522" s="2">
        <f>IF(Sales[[#This Row],[Sales Month]]=MAX(Sales[Sales Month]),Sales[[#This Row],[Upsell $ Per Non-Paying User]]*Sales[[#This Row],[Non-Paying Users]],0)</f>
        <v>325</v>
      </c>
      <c r="K522" s="2" t="str">
        <f>_xlfn.IFS(Sales[[#This Row],[Current Upsell $]]=0,"",Sales[[#This Row],[Current Upsell $]]&gt;=400,"High",Sales[[#This Row],[Current Upsell $]]&gt;=100,"Medium",Sales[[#This Row],[Current Upsell $]]&lt;100,"Low")</f>
        <v>Medium</v>
      </c>
      <c r="L522" s="2" t="str">
        <f>IF(Sales[[#This Row],[Current Upsell $]]&gt;0,_xlfn.CONCAT(Sales[[#This Row],[Subscription Type]]," ",Sales[[#This Row],[Upsell Priority]]," ",TEXT(Sales[[#This Row],[Current Upsell $]],"$#,#")),"")</f>
        <v>Business Medium $325</v>
      </c>
      <c r="M522" s="1">
        <v>43983</v>
      </c>
      <c r="N522" s="1">
        <v>44378</v>
      </c>
      <c r="O522">
        <v>13</v>
      </c>
      <c r="P522">
        <v>0</v>
      </c>
      <c r="Q522" s="1">
        <v>44348</v>
      </c>
      <c r="R522">
        <v>800</v>
      </c>
      <c r="S522" s="1"/>
    </row>
    <row r="523" spans="1:19" x14ac:dyDescent="0.35">
      <c r="A523">
        <v>100042</v>
      </c>
      <c r="B523" t="s">
        <v>3</v>
      </c>
      <c r="C523" s="2">
        <f>_xlfn.SWITCH(Sales[[#This Row],[Subscription Type]],"Basic",10,"Premium",10,"Business",25,"Enterprise",27)</f>
        <v>10</v>
      </c>
      <c r="E523" s="1"/>
      <c r="F523" s="1"/>
      <c r="G523">
        <v>0</v>
      </c>
      <c r="H523">
        <v>31</v>
      </c>
      <c r="I523">
        <f>IF(Sales[[#This Row],[Number of Users]]-Sales[[#This Row],[Licenses Bought]]&lt;0,0,Sales[[#This Row],[Number of Users]]-Sales[[#This Row],[Licenses Bought]])</f>
        <v>31</v>
      </c>
      <c r="J523" s="2">
        <f>IF(Sales[[#This Row],[Sales Month]]=MAX(Sales[Sales Month]),Sales[[#This Row],[Upsell $ Per Non-Paying User]]*Sales[[#This Row],[Non-Paying Users]],0)</f>
        <v>0</v>
      </c>
      <c r="K523" s="2" t="str">
        <f>_xlfn.IFS(Sales[[#This Row],[Current Upsell $]]=0,"",Sales[[#This Row],[Current Upsell $]]&gt;=400,"High",Sales[[#This Row],[Current Upsell $]]&gt;=100,"Medium",Sales[[#This Row],[Current Upsell $]]&lt;100,"Low")</f>
        <v/>
      </c>
      <c r="L523" s="2" t="str">
        <f>IF(Sales[[#This Row],[Current Upsell $]]&gt;0,_xlfn.CONCAT(Sales[[#This Row],[Subscription Type]]," ",Sales[[#This Row],[Upsell Priority]]," ",TEXT(Sales[[#This Row],[Current Upsell $]],"$#,#")),"")</f>
        <v/>
      </c>
      <c r="M523" s="1">
        <v>43983</v>
      </c>
      <c r="N523" s="1">
        <v>44378</v>
      </c>
      <c r="O523">
        <v>13</v>
      </c>
      <c r="P523">
        <v>0</v>
      </c>
      <c r="Q523" s="1">
        <v>43983</v>
      </c>
      <c r="R523">
        <v>0</v>
      </c>
      <c r="S523" s="1"/>
    </row>
    <row r="524" spans="1:19" x14ac:dyDescent="0.35">
      <c r="A524">
        <v>100042</v>
      </c>
      <c r="B524" t="s">
        <v>1</v>
      </c>
      <c r="C524" s="2">
        <f>_xlfn.SWITCH(Sales[[#This Row],[Subscription Type]],"Basic",10,"Premium",10,"Business",25,"Enterprise",27)</f>
        <v>25</v>
      </c>
      <c r="E524" s="1"/>
      <c r="F524" s="1"/>
      <c r="G524">
        <v>10</v>
      </c>
      <c r="H524">
        <v>28</v>
      </c>
      <c r="I524">
        <f>IF(Sales[[#This Row],[Number of Users]]-Sales[[#This Row],[Licenses Bought]]&lt;0,0,Sales[[#This Row],[Number of Users]]-Sales[[#This Row],[Licenses Bought]])</f>
        <v>18</v>
      </c>
      <c r="J524" s="2">
        <f>IF(Sales[[#This Row],[Sales Month]]=MAX(Sales[Sales Month]),Sales[[#This Row],[Upsell $ Per Non-Paying User]]*Sales[[#This Row],[Non-Paying Users]],0)</f>
        <v>0</v>
      </c>
      <c r="K524" s="2" t="str">
        <f>_xlfn.IFS(Sales[[#This Row],[Current Upsell $]]=0,"",Sales[[#This Row],[Current Upsell $]]&gt;=400,"High",Sales[[#This Row],[Current Upsell $]]&gt;=100,"Medium",Sales[[#This Row],[Current Upsell $]]&lt;100,"Low")</f>
        <v/>
      </c>
      <c r="L524" s="2" t="str">
        <f>IF(Sales[[#This Row],[Current Upsell $]]&gt;0,_xlfn.CONCAT(Sales[[#This Row],[Subscription Type]]," ",Sales[[#This Row],[Upsell Priority]]," ",TEXT(Sales[[#This Row],[Current Upsell $]],"$#,#")),"")</f>
        <v/>
      </c>
      <c r="M524" s="1">
        <v>43983</v>
      </c>
      <c r="N524" s="1">
        <v>44378</v>
      </c>
      <c r="O524">
        <v>13</v>
      </c>
      <c r="P524">
        <v>0</v>
      </c>
      <c r="Q524" s="1">
        <v>44013</v>
      </c>
      <c r="R524">
        <v>250</v>
      </c>
      <c r="S524" s="1"/>
    </row>
    <row r="525" spans="1:19" x14ac:dyDescent="0.35">
      <c r="A525">
        <v>100042</v>
      </c>
      <c r="B525" t="s">
        <v>1</v>
      </c>
      <c r="C525" s="2">
        <f>_xlfn.SWITCH(Sales[[#This Row],[Subscription Type]],"Basic",10,"Premium",10,"Business",25,"Enterprise",27)</f>
        <v>25</v>
      </c>
      <c r="E525" s="1"/>
      <c r="F525" s="1"/>
      <c r="G525">
        <v>25</v>
      </c>
      <c r="H525">
        <v>35</v>
      </c>
      <c r="I525">
        <f>IF(Sales[[#This Row],[Number of Users]]-Sales[[#This Row],[Licenses Bought]]&lt;0,0,Sales[[#This Row],[Number of Users]]-Sales[[#This Row],[Licenses Bought]])</f>
        <v>10</v>
      </c>
      <c r="J525" s="2">
        <f>IF(Sales[[#This Row],[Sales Month]]=MAX(Sales[Sales Month]),Sales[[#This Row],[Upsell $ Per Non-Paying User]]*Sales[[#This Row],[Non-Paying Users]],0)</f>
        <v>0</v>
      </c>
      <c r="K525" s="2" t="str">
        <f>_xlfn.IFS(Sales[[#This Row],[Current Upsell $]]=0,"",Sales[[#This Row],[Current Upsell $]]&gt;=400,"High",Sales[[#This Row],[Current Upsell $]]&gt;=100,"Medium",Sales[[#This Row],[Current Upsell $]]&lt;100,"Low")</f>
        <v/>
      </c>
      <c r="L525" s="2" t="str">
        <f>IF(Sales[[#This Row],[Current Upsell $]]&gt;0,_xlfn.CONCAT(Sales[[#This Row],[Subscription Type]]," ",Sales[[#This Row],[Upsell Priority]]," ",TEXT(Sales[[#This Row],[Current Upsell $]],"$#,#")),"")</f>
        <v/>
      </c>
      <c r="M525" s="1">
        <v>43983</v>
      </c>
      <c r="N525" s="1">
        <v>44378</v>
      </c>
      <c r="O525">
        <v>13</v>
      </c>
      <c r="P525">
        <v>0</v>
      </c>
      <c r="Q525" s="1">
        <v>44044</v>
      </c>
      <c r="R525">
        <v>625</v>
      </c>
      <c r="S525" s="1"/>
    </row>
    <row r="526" spans="1:19" x14ac:dyDescent="0.35">
      <c r="A526">
        <v>100042</v>
      </c>
      <c r="B526" t="s">
        <v>1</v>
      </c>
      <c r="C526" s="2">
        <f>_xlfn.SWITCH(Sales[[#This Row],[Subscription Type]],"Basic",10,"Premium",10,"Business",25,"Enterprise",27)</f>
        <v>25</v>
      </c>
      <c r="E526" s="1"/>
      <c r="F526" s="1"/>
      <c r="G526">
        <v>26</v>
      </c>
      <c r="H526">
        <v>35</v>
      </c>
      <c r="I526">
        <f>IF(Sales[[#This Row],[Number of Users]]-Sales[[#This Row],[Licenses Bought]]&lt;0,0,Sales[[#This Row],[Number of Users]]-Sales[[#This Row],[Licenses Bought]])</f>
        <v>9</v>
      </c>
      <c r="J526" s="2">
        <f>IF(Sales[[#This Row],[Sales Month]]=MAX(Sales[Sales Month]),Sales[[#This Row],[Upsell $ Per Non-Paying User]]*Sales[[#This Row],[Non-Paying Users]],0)</f>
        <v>0</v>
      </c>
      <c r="K526" s="2" t="str">
        <f>_xlfn.IFS(Sales[[#This Row],[Current Upsell $]]=0,"",Sales[[#This Row],[Current Upsell $]]&gt;=400,"High",Sales[[#This Row],[Current Upsell $]]&gt;=100,"Medium",Sales[[#This Row],[Current Upsell $]]&lt;100,"Low")</f>
        <v/>
      </c>
      <c r="L526" s="2" t="str">
        <f>IF(Sales[[#This Row],[Current Upsell $]]&gt;0,_xlfn.CONCAT(Sales[[#This Row],[Subscription Type]]," ",Sales[[#This Row],[Upsell Priority]]," ",TEXT(Sales[[#This Row],[Current Upsell $]],"$#,#")),"")</f>
        <v/>
      </c>
      <c r="M526" s="1">
        <v>43983</v>
      </c>
      <c r="N526" s="1">
        <v>44378</v>
      </c>
      <c r="O526">
        <v>13</v>
      </c>
      <c r="P526">
        <v>0</v>
      </c>
      <c r="Q526" s="1">
        <v>44075</v>
      </c>
      <c r="R526">
        <v>650</v>
      </c>
      <c r="S526" s="1"/>
    </row>
    <row r="527" spans="1:19" x14ac:dyDescent="0.35">
      <c r="A527">
        <v>100042</v>
      </c>
      <c r="B527" t="s">
        <v>1</v>
      </c>
      <c r="C527" s="2">
        <f>_xlfn.SWITCH(Sales[[#This Row],[Subscription Type]],"Basic",10,"Premium",10,"Business",25,"Enterprise",27)</f>
        <v>25</v>
      </c>
      <c r="E527" s="1"/>
      <c r="F527" s="1"/>
      <c r="G527">
        <v>26</v>
      </c>
      <c r="H527">
        <v>36</v>
      </c>
      <c r="I527">
        <f>IF(Sales[[#This Row],[Number of Users]]-Sales[[#This Row],[Licenses Bought]]&lt;0,0,Sales[[#This Row],[Number of Users]]-Sales[[#This Row],[Licenses Bought]])</f>
        <v>10</v>
      </c>
      <c r="J527" s="2">
        <f>IF(Sales[[#This Row],[Sales Month]]=MAX(Sales[Sales Month]),Sales[[#This Row],[Upsell $ Per Non-Paying User]]*Sales[[#This Row],[Non-Paying Users]],0)</f>
        <v>0</v>
      </c>
      <c r="K527" s="2" t="str">
        <f>_xlfn.IFS(Sales[[#This Row],[Current Upsell $]]=0,"",Sales[[#This Row],[Current Upsell $]]&gt;=400,"High",Sales[[#This Row],[Current Upsell $]]&gt;=100,"Medium",Sales[[#This Row],[Current Upsell $]]&lt;100,"Low")</f>
        <v/>
      </c>
      <c r="L527" s="2" t="str">
        <f>IF(Sales[[#This Row],[Current Upsell $]]&gt;0,_xlfn.CONCAT(Sales[[#This Row],[Subscription Type]]," ",Sales[[#This Row],[Upsell Priority]]," ",TEXT(Sales[[#This Row],[Current Upsell $]],"$#,#")),"")</f>
        <v/>
      </c>
      <c r="M527" s="1">
        <v>43983</v>
      </c>
      <c r="N527" s="1">
        <v>44378</v>
      </c>
      <c r="O527">
        <v>13</v>
      </c>
      <c r="P527">
        <v>0</v>
      </c>
      <c r="Q527" s="1">
        <v>44105</v>
      </c>
      <c r="R527">
        <v>650</v>
      </c>
      <c r="S527" s="1"/>
    </row>
    <row r="528" spans="1:19" x14ac:dyDescent="0.35">
      <c r="A528">
        <v>100042</v>
      </c>
      <c r="B528" t="s">
        <v>1</v>
      </c>
      <c r="C528" s="2">
        <f>_xlfn.SWITCH(Sales[[#This Row],[Subscription Type]],"Basic",10,"Premium",10,"Business",25,"Enterprise",27)</f>
        <v>25</v>
      </c>
      <c r="E528" s="1"/>
      <c r="F528" s="1"/>
      <c r="G528">
        <v>26</v>
      </c>
      <c r="H528">
        <v>35</v>
      </c>
      <c r="I528">
        <f>IF(Sales[[#This Row],[Number of Users]]-Sales[[#This Row],[Licenses Bought]]&lt;0,0,Sales[[#This Row],[Number of Users]]-Sales[[#This Row],[Licenses Bought]])</f>
        <v>9</v>
      </c>
      <c r="J528" s="2">
        <f>IF(Sales[[#This Row],[Sales Month]]=MAX(Sales[Sales Month]),Sales[[#This Row],[Upsell $ Per Non-Paying User]]*Sales[[#This Row],[Non-Paying Users]],0)</f>
        <v>0</v>
      </c>
      <c r="K528" s="2" t="str">
        <f>_xlfn.IFS(Sales[[#This Row],[Current Upsell $]]=0,"",Sales[[#This Row],[Current Upsell $]]&gt;=400,"High",Sales[[#This Row],[Current Upsell $]]&gt;=100,"Medium",Sales[[#This Row],[Current Upsell $]]&lt;100,"Low")</f>
        <v/>
      </c>
      <c r="L528" s="2" t="str">
        <f>IF(Sales[[#This Row],[Current Upsell $]]&gt;0,_xlfn.CONCAT(Sales[[#This Row],[Subscription Type]]," ",Sales[[#This Row],[Upsell Priority]]," ",TEXT(Sales[[#This Row],[Current Upsell $]],"$#,#")),"")</f>
        <v/>
      </c>
      <c r="M528" s="1">
        <v>43983</v>
      </c>
      <c r="N528" s="1">
        <v>44378</v>
      </c>
      <c r="O528">
        <v>13</v>
      </c>
      <c r="P528">
        <v>0</v>
      </c>
      <c r="Q528" s="1">
        <v>44136</v>
      </c>
      <c r="R528">
        <v>650</v>
      </c>
      <c r="S528" s="1"/>
    </row>
    <row r="529" spans="1:19" x14ac:dyDescent="0.35">
      <c r="A529">
        <v>100042</v>
      </c>
      <c r="B529" t="s">
        <v>1</v>
      </c>
      <c r="C529" s="2">
        <f>_xlfn.SWITCH(Sales[[#This Row],[Subscription Type]],"Basic",10,"Premium",10,"Business",25,"Enterprise",27)</f>
        <v>25</v>
      </c>
      <c r="E529" s="1"/>
      <c r="F529" s="1"/>
      <c r="G529">
        <v>26</v>
      </c>
      <c r="H529">
        <v>30</v>
      </c>
      <c r="I529">
        <f>IF(Sales[[#This Row],[Number of Users]]-Sales[[#This Row],[Licenses Bought]]&lt;0,0,Sales[[#This Row],[Number of Users]]-Sales[[#This Row],[Licenses Bought]])</f>
        <v>4</v>
      </c>
      <c r="J529" s="2">
        <f>IF(Sales[[#This Row],[Sales Month]]=MAX(Sales[Sales Month]),Sales[[#This Row],[Upsell $ Per Non-Paying User]]*Sales[[#This Row],[Non-Paying Users]],0)</f>
        <v>0</v>
      </c>
      <c r="K529" s="2" t="str">
        <f>_xlfn.IFS(Sales[[#This Row],[Current Upsell $]]=0,"",Sales[[#This Row],[Current Upsell $]]&gt;=400,"High",Sales[[#This Row],[Current Upsell $]]&gt;=100,"Medium",Sales[[#This Row],[Current Upsell $]]&lt;100,"Low")</f>
        <v/>
      </c>
      <c r="L529" s="2" t="str">
        <f>IF(Sales[[#This Row],[Current Upsell $]]&gt;0,_xlfn.CONCAT(Sales[[#This Row],[Subscription Type]]," ",Sales[[#This Row],[Upsell Priority]]," ",TEXT(Sales[[#This Row],[Current Upsell $]],"$#,#")),"")</f>
        <v/>
      </c>
      <c r="M529" s="1">
        <v>43983</v>
      </c>
      <c r="N529" s="1">
        <v>44378</v>
      </c>
      <c r="O529">
        <v>13</v>
      </c>
      <c r="P529">
        <v>0</v>
      </c>
      <c r="Q529" s="1">
        <v>44166</v>
      </c>
      <c r="R529">
        <v>650</v>
      </c>
      <c r="S529" s="1"/>
    </row>
    <row r="530" spans="1:19" x14ac:dyDescent="0.35">
      <c r="A530">
        <v>100042</v>
      </c>
      <c r="B530" t="s">
        <v>1</v>
      </c>
      <c r="C530" s="2">
        <f>_xlfn.SWITCH(Sales[[#This Row],[Subscription Type]],"Basic",10,"Premium",10,"Business",25,"Enterprise",27)</f>
        <v>25</v>
      </c>
      <c r="E530" s="1"/>
      <c r="F530" s="1"/>
      <c r="G530">
        <v>26</v>
      </c>
      <c r="H530">
        <v>32</v>
      </c>
      <c r="I530">
        <f>IF(Sales[[#This Row],[Number of Users]]-Sales[[#This Row],[Licenses Bought]]&lt;0,0,Sales[[#This Row],[Number of Users]]-Sales[[#This Row],[Licenses Bought]])</f>
        <v>6</v>
      </c>
      <c r="J530" s="2">
        <f>IF(Sales[[#This Row],[Sales Month]]=MAX(Sales[Sales Month]),Sales[[#This Row],[Upsell $ Per Non-Paying User]]*Sales[[#This Row],[Non-Paying Users]],0)</f>
        <v>0</v>
      </c>
      <c r="K530" s="2" t="str">
        <f>_xlfn.IFS(Sales[[#This Row],[Current Upsell $]]=0,"",Sales[[#This Row],[Current Upsell $]]&gt;=400,"High",Sales[[#This Row],[Current Upsell $]]&gt;=100,"Medium",Sales[[#This Row],[Current Upsell $]]&lt;100,"Low")</f>
        <v/>
      </c>
      <c r="L530" s="2" t="str">
        <f>IF(Sales[[#This Row],[Current Upsell $]]&gt;0,_xlfn.CONCAT(Sales[[#This Row],[Subscription Type]]," ",Sales[[#This Row],[Upsell Priority]]," ",TEXT(Sales[[#This Row],[Current Upsell $]],"$#,#")),"")</f>
        <v/>
      </c>
      <c r="M530" s="1">
        <v>43983</v>
      </c>
      <c r="N530" s="1">
        <v>44378</v>
      </c>
      <c r="O530">
        <v>13</v>
      </c>
      <c r="P530">
        <v>0</v>
      </c>
      <c r="Q530" s="1">
        <v>44197</v>
      </c>
      <c r="R530">
        <v>650</v>
      </c>
      <c r="S530" s="1"/>
    </row>
    <row r="531" spans="1:19" x14ac:dyDescent="0.35">
      <c r="A531">
        <v>100042</v>
      </c>
      <c r="B531" t="s">
        <v>1</v>
      </c>
      <c r="C531" s="2">
        <f>_xlfn.SWITCH(Sales[[#This Row],[Subscription Type]],"Basic",10,"Premium",10,"Business",25,"Enterprise",27)</f>
        <v>25</v>
      </c>
      <c r="E531" s="1"/>
      <c r="F531" s="1"/>
      <c r="G531">
        <v>26</v>
      </c>
      <c r="H531">
        <v>34</v>
      </c>
      <c r="I531">
        <f>IF(Sales[[#This Row],[Number of Users]]-Sales[[#This Row],[Licenses Bought]]&lt;0,0,Sales[[#This Row],[Number of Users]]-Sales[[#This Row],[Licenses Bought]])</f>
        <v>8</v>
      </c>
      <c r="J531" s="2">
        <f>IF(Sales[[#This Row],[Sales Month]]=MAX(Sales[Sales Month]),Sales[[#This Row],[Upsell $ Per Non-Paying User]]*Sales[[#This Row],[Non-Paying Users]],0)</f>
        <v>0</v>
      </c>
      <c r="K531" s="2" t="str">
        <f>_xlfn.IFS(Sales[[#This Row],[Current Upsell $]]=0,"",Sales[[#This Row],[Current Upsell $]]&gt;=400,"High",Sales[[#This Row],[Current Upsell $]]&gt;=100,"Medium",Sales[[#This Row],[Current Upsell $]]&lt;100,"Low")</f>
        <v/>
      </c>
      <c r="L531" s="2" t="str">
        <f>IF(Sales[[#This Row],[Current Upsell $]]&gt;0,_xlfn.CONCAT(Sales[[#This Row],[Subscription Type]]," ",Sales[[#This Row],[Upsell Priority]]," ",TEXT(Sales[[#This Row],[Current Upsell $]],"$#,#")),"")</f>
        <v/>
      </c>
      <c r="M531" s="1">
        <v>43983</v>
      </c>
      <c r="N531" s="1">
        <v>44378</v>
      </c>
      <c r="O531">
        <v>13</v>
      </c>
      <c r="P531">
        <v>0</v>
      </c>
      <c r="Q531" s="1">
        <v>44228</v>
      </c>
      <c r="R531">
        <v>650</v>
      </c>
      <c r="S531" s="1"/>
    </row>
    <row r="532" spans="1:19" x14ac:dyDescent="0.35">
      <c r="A532">
        <v>100042</v>
      </c>
      <c r="B532" t="s">
        <v>1</v>
      </c>
      <c r="C532" s="2">
        <f>_xlfn.SWITCH(Sales[[#This Row],[Subscription Type]],"Basic",10,"Premium",10,"Business",25,"Enterprise",27)</f>
        <v>25</v>
      </c>
      <c r="E532" s="1"/>
      <c r="F532" s="1"/>
      <c r="G532">
        <v>26</v>
      </c>
      <c r="H532">
        <v>26</v>
      </c>
      <c r="I532">
        <f>IF(Sales[[#This Row],[Number of Users]]-Sales[[#This Row],[Licenses Bought]]&lt;0,0,Sales[[#This Row],[Number of Users]]-Sales[[#This Row],[Licenses Bought]])</f>
        <v>0</v>
      </c>
      <c r="J532" s="2">
        <f>IF(Sales[[#This Row],[Sales Month]]=MAX(Sales[Sales Month]),Sales[[#This Row],[Upsell $ Per Non-Paying User]]*Sales[[#This Row],[Non-Paying Users]],0)</f>
        <v>0</v>
      </c>
      <c r="K532" s="2" t="str">
        <f>_xlfn.IFS(Sales[[#This Row],[Current Upsell $]]=0,"",Sales[[#This Row],[Current Upsell $]]&gt;=400,"High",Sales[[#This Row],[Current Upsell $]]&gt;=100,"Medium",Sales[[#This Row],[Current Upsell $]]&lt;100,"Low")</f>
        <v/>
      </c>
      <c r="L532" s="2" t="str">
        <f>IF(Sales[[#This Row],[Current Upsell $]]&gt;0,_xlfn.CONCAT(Sales[[#This Row],[Subscription Type]]," ",Sales[[#This Row],[Upsell Priority]]," ",TEXT(Sales[[#This Row],[Current Upsell $]],"$#,#")),"")</f>
        <v/>
      </c>
      <c r="M532" s="1">
        <v>43983</v>
      </c>
      <c r="N532" s="1">
        <v>44378</v>
      </c>
      <c r="O532">
        <v>13</v>
      </c>
      <c r="P532">
        <v>0</v>
      </c>
      <c r="Q532" s="1">
        <v>44256</v>
      </c>
      <c r="R532">
        <v>650</v>
      </c>
      <c r="S532" s="1"/>
    </row>
    <row r="533" spans="1:19" x14ac:dyDescent="0.35">
      <c r="A533">
        <v>100042</v>
      </c>
      <c r="B533" t="s">
        <v>1</v>
      </c>
      <c r="C533" s="2">
        <f>_xlfn.SWITCH(Sales[[#This Row],[Subscription Type]],"Basic",10,"Premium",10,"Business",25,"Enterprise",27)</f>
        <v>25</v>
      </c>
      <c r="E533" s="1"/>
      <c r="F533" s="1"/>
      <c r="G533">
        <v>26</v>
      </c>
      <c r="H533">
        <v>36</v>
      </c>
      <c r="I533">
        <f>IF(Sales[[#This Row],[Number of Users]]-Sales[[#This Row],[Licenses Bought]]&lt;0,0,Sales[[#This Row],[Number of Users]]-Sales[[#This Row],[Licenses Bought]])</f>
        <v>10</v>
      </c>
      <c r="J533" s="2">
        <f>IF(Sales[[#This Row],[Sales Month]]=MAX(Sales[Sales Month]),Sales[[#This Row],[Upsell $ Per Non-Paying User]]*Sales[[#This Row],[Non-Paying Users]],0)</f>
        <v>0</v>
      </c>
      <c r="K533" s="2" t="str">
        <f>_xlfn.IFS(Sales[[#This Row],[Current Upsell $]]=0,"",Sales[[#This Row],[Current Upsell $]]&gt;=400,"High",Sales[[#This Row],[Current Upsell $]]&gt;=100,"Medium",Sales[[#This Row],[Current Upsell $]]&lt;100,"Low")</f>
        <v/>
      </c>
      <c r="L533" s="2" t="str">
        <f>IF(Sales[[#This Row],[Current Upsell $]]&gt;0,_xlfn.CONCAT(Sales[[#This Row],[Subscription Type]]," ",Sales[[#This Row],[Upsell Priority]]," ",TEXT(Sales[[#This Row],[Current Upsell $]],"$#,#")),"")</f>
        <v/>
      </c>
      <c r="M533" s="1">
        <v>43983</v>
      </c>
      <c r="N533" s="1">
        <v>44378</v>
      </c>
      <c r="O533">
        <v>13</v>
      </c>
      <c r="P533">
        <v>0</v>
      </c>
      <c r="Q533" s="1">
        <v>44287</v>
      </c>
      <c r="R533">
        <v>650</v>
      </c>
      <c r="S533" s="1"/>
    </row>
    <row r="534" spans="1:19" x14ac:dyDescent="0.35">
      <c r="A534">
        <v>100042</v>
      </c>
      <c r="B534" t="s">
        <v>1</v>
      </c>
      <c r="C534" s="2">
        <f>_xlfn.SWITCH(Sales[[#This Row],[Subscription Type]],"Basic",10,"Premium",10,"Business",25,"Enterprise",27)</f>
        <v>25</v>
      </c>
      <c r="E534" s="1"/>
      <c r="F534" s="1"/>
      <c r="G534">
        <v>26</v>
      </c>
      <c r="H534">
        <v>34</v>
      </c>
      <c r="I534">
        <f>IF(Sales[[#This Row],[Number of Users]]-Sales[[#This Row],[Licenses Bought]]&lt;0,0,Sales[[#This Row],[Number of Users]]-Sales[[#This Row],[Licenses Bought]])</f>
        <v>8</v>
      </c>
      <c r="J534" s="2">
        <f>IF(Sales[[#This Row],[Sales Month]]=MAX(Sales[Sales Month]),Sales[[#This Row],[Upsell $ Per Non-Paying User]]*Sales[[#This Row],[Non-Paying Users]],0)</f>
        <v>0</v>
      </c>
      <c r="K534" s="2" t="str">
        <f>_xlfn.IFS(Sales[[#This Row],[Current Upsell $]]=0,"",Sales[[#This Row],[Current Upsell $]]&gt;=400,"High",Sales[[#This Row],[Current Upsell $]]&gt;=100,"Medium",Sales[[#This Row],[Current Upsell $]]&lt;100,"Low")</f>
        <v/>
      </c>
      <c r="L534" s="2" t="str">
        <f>IF(Sales[[#This Row],[Current Upsell $]]&gt;0,_xlfn.CONCAT(Sales[[#This Row],[Subscription Type]]," ",Sales[[#This Row],[Upsell Priority]]," ",TEXT(Sales[[#This Row],[Current Upsell $]],"$#,#")),"")</f>
        <v/>
      </c>
      <c r="M534" s="1">
        <v>43983</v>
      </c>
      <c r="N534" s="1">
        <v>44378</v>
      </c>
      <c r="O534">
        <v>13</v>
      </c>
      <c r="P534">
        <v>0</v>
      </c>
      <c r="Q534" s="1">
        <v>44317</v>
      </c>
      <c r="R534">
        <v>650</v>
      </c>
      <c r="S534" s="1"/>
    </row>
    <row r="535" spans="1:19" x14ac:dyDescent="0.35">
      <c r="A535">
        <v>100042</v>
      </c>
      <c r="B535" t="s">
        <v>1</v>
      </c>
      <c r="C535" s="2">
        <f>_xlfn.SWITCH(Sales[[#This Row],[Subscription Type]],"Basic",10,"Premium",10,"Business",25,"Enterprise",27)</f>
        <v>25</v>
      </c>
      <c r="E535" s="1"/>
      <c r="F535" s="1"/>
      <c r="G535">
        <v>26</v>
      </c>
      <c r="H535">
        <v>31</v>
      </c>
      <c r="I535">
        <f>IF(Sales[[#This Row],[Number of Users]]-Sales[[#This Row],[Licenses Bought]]&lt;0,0,Sales[[#This Row],[Number of Users]]-Sales[[#This Row],[Licenses Bought]])</f>
        <v>5</v>
      </c>
      <c r="J535" s="2">
        <f>IF(Sales[[#This Row],[Sales Month]]=MAX(Sales[Sales Month]),Sales[[#This Row],[Upsell $ Per Non-Paying User]]*Sales[[#This Row],[Non-Paying Users]],0)</f>
        <v>125</v>
      </c>
      <c r="K535" s="2" t="str">
        <f>_xlfn.IFS(Sales[[#This Row],[Current Upsell $]]=0,"",Sales[[#This Row],[Current Upsell $]]&gt;=400,"High",Sales[[#This Row],[Current Upsell $]]&gt;=100,"Medium",Sales[[#This Row],[Current Upsell $]]&lt;100,"Low")</f>
        <v>Medium</v>
      </c>
      <c r="L535" s="2" t="str">
        <f>IF(Sales[[#This Row],[Current Upsell $]]&gt;0,_xlfn.CONCAT(Sales[[#This Row],[Subscription Type]]," ",Sales[[#This Row],[Upsell Priority]]," ",TEXT(Sales[[#This Row],[Current Upsell $]],"$#,#")),"")</f>
        <v>Business Medium $125</v>
      </c>
      <c r="M535" s="1">
        <v>43983</v>
      </c>
      <c r="N535" s="1">
        <v>44378</v>
      </c>
      <c r="O535">
        <v>13</v>
      </c>
      <c r="P535">
        <v>0</v>
      </c>
      <c r="Q535" s="1">
        <v>44348</v>
      </c>
      <c r="R535">
        <v>650</v>
      </c>
      <c r="S535" s="1"/>
    </row>
    <row r="536" spans="1:19" x14ac:dyDescent="0.35">
      <c r="A536">
        <v>100043</v>
      </c>
      <c r="B536" t="s">
        <v>3</v>
      </c>
      <c r="C536" s="2">
        <f>_xlfn.SWITCH(Sales[[#This Row],[Subscription Type]],"Basic",10,"Premium",10,"Business",25,"Enterprise",27)</f>
        <v>10</v>
      </c>
      <c r="E536" s="1"/>
      <c r="F536" s="1"/>
      <c r="G536">
        <v>0</v>
      </c>
      <c r="H536">
        <v>20</v>
      </c>
      <c r="I536">
        <f>IF(Sales[[#This Row],[Number of Users]]-Sales[[#This Row],[Licenses Bought]]&lt;0,0,Sales[[#This Row],[Number of Users]]-Sales[[#This Row],[Licenses Bought]])</f>
        <v>20</v>
      </c>
      <c r="J536" s="2">
        <f>IF(Sales[[#This Row],[Sales Month]]=MAX(Sales[Sales Month]),Sales[[#This Row],[Upsell $ Per Non-Paying User]]*Sales[[#This Row],[Non-Paying Users]],0)</f>
        <v>0</v>
      </c>
      <c r="K536" s="2" t="str">
        <f>_xlfn.IFS(Sales[[#This Row],[Current Upsell $]]=0,"",Sales[[#This Row],[Current Upsell $]]&gt;=400,"High",Sales[[#This Row],[Current Upsell $]]&gt;=100,"Medium",Sales[[#This Row],[Current Upsell $]]&lt;100,"Low")</f>
        <v/>
      </c>
      <c r="L536" s="2" t="str">
        <f>IF(Sales[[#This Row],[Current Upsell $]]&gt;0,_xlfn.CONCAT(Sales[[#This Row],[Subscription Type]]," ",Sales[[#This Row],[Upsell Priority]]," ",TEXT(Sales[[#This Row],[Current Upsell $]],"$#,#")),"")</f>
        <v/>
      </c>
      <c r="M536" s="1">
        <v>43983</v>
      </c>
      <c r="N536" s="1">
        <v>44378</v>
      </c>
      <c r="O536">
        <v>13</v>
      </c>
      <c r="P536">
        <v>0</v>
      </c>
      <c r="Q536" s="1">
        <v>43983</v>
      </c>
      <c r="R536">
        <v>0</v>
      </c>
      <c r="S536" s="1"/>
    </row>
    <row r="537" spans="1:19" x14ac:dyDescent="0.35">
      <c r="A537">
        <v>100043</v>
      </c>
      <c r="B537" t="s">
        <v>0</v>
      </c>
      <c r="C537" s="2">
        <f>_xlfn.SWITCH(Sales[[#This Row],[Subscription Type]],"Basic",10,"Premium",10,"Business",25,"Enterprise",27)</f>
        <v>10</v>
      </c>
      <c r="E537" s="1"/>
      <c r="F537" s="1"/>
      <c r="G537">
        <v>4</v>
      </c>
      <c r="H537">
        <v>15</v>
      </c>
      <c r="I537">
        <f>IF(Sales[[#This Row],[Number of Users]]-Sales[[#This Row],[Licenses Bought]]&lt;0,0,Sales[[#This Row],[Number of Users]]-Sales[[#This Row],[Licenses Bought]])</f>
        <v>11</v>
      </c>
      <c r="J537" s="2">
        <f>IF(Sales[[#This Row],[Sales Month]]=MAX(Sales[Sales Month]),Sales[[#This Row],[Upsell $ Per Non-Paying User]]*Sales[[#This Row],[Non-Paying Users]],0)</f>
        <v>0</v>
      </c>
      <c r="K537" s="2" t="str">
        <f>_xlfn.IFS(Sales[[#This Row],[Current Upsell $]]=0,"",Sales[[#This Row],[Current Upsell $]]&gt;=400,"High",Sales[[#This Row],[Current Upsell $]]&gt;=100,"Medium",Sales[[#This Row],[Current Upsell $]]&lt;100,"Low")</f>
        <v/>
      </c>
      <c r="L537" s="2" t="str">
        <f>IF(Sales[[#This Row],[Current Upsell $]]&gt;0,_xlfn.CONCAT(Sales[[#This Row],[Subscription Type]]," ",Sales[[#This Row],[Upsell Priority]]," ",TEXT(Sales[[#This Row],[Current Upsell $]],"$#,#")),"")</f>
        <v/>
      </c>
      <c r="M537" s="1">
        <v>43983</v>
      </c>
      <c r="N537" s="1">
        <v>44378</v>
      </c>
      <c r="O537">
        <v>13</v>
      </c>
      <c r="P537">
        <v>0</v>
      </c>
      <c r="Q537" s="1">
        <v>44013</v>
      </c>
      <c r="R537">
        <v>40</v>
      </c>
      <c r="S537" s="1"/>
    </row>
    <row r="538" spans="1:19" x14ac:dyDescent="0.35">
      <c r="A538">
        <v>100043</v>
      </c>
      <c r="B538" t="s">
        <v>0</v>
      </c>
      <c r="C538" s="2">
        <f>_xlfn.SWITCH(Sales[[#This Row],[Subscription Type]],"Basic",10,"Premium",10,"Business",25,"Enterprise",27)</f>
        <v>10</v>
      </c>
      <c r="E538" s="1"/>
      <c r="F538" s="1"/>
      <c r="G538">
        <v>13</v>
      </c>
      <c r="H538">
        <v>16</v>
      </c>
      <c r="I538">
        <f>IF(Sales[[#This Row],[Number of Users]]-Sales[[#This Row],[Licenses Bought]]&lt;0,0,Sales[[#This Row],[Number of Users]]-Sales[[#This Row],[Licenses Bought]])</f>
        <v>3</v>
      </c>
      <c r="J538" s="2">
        <f>IF(Sales[[#This Row],[Sales Month]]=MAX(Sales[Sales Month]),Sales[[#This Row],[Upsell $ Per Non-Paying User]]*Sales[[#This Row],[Non-Paying Users]],0)</f>
        <v>0</v>
      </c>
      <c r="K538" s="2" t="str">
        <f>_xlfn.IFS(Sales[[#This Row],[Current Upsell $]]=0,"",Sales[[#This Row],[Current Upsell $]]&gt;=400,"High",Sales[[#This Row],[Current Upsell $]]&gt;=100,"Medium",Sales[[#This Row],[Current Upsell $]]&lt;100,"Low")</f>
        <v/>
      </c>
      <c r="L538" s="2" t="str">
        <f>IF(Sales[[#This Row],[Current Upsell $]]&gt;0,_xlfn.CONCAT(Sales[[#This Row],[Subscription Type]]," ",Sales[[#This Row],[Upsell Priority]]," ",TEXT(Sales[[#This Row],[Current Upsell $]],"$#,#")),"")</f>
        <v/>
      </c>
      <c r="M538" s="1">
        <v>43983</v>
      </c>
      <c r="N538" s="1">
        <v>44378</v>
      </c>
      <c r="O538">
        <v>13</v>
      </c>
      <c r="P538">
        <v>0</v>
      </c>
      <c r="Q538" s="1">
        <v>44044</v>
      </c>
      <c r="R538">
        <v>130</v>
      </c>
      <c r="S538" s="1"/>
    </row>
    <row r="539" spans="1:19" x14ac:dyDescent="0.35">
      <c r="A539">
        <v>100043</v>
      </c>
      <c r="B539" t="s">
        <v>0</v>
      </c>
      <c r="C539" s="2">
        <f>_xlfn.SWITCH(Sales[[#This Row],[Subscription Type]],"Basic",10,"Premium",10,"Business",25,"Enterprise",27)</f>
        <v>10</v>
      </c>
      <c r="E539" s="1"/>
      <c r="F539" s="1"/>
      <c r="G539">
        <v>12</v>
      </c>
      <c r="H539">
        <v>17</v>
      </c>
      <c r="I539">
        <f>IF(Sales[[#This Row],[Number of Users]]-Sales[[#This Row],[Licenses Bought]]&lt;0,0,Sales[[#This Row],[Number of Users]]-Sales[[#This Row],[Licenses Bought]])</f>
        <v>5</v>
      </c>
      <c r="J539" s="2">
        <f>IF(Sales[[#This Row],[Sales Month]]=MAX(Sales[Sales Month]),Sales[[#This Row],[Upsell $ Per Non-Paying User]]*Sales[[#This Row],[Non-Paying Users]],0)</f>
        <v>0</v>
      </c>
      <c r="K539" s="2" t="str">
        <f>_xlfn.IFS(Sales[[#This Row],[Current Upsell $]]=0,"",Sales[[#This Row],[Current Upsell $]]&gt;=400,"High",Sales[[#This Row],[Current Upsell $]]&gt;=100,"Medium",Sales[[#This Row],[Current Upsell $]]&lt;100,"Low")</f>
        <v/>
      </c>
      <c r="L539" s="2" t="str">
        <f>IF(Sales[[#This Row],[Current Upsell $]]&gt;0,_xlfn.CONCAT(Sales[[#This Row],[Subscription Type]]," ",Sales[[#This Row],[Upsell Priority]]," ",TEXT(Sales[[#This Row],[Current Upsell $]],"$#,#")),"")</f>
        <v/>
      </c>
      <c r="M539" s="1">
        <v>43983</v>
      </c>
      <c r="N539" s="1">
        <v>44378</v>
      </c>
      <c r="O539">
        <v>13</v>
      </c>
      <c r="P539">
        <v>0</v>
      </c>
      <c r="Q539" s="1">
        <v>44075</v>
      </c>
      <c r="R539">
        <v>120</v>
      </c>
      <c r="S539" s="1"/>
    </row>
    <row r="540" spans="1:19" x14ac:dyDescent="0.35">
      <c r="A540">
        <v>100043</v>
      </c>
      <c r="B540" t="s">
        <v>0</v>
      </c>
      <c r="C540" s="2">
        <f>_xlfn.SWITCH(Sales[[#This Row],[Subscription Type]],"Basic",10,"Premium",10,"Business",25,"Enterprise",27)</f>
        <v>10</v>
      </c>
      <c r="E540" s="1"/>
      <c r="F540" s="1"/>
      <c r="G540">
        <v>13</v>
      </c>
      <c r="H540">
        <v>16</v>
      </c>
      <c r="I540">
        <f>IF(Sales[[#This Row],[Number of Users]]-Sales[[#This Row],[Licenses Bought]]&lt;0,0,Sales[[#This Row],[Number of Users]]-Sales[[#This Row],[Licenses Bought]])</f>
        <v>3</v>
      </c>
      <c r="J540" s="2">
        <f>IF(Sales[[#This Row],[Sales Month]]=MAX(Sales[Sales Month]),Sales[[#This Row],[Upsell $ Per Non-Paying User]]*Sales[[#This Row],[Non-Paying Users]],0)</f>
        <v>0</v>
      </c>
      <c r="K540" s="2" t="str">
        <f>_xlfn.IFS(Sales[[#This Row],[Current Upsell $]]=0,"",Sales[[#This Row],[Current Upsell $]]&gt;=400,"High",Sales[[#This Row],[Current Upsell $]]&gt;=100,"Medium",Sales[[#This Row],[Current Upsell $]]&lt;100,"Low")</f>
        <v/>
      </c>
      <c r="L540" s="2" t="str">
        <f>IF(Sales[[#This Row],[Current Upsell $]]&gt;0,_xlfn.CONCAT(Sales[[#This Row],[Subscription Type]]," ",Sales[[#This Row],[Upsell Priority]]," ",TEXT(Sales[[#This Row],[Current Upsell $]],"$#,#")),"")</f>
        <v/>
      </c>
      <c r="M540" s="1">
        <v>43983</v>
      </c>
      <c r="N540" s="1">
        <v>44378</v>
      </c>
      <c r="O540">
        <v>13</v>
      </c>
      <c r="P540">
        <v>0</v>
      </c>
      <c r="Q540" s="1">
        <v>44105</v>
      </c>
      <c r="R540">
        <v>130</v>
      </c>
      <c r="S540" s="1"/>
    </row>
    <row r="541" spans="1:19" x14ac:dyDescent="0.35">
      <c r="A541">
        <v>100043</v>
      </c>
      <c r="B541" t="s">
        <v>0</v>
      </c>
      <c r="C541" s="2">
        <f>_xlfn.SWITCH(Sales[[#This Row],[Subscription Type]],"Basic",10,"Premium",10,"Business",25,"Enterprise",27)</f>
        <v>10</v>
      </c>
      <c r="E541" s="1"/>
      <c r="F541" s="1"/>
      <c r="G541">
        <v>13</v>
      </c>
      <c r="H541">
        <v>14</v>
      </c>
      <c r="I541">
        <f>IF(Sales[[#This Row],[Number of Users]]-Sales[[#This Row],[Licenses Bought]]&lt;0,0,Sales[[#This Row],[Number of Users]]-Sales[[#This Row],[Licenses Bought]])</f>
        <v>1</v>
      </c>
      <c r="J541" s="2">
        <f>IF(Sales[[#This Row],[Sales Month]]=MAX(Sales[Sales Month]),Sales[[#This Row],[Upsell $ Per Non-Paying User]]*Sales[[#This Row],[Non-Paying Users]],0)</f>
        <v>0</v>
      </c>
      <c r="K541" s="2" t="str">
        <f>_xlfn.IFS(Sales[[#This Row],[Current Upsell $]]=0,"",Sales[[#This Row],[Current Upsell $]]&gt;=400,"High",Sales[[#This Row],[Current Upsell $]]&gt;=100,"Medium",Sales[[#This Row],[Current Upsell $]]&lt;100,"Low")</f>
        <v/>
      </c>
      <c r="L541" s="2" t="str">
        <f>IF(Sales[[#This Row],[Current Upsell $]]&gt;0,_xlfn.CONCAT(Sales[[#This Row],[Subscription Type]]," ",Sales[[#This Row],[Upsell Priority]]," ",TEXT(Sales[[#This Row],[Current Upsell $]],"$#,#")),"")</f>
        <v/>
      </c>
      <c r="M541" s="1">
        <v>43983</v>
      </c>
      <c r="N541" s="1">
        <v>44378</v>
      </c>
      <c r="O541">
        <v>13</v>
      </c>
      <c r="P541">
        <v>0</v>
      </c>
      <c r="Q541" s="1">
        <v>44136</v>
      </c>
      <c r="R541">
        <v>130</v>
      </c>
      <c r="S541" s="1"/>
    </row>
    <row r="542" spans="1:19" x14ac:dyDescent="0.35">
      <c r="A542">
        <v>100043</v>
      </c>
      <c r="B542" t="s">
        <v>0</v>
      </c>
      <c r="C542" s="2">
        <f>_xlfn.SWITCH(Sales[[#This Row],[Subscription Type]],"Basic",10,"Premium",10,"Business",25,"Enterprise",27)</f>
        <v>10</v>
      </c>
      <c r="E542" s="1"/>
      <c r="F542" s="1"/>
      <c r="G542">
        <v>13</v>
      </c>
      <c r="H542">
        <v>13</v>
      </c>
      <c r="I542">
        <f>IF(Sales[[#This Row],[Number of Users]]-Sales[[#This Row],[Licenses Bought]]&lt;0,0,Sales[[#This Row],[Number of Users]]-Sales[[#This Row],[Licenses Bought]])</f>
        <v>0</v>
      </c>
      <c r="J542" s="2">
        <f>IF(Sales[[#This Row],[Sales Month]]=MAX(Sales[Sales Month]),Sales[[#This Row],[Upsell $ Per Non-Paying User]]*Sales[[#This Row],[Non-Paying Users]],0)</f>
        <v>0</v>
      </c>
      <c r="K542" s="2" t="str">
        <f>_xlfn.IFS(Sales[[#This Row],[Current Upsell $]]=0,"",Sales[[#This Row],[Current Upsell $]]&gt;=400,"High",Sales[[#This Row],[Current Upsell $]]&gt;=100,"Medium",Sales[[#This Row],[Current Upsell $]]&lt;100,"Low")</f>
        <v/>
      </c>
      <c r="L542" s="2" t="str">
        <f>IF(Sales[[#This Row],[Current Upsell $]]&gt;0,_xlfn.CONCAT(Sales[[#This Row],[Subscription Type]]," ",Sales[[#This Row],[Upsell Priority]]," ",TEXT(Sales[[#This Row],[Current Upsell $]],"$#,#")),"")</f>
        <v/>
      </c>
      <c r="M542" s="1">
        <v>43983</v>
      </c>
      <c r="N542" s="1">
        <v>44378</v>
      </c>
      <c r="O542">
        <v>13</v>
      </c>
      <c r="P542">
        <v>0</v>
      </c>
      <c r="Q542" s="1">
        <v>44166</v>
      </c>
      <c r="R542">
        <v>130</v>
      </c>
      <c r="S542" s="1"/>
    </row>
    <row r="543" spans="1:19" x14ac:dyDescent="0.35">
      <c r="A543">
        <v>100043</v>
      </c>
      <c r="B543" t="s">
        <v>0</v>
      </c>
      <c r="C543" s="2">
        <f>_xlfn.SWITCH(Sales[[#This Row],[Subscription Type]],"Basic",10,"Premium",10,"Business",25,"Enterprise",27)</f>
        <v>10</v>
      </c>
      <c r="E543" s="1"/>
      <c r="F543" s="1"/>
      <c r="G543">
        <v>13</v>
      </c>
      <c r="H543">
        <v>16</v>
      </c>
      <c r="I543">
        <f>IF(Sales[[#This Row],[Number of Users]]-Sales[[#This Row],[Licenses Bought]]&lt;0,0,Sales[[#This Row],[Number of Users]]-Sales[[#This Row],[Licenses Bought]])</f>
        <v>3</v>
      </c>
      <c r="J543" s="2">
        <f>IF(Sales[[#This Row],[Sales Month]]=MAX(Sales[Sales Month]),Sales[[#This Row],[Upsell $ Per Non-Paying User]]*Sales[[#This Row],[Non-Paying Users]],0)</f>
        <v>0</v>
      </c>
      <c r="K543" s="2" t="str">
        <f>_xlfn.IFS(Sales[[#This Row],[Current Upsell $]]=0,"",Sales[[#This Row],[Current Upsell $]]&gt;=400,"High",Sales[[#This Row],[Current Upsell $]]&gt;=100,"Medium",Sales[[#This Row],[Current Upsell $]]&lt;100,"Low")</f>
        <v/>
      </c>
      <c r="L543" s="2" t="str">
        <f>IF(Sales[[#This Row],[Current Upsell $]]&gt;0,_xlfn.CONCAT(Sales[[#This Row],[Subscription Type]]," ",Sales[[#This Row],[Upsell Priority]]," ",TEXT(Sales[[#This Row],[Current Upsell $]],"$#,#")),"")</f>
        <v/>
      </c>
      <c r="M543" s="1">
        <v>43983</v>
      </c>
      <c r="N543" s="1">
        <v>44378</v>
      </c>
      <c r="O543">
        <v>13</v>
      </c>
      <c r="P543">
        <v>0</v>
      </c>
      <c r="Q543" s="1">
        <v>44197</v>
      </c>
      <c r="R543">
        <v>130</v>
      </c>
      <c r="S543" s="1"/>
    </row>
    <row r="544" spans="1:19" x14ac:dyDescent="0.35">
      <c r="A544">
        <v>100043</v>
      </c>
      <c r="B544" t="s">
        <v>0</v>
      </c>
      <c r="C544" s="2">
        <f>_xlfn.SWITCH(Sales[[#This Row],[Subscription Type]],"Basic",10,"Premium",10,"Business",25,"Enterprise",27)</f>
        <v>10</v>
      </c>
      <c r="E544" s="1"/>
      <c r="F544" s="1"/>
      <c r="G544">
        <v>13</v>
      </c>
      <c r="H544">
        <v>16</v>
      </c>
      <c r="I544">
        <f>IF(Sales[[#This Row],[Number of Users]]-Sales[[#This Row],[Licenses Bought]]&lt;0,0,Sales[[#This Row],[Number of Users]]-Sales[[#This Row],[Licenses Bought]])</f>
        <v>3</v>
      </c>
      <c r="J544" s="2">
        <f>IF(Sales[[#This Row],[Sales Month]]=MAX(Sales[Sales Month]),Sales[[#This Row],[Upsell $ Per Non-Paying User]]*Sales[[#This Row],[Non-Paying Users]],0)</f>
        <v>0</v>
      </c>
      <c r="K544" s="2" t="str">
        <f>_xlfn.IFS(Sales[[#This Row],[Current Upsell $]]=0,"",Sales[[#This Row],[Current Upsell $]]&gt;=400,"High",Sales[[#This Row],[Current Upsell $]]&gt;=100,"Medium",Sales[[#This Row],[Current Upsell $]]&lt;100,"Low")</f>
        <v/>
      </c>
      <c r="L544" s="2" t="str">
        <f>IF(Sales[[#This Row],[Current Upsell $]]&gt;0,_xlfn.CONCAT(Sales[[#This Row],[Subscription Type]]," ",Sales[[#This Row],[Upsell Priority]]," ",TEXT(Sales[[#This Row],[Current Upsell $]],"$#,#")),"")</f>
        <v/>
      </c>
      <c r="M544" s="1">
        <v>43983</v>
      </c>
      <c r="N544" s="1">
        <v>44378</v>
      </c>
      <c r="O544">
        <v>13</v>
      </c>
      <c r="P544">
        <v>0</v>
      </c>
      <c r="Q544" s="1">
        <v>44228</v>
      </c>
      <c r="R544">
        <v>130</v>
      </c>
      <c r="S544" s="1"/>
    </row>
    <row r="545" spans="1:19" x14ac:dyDescent="0.35">
      <c r="A545">
        <v>100043</v>
      </c>
      <c r="B545" t="s">
        <v>0</v>
      </c>
      <c r="C545" s="2">
        <f>_xlfn.SWITCH(Sales[[#This Row],[Subscription Type]],"Basic",10,"Premium",10,"Business",25,"Enterprise",27)</f>
        <v>10</v>
      </c>
      <c r="E545" s="1"/>
      <c r="F545" s="1"/>
      <c r="G545">
        <v>13</v>
      </c>
      <c r="H545">
        <v>15</v>
      </c>
      <c r="I545">
        <f>IF(Sales[[#This Row],[Number of Users]]-Sales[[#This Row],[Licenses Bought]]&lt;0,0,Sales[[#This Row],[Number of Users]]-Sales[[#This Row],[Licenses Bought]])</f>
        <v>2</v>
      </c>
      <c r="J545" s="2">
        <f>IF(Sales[[#This Row],[Sales Month]]=MAX(Sales[Sales Month]),Sales[[#This Row],[Upsell $ Per Non-Paying User]]*Sales[[#This Row],[Non-Paying Users]],0)</f>
        <v>0</v>
      </c>
      <c r="K545" s="2" t="str">
        <f>_xlfn.IFS(Sales[[#This Row],[Current Upsell $]]=0,"",Sales[[#This Row],[Current Upsell $]]&gt;=400,"High",Sales[[#This Row],[Current Upsell $]]&gt;=100,"Medium",Sales[[#This Row],[Current Upsell $]]&lt;100,"Low")</f>
        <v/>
      </c>
      <c r="L545" s="2" t="str">
        <f>IF(Sales[[#This Row],[Current Upsell $]]&gt;0,_xlfn.CONCAT(Sales[[#This Row],[Subscription Type]]," ",Sales[[#This Row],[Upsell Priority]]," ",TEXT(Sales[[#This Row],[Current Upsell $]],"$#,#")),"")</f>
        <v/>
      </c>
      <c r="M545" s="1">
        <v>43983</v>
      </c>
      <c r="N545" s="1">
        <v>44378</v>
      </c>
      <c r="O545">
        <v>13</v>
      </c>
      <c r="P545">
        <v>0</v>
      </c>
      <c r="Q545" s="1">
        <v>44256</v>
      </c>
      <c r="R545">
        <v>130</v>
      </c>
      <c r="S545" s="1"/>
    </row>
    <row r="546" spans="1:19" x14ac:dyDescent="0.35">
      <c r="A546">
        <v>100043</v>
      </c>
      <c r="B546" t="s">
        <v>0</v>
      </c>
      <c r="C546" s="2">
        <f>_xlfn.SWITCH(Sales[[#This Row],[Subscription Type]],"Basic",10,"Premium",10,"Business",25,"Enterprise",27)</f>
        <v>10</v>
      </c>
      <c r="E546" s="1"/>
      <c r="F546" s="1"/>
      <c r="G546">
        <v>13</v>
      </c>
      <c r="H546">
        <v>14</v>
      </c>
      <c r="I546">
        <f>IF(Sales[[#This Row],[Number of Users]]-Sales[[#This Row],[Licenses Bought]]&lt;0,0,Sales[[#This Row],[Number of Users]]-Sales[[#This Row],[Licenses Bought]])</f>
        <v>1</v>
      </c>
      <c r="J546" s="2">
        <f>IF(Sales[[#This Row],[Sales Month]]=MAX(Sales[Sales Month]),Sales[[#This Row],[Upsell $ Per Non-Paying User]]*Sales[[#This Row],[Non-Paying Users]],0)</f>
        <v>0</v>
      </c>
      <c r="K546" s="2" t="str">
        <f>_xlfn.IFS(Sales[[#This Row],[Current Upsell $]]=0,"",Sales[[#This Row],[Current Upsell $]]&gt;=400,"High",Sales[[#This Row],[Current Upsell $]]&gt;=100,"Medium",Sales[[#This Row],[Current Upsell $]]&lt;100,"Low")</f>
        <v/>
      </c>
      <c r="L546" s="2" t="str">
        <f>IF(Sales[[#This Row],[Current Upsell $]]&gt;0,_xlfn.CONCAT(Sales[[#This Row],[Subscription Type]]," ",Sales[[#This Row],[Upsell Priority]]," ",TEXT(Sales[[#This Row],[Current Upsell $]],"$#,#")),"")</f>
        <v/>
      </c>
      <c r="M546" s="1">
        <v>43983</v>
      </c>
      <c r="N546" s="1">
        <v>44378</v>
      </c>
      <c r="O546">
        <v>13</v>
      </c>
      <c r="P546">
        <v>0</v>
      </c>
      <c r="Q546" s="1">
        <v>44287</v>
      </c>
      <c r="R546">
        <v>130</v>
      </c>
      <c r="S546" s="1"/>
    </row>
    <row r="547" spans="1:19" x14ac:dyDescent="0.35">
      <c r="A547">
        <v>100043</v>
      </c>
      <c r="B547" t="s">
        <v>0</v>
      </c>
      <c r="C547" s="2">
        <f>_xlfn.SWITCH(Sales[[#This Row],[Subscription Type]],"Basic",10,"Premium",10,"Business",25,"Enterprise",27)</f>
        <v>10</v>
      </c>
      <c r="E547" s="1"/>
      <c r="F547" s="1"/>
      <c r="G547">
        <v>13</v>
      </c>
      <c r="H547">
        <v>17</v>
      </c>
      <c r="I547">
        <f>IF(Sales[[#This Row],[Number of Users]]-Sales[[#This Row],[Licenses Bought]]&lt;0,0,Sales[[#This Row],[Number of Users]]-Sales[[#This Row],[Licenses Bought]])</f>
        <v>4</v>
      </c>
      <c r="J547" s="2">
        <f>IF(Sales[[#This Row],[Sales Month]]=MAX(Sales[Sales Month]),Sales[[#This Row],[Upsell $ Per Non-Paying User]]*Sales[[#This Row],[Non-Paying Users]],0)</f>
        <v>0</v>
      </c>
      <c r="K547" s="2" t="str">
        <f>_xlfn.IFS(Sales[[#This Row],[Current Upsell $]]=0,"",Sales[[#This Row],[Current Upsell $]]&gt;=400,"High",Sales[[#This Row],[Current Upsell $]]&gt;=100,"Medium",Sales[[#This Row],[Current Upsell $]]&lt;100,"Low")</f>
        <v/>
      </c>
      <c r="L547" s="2" t="str">
        <f>IF(Sales[[#This Row],[Current Upsell $]]&gt;0,_xlfn.CONCAT(Sales[[#This Row],[Subscription Type]]," ",Sales[[#This Row],[Upsell Priority]]," ",TEXT(Sales[[#This Row],[Current Upsell $]],"$#,#")),"")</f>
        <v/>
      </c>
      <c r="M547" s="1">
        <v>43983</v>
      </c>
      <c r="N547" s="1">
        <v>44378</v>
      </c>
      <c r="O547">
        <v>13</v>
      </c>
      <c r="P547">
        <v>0</v>
      </c>
      <c r="Q547" s="1">
        <v>44317</v>
      </c>
      <c r="R547">
        <v>130</v>
      </c>
      <c r="S547" s="1"/>
    </row>
    <row r="548" spans="1:19" x14ac:dyDescent="0.35">
      <c r="A548">
        <v>100043</v>
      </c>
      <c r="B548" t="s">
        <v>0</v>
      </c>
      <c r="C548" s="2">
        <f>_xlfn.SWITCH(Sales[[#This Row],[Subscription Type]],"Basic",10,"Premium",10,"Business",25,"Enterprise",27)</f>
        <v>10</v>
      </c>
      <c r="E548" s="1"/>
      <c r="F548" s="1"/>
      <c r="G548">
        <v>13</v>
      </c>
      <c r="H548">
        <v>18</v>
      </c>
      <c r="I548">
        <f>IF(Sales[[#This Row],[Number of Users]]-Sales[[#This Row],[Licenses Bought]]&lt;0,0,Sales[[#This Row],[Number of Users]]-Sales[[#This Row],[Licenses Bought]])</f>
        <v>5</v>
      </c>
      <c r="J548" s="2">
        <f>IF(Sales[[#This Row],[Sales Month]]=MAX(Sales[Sales Month]),Sales[[#This Row],[Upsell $ Per Non-Paying User]]*Sales[[#This Row],[Non-Paying Users]],0)</f>
        <v>50</v>
      </c>
      <c r="K548" s="2" t="str">
        <f>_xlfn.IFS(Sales[[#This Row],[Current Upsell $]]=0,"",Sales[[#This Row],[Current Upsell $]]&gt;=400,"High",Sales[[#This Row],[Current Upsell $]]&gt;=100,"Medium",Sales[[#This Row],[Current Upsell $]]&lt;100,"Low")</f>
        <v>Low</v>
      </c>
      <c r="L548" s="2" t="str">
        <f>IF(Sales[[#This Row],[Current Upsell $]]&gt;0,_xlfn.CONCAT(Sales[[#This Row],[Subscription Type]]," ",Sales[[#This Row],[Upsell Priority]]," ",TEXT(Sales[[#This Row],[Current Upsell $]],"$#,#")),"")</f>
        <v>Premium Low $50</v>
      </c>
      <c r="M548" s="1">
        <v>43983</v>
      </c>
      <c r="N548" s="1">
        <v>44378</v>
      </c>
      <c r="O548">
        <v>13</v>
      </c>
      <c r="P548">
        <v>0</v>
      </c>
      <c r="Q548" s="1">
        <v>44348</v>
      </c>
      <c r="R548">
        <v>130</v>
      </c>
      <c r="S548" s="1"/>
    </row>
    <row r="549" spans="1:19" x14ac:dyDescent="0.35">
      <c r="A549">
        <v>100044</v>
      </c>
      <c r="B549" t="s">
        <v>3</v>
      </c>
      <c r="C549" s="2">
        <f>_xlfn.SWITCH(Sales[[#This Row],[Subscription Type]],"Basic",10,"Premium",10,"Business",25,"Enterprise",27)</f>
        <v>10</v>
      </c>
      <c r="G549">
        <v>0</v>
      </c>
      <c r="H549">
        <v>12</v>
      </c>
      <c r="I549">
        <f>IF(Sales[[#This Row],[Number of Users]]-Sales[[#This Row],[Licenses Bought]]&lt;0,0,Sales[[#This Row],[Number of Users]]-Sales[[#This Row],[Licenses Bought]])</f>
        <v>12</v>
      </c>
      <c r="J549" s="2">
        <f>IF(Sales[[#This Row],[Sales Month]]=MAX(Sales[Sales Month]),Sales[[#This Row],[Upsell $ Per Non-Paying User]]*Sales[[#This Row],[Non-Paying Users]],0)</f>
        <v>0</v>
      </c>
      <c r="K549" s="2" t="str">
        <f>_xlfn.IFS(Sales[[#This Row],[Current Upsell $]]=0,"",Sales[[#This Row],[Current Upsell $]]&gt;=400,"High",Sales[[#This Row],[Current Upsell $]]&gt;=100,"Medium",Sales[[#This Row],[Current Upsell $]]&lt;100,"Low")</f>
        <v/>
      </c>
      <c r="L549" s="2" t="str">
        <f>IF(Sales[[#This Row],[Current Upsell $]]&gt;0,_xlfn.CONCAT(Sales[[#This Row],[Subscription Type]]," ",Sales[[#This Row],[Upsell Priority]]," ",TEXT(Sales[[#This Row],[Current Upsell $]],"$#,#")),"")</f>
        <v/>
      </c>
      <c r="M549" s="1">
        <v>43983</v>
      </c>
      <c r="N549" s="1">
        <v>44348</v>
      </c>
      <c r="O549">
        <v>12</v>
      </c>
      <c r="P549">
        <v>0</v>
      </c>
      <c r="Q549" s="1">
        <v>43983</v>
      </c>
      <c r="R549">
        <v>0</v>
      </c>
      <c r="S549" s="1"/>
    </row>
    <row r="550" spans="1:19" x14ac:dyDescent="0.35">
      <c r="A550">
        <v>100044</v>
      </c>
      <c r="B550" t="s">
        <v>3</v>
      </c>
      <c r="C550" s="2">
        <f>_xlfn.SWITCH(Sales[[#This Row],[Subscription Type]],"Basic",10,"Premium",10,"Business",25,"Enterprise",27)</f>
        <v>10</v>
      </c>
      <c r="G550">
        <v>0</v>
      </c>
      <c r="H550">
        <v>13</v>
      </c>
      <c r="I550">
        <f>IF(Sales[[#This Row],[Number of Users]]-Sales[[#This Row],[Licenses Bought]]&lt;0,0,Sales[[#This Row],[Number of Users]]-Sales[[#This Row],[Licenses Bought]])</f>
        <v>13</v>
      </c>
      <c r="J550" s="2">
        <f>IF(Sales[[#This Row],[Sales Month]]=MAX(Sales[Sales Month]),Sales[[#This Row],[Upsell $ Per Non-Paying User]]*Sales[[#This Row],[Non-Paying Users]],0)</f>
        <v>0</v>
      </c>
      <c r="K550" s="2" t="str">
        <f>_xlfn.IFS(Sales[[#This Row],[Current Upsell $]]=0,"",Sales[[#This Row],[Current Upsell $]]&gt;=400,"High",Sales[[#This Row],[Current Upsell $]]&gt;=100,"Medium",Sales[[#This Row],[Current Upsell $]]&lt;100,"Low")</f>
        <v/>
      </c>
      <c r="L550" s="2" t="str">
        <f>IF(Sales[[#This Row],[Current Upsell $]]&gt;0,_xlfn.CONCAT(Sales[[#This Row],[Subscription Type]]," ",Sales[[#This Row],[Upsell Priority]]," ",TEXT(Sales[[#This Row],[Current Upsell $]],"$#,#")),"")</f>
        <v/>
      </c>
      <c r="M550" s="1">
        <v>43983</v>
      </c>
      <c r="N550" s="1">
        <v>44348</v>
      </c>
      <c r="O550">
        <v>12</v>
      </c>
      <c r="P550">
        <v>0</v>
      </c>
      <c r="Q550" s="1">
        <v>44013</v>
      </c>
      <c r="R550">
        <v>0</v>
      </c>
      <c r="S550" s="1"/>
    </row>
    <row r="551" spans="1:19" x14ac:dyDescent="0.35">
      <c r="A551">
        <v>100044</v>
      </c>
      <c r="B551" t="s">
        <v>3</v>
      </c>
      <c r="C551" s="2">
        <f>_xlfn.SWITCH(Sales[[#This Row],[Subscription Type]],"Basic",10,"Premium",10,"Business",25,"Enterprise",27)</f>
        <v>10</v>
      </c>
      <c r="G551">
        <v>0</v>
      </c>
      <c r="H551">
        <v>15</v>
      </c>
      <c r="I551">
        <f>IF(Sales[[#This Row],[Number of Users]]-Sales[[#This Row],[Licenses Bought]]&lt;0,0,Sales[[#This Row],[Number of Users]]-Sales[[#This Row],[Licenses Bought]])</f>
        <v>15</v>
      </c>
      <c r="J551" s="2">
        <f>IF(Sales[[#This Row],[Sales Month]]=MAX(Sales[Sales Month]),Sales[[#This Row],[Upsell $ Per Non-Paying User]]*Sales[[#This Row],[Non-Paying Users]],0)</f>
        <v>0</v>
      </c>
      <c r="K551" s="2" t="str">
        <f>_xlfn.IFS(Sales[[#This Row],[Current Upsell $]]=0,"",Sales[[#This Row],[Current Upsell $]]&gt;=400,"High",Sales[[#This Row],[Current Upsell $]]&gt;=100,"Medium",Sales[[#This Row],[Current Upsell $]]&lt;100,"Low")</f>
        <v/>
      </c>
      <c r="L551" s="2" t="str">
        <f>IF(Sales[[#This Row],[Current Upsell $]]&gt;0,_xlfn.CONCAT(Sales[[#This Row],[Subscription Type]]," ",Sales[[#This Row],[Upsell Priority]]," ",TEXT(Sales[[#This Row],[Current Upsell $]],"$#,#")),"")</f>
        <v/>
      </c>
      <c r="M551" s="1">
        <v>43983</v>
      </c>
      <c r="N551" s="1">
        <v>44348</v>
      </c>
      <c r="O551">
        <v>12</v>
      </c>
      <c r="P551">
        <v>0</v>
      </c>
      <c r="Q551" s="1">
        <v>44044</v>
      </c>
      <c r="R551">
        <v>0</v>
      </c>
      <c r="S551" s="1"/>
    </row>
    <row r="552" spans="1:19" x14ac:dyDescent="0.35">
      <c r="A552">
        <v>100044</v>
      </c>
      <c r="B552" t="s">
        <v>3</v>
      </c>
      <c r="C552" s="2">
        <f>_xlfn.SWITCH(Sales[[#This Row],[Subscription Type]],"Basic",10,"Premium",10,"Business",25,"Enterprise",27)</f>
        <v>10</v>
      </c>
      <c r="G552">
        <v>0</v>
      </c>
      <c r="H552">
        <v>14</v>
      </c>
      <c r="I552">
        <f>IF(Sales[[#This Row],[Number of Users]]-Sales[[#This Row],[Licenses Bought]]&lt;0,0,Sales[[#This Row],[Number of Users]]-Sales[[#This Row],[Licenses Bought]])</f>
        <v>14</v>
      </c>
      <c r="J552" s="2">
        <f>IF(Sales[[#This Row],[Sales Month]]=MAX(Sales[Sales Month]),Sales[[#This Row],[Upsell $ Per Non-Paying User]]*Sales[[#This Row],[Non-Paying Users]],0)</f>
        <v>0</v>
      </c>
      <c r="K552" s="2" t="str">
        <f>_xlfn.IFS(Sales[[#This Row],[Current Upsell $]]=0,"",Sales[[#This Row],[Current Upsell $]]&gt;=400,"High",Sales[[#This Row],[Current Upsell $]]&gt;=100,"Medium",Sales[[#This Row],[Current Upsell $]]&lt;100,"Low")</f>
        <v/>
      </c>
      <c r="L552" s="2" t="str">
        <f>IF(Sales[[#This Row],[Current Upsell $]]&gt;0,_xlfn.CONCAT(Sales[[#This Row],[Subscription Type]]," ",Sales[[#This Row],[Upsell Priority]]," ",TEXT(Sales[[#This Row],[Current Upsell $]],"$#,#")),"")</f>
        <v/>
      </c>
      <c r="M552" s="1">
        <v>43983</v>
      </c>
      <c r="N552" s="1">
        <v>44348</v>
      </c>
      <c r="O552">
        <v>12</v>
      </c>
      <c r="P552">
        <v>0</v>
      </c>
      <c r="Q552" s="1">
        <v>44075</v>
      </c>
      <c r="R552">
        <v>0</v>
      </c>
      <c r="S552" s="1"/>
    </row>
    <row r="553" spans="1:19" x14ac:dyDescent="0.35">
      <c r="A553">
        <v>100044</v>
      </c>
      <c r="B553" t="s">
        <v>3</v>
      </c>
      <c r="C553" s="2">
        <f>_xlfn.SWITCH(Sales[[#This Row],[Subscription Type]],"Basic",10,"Premium",10,"Business",25,"Enterprise",27)</f>
        <v>10</v>
      </c>
      <c r="G553">
        <v>0</v>
      </c>
      <c r="H553">
        <v>11</v>
      </c>
      <c r="I553">
        <f>IF(Sales[[#This Row],[Number of Users]]-Sales[[#This Row],[Licenses Bought]]&lt;0,0,Sales[[#This Row],[Number of Users]]-Sales[[#This Row],[Licenses Bought]])</f>
        <v>11</v>
      </c>
      <c r="J553" s="2">
        <f>IF(Sales[[#This Row],[Sales Month]]=MAX(Sales[Sales Month]),Sales[[#This Row],[Upsell $ Per Non-Paying User]]*Sales[[#This Row],[Non-Paying Users]],0)</f>
        <v>0</v>
      </c>
      <c r="K553" s="2" t="str">
        <f>_xlfn.IFS(Sales[[#This Row],[Current Upsell $]]=0,"",Sales[[#This Row],[Current Upsell $]]&gt;=400,"High",Sales[[#This Row],[Current Upsell $]]&gt;=100,"Medium",Sales[[#This Row],[Current Upsell $]]&lt;100,"Low")</f>
        <v/>
      </c>
      <c r="L553" s="2" t="str">
        <f>IF(Sales[[#This Row],[Current Upsell $]]&gt;0,_xlfn.CONCAT(Sales[[#This Row],[Subscription Type]]," ",Sales[[#This Row],[Upsell Priority]]," ",TEXT(Sales[[#This Row],[Current Upsell $]],"$#,#")),"")</f>
        <v/>
      </c>
      <c r="M553" s="1">
        <v>43983</v>
      </c>
      <c r="N553" s="1">
        <v>44348</v>
      </c>
      <c r="O553">
        <v>12</v>
      </c>
      <c r="P553">
        <v>0</v>
      </c>
      <c r="Q553" s="1">
        <v>44105</v>
      </c>
      <c r="R553">
        <v>0</v>
      </c>
      <c r="S553" s="1"/>
    </row>
    <row r="554" spans="1:19" x14ac:dyDescent="0.35">
      <c r="A554">
        <v>100044</v>
      </c>
      <c r="B554" t="s">
        <v>3</v>
      </c>
      <c r="C554" s="2">
        <f>_xlfn.SWITCH(Sales[[#This Row],[Subscription Type]],"Basic",10,"Premium",10,"Business",25,"Enterprise",27)</f>
        <v>10</v>
      </c>
      <c r="G554">
        <v>0</v>
      </c>
      <c r="H554">
        <v>13</v>
      </c>
      <c r="I554">
        <f>IF(Sales[[#This Row],[Number of Users]]-Sales[[#This Row],[Licenses Bought]]&lt;0,0,Sales[[#This Row],[Number of Users]]-Sales[[#This Row],[Licenses Bought]])</f>
        <v>13</v>
      </c>
      <c r="J554" s="2">
        <f>IF(Sales[[#This Row],[Sales Month]]=MAX(Sales[Sales Month]),Sales[[#This Row],[Upsell $ Per Non-Paying User]]*Sales[[#This Row],[Non-Paying Users]],0)</f>
        <v>0</v>
      </c>
      <c r="K554" s="2" t="str">
        <f>_xlfn.IFS(Sales[[#This Row],[Current Upsell $]]=0,"",Sales[[#This Row],[Current Upsell $]]&gt;=400,"High",Sales[[#This Row],[Current Upsell $]]&gt;=100,"Medium",Sales[[#This Row],[Current Upsell $]]&lt;100,"Low")</f>
        <v/>
      </c>
      <c r="L554" s="2" t="str">
        <f>IF(Sales[[#This Row],[Current Upsell $]]&gt;0,_xlfn.CONCAT(Sales[[#This Row],[Subscription Type]]," ",Sales[[#This Row],[Upsell Priority]]," ",TEXT(Sales[[#This Row],[Current Upsell $]],"$#,#")),"")</f>
        <v/>
      </c>
      <c r="M554" s="1">
        <v>43983</v>
      </c>
      <c r="N554" s="1">
        <v>44348</v>
      </c>
      <c r="O554">
        <v>12</v>
      </c>
      <c r="P554">
        <v>0</v>
      </c>
      <c r="Q554" s="1">
        <v>44136</v>
      </c>
      <c r="R554">
        <v>0</v>
      </c>
      <c r="S554" s="1"/>
    </row>
    <row r="555" spans="1:19" x14ac:dyDescent="0.35">
      <c r="A555">
        <v>100044</v>
      </c>
      <c r="B555" t="s">
        <v>3</v>
      </c>
      <c r="C555" s="2">
        <f>_xlfn.SWITCH(Sales[[#This Row],[Subscription Type]],"Basic",10,"Premium",10,"Business",25,"Enterprise",27)</f>
        <v>10</v>
      </c>
      <c r="G555">
        <v>0</v>
      </c>
      <c r="H555">
        <v>12</v>
      </c>
      <c r="I555">
        <f>IF(Sales[[#This Row],[Number of Users]]-Sales[[#This Row],[Licenses Bought]]&lt;0,0,Sales[[#This Row],[Number of Users]]-Sales[[#This Row],[Licenses Bought]])</f>
        <v>12</v>
      </c>
      <c r="J555" s="2">
        <f>IF(Sales[[#This Row],[Sales Month]]=MAX(Sales[Sales Month]),Sales[[#This Row],[Upsell $ Per Non-Paying User]]*Sales[[#This Row],[Non-Paying Users]],0)</f>
        <v>0</v>
      </c>
      <c r="K555" s="2" t="str">
        <f>_xlfn.IFS(Sales[[#This Row],[Current Upsell $]]=0,"",Sales[[#This Row],[Current Upsell $]]&gt;=400,"High",Sales[[#This Row],[Current Upsell $]]&gt;=100,"Medium",Sales[[#This Row],[Current Upsell $]]&lt;100,"Low")</f>
        <v/>
      </c>
      <c r="L555" s="2" t="str">
        <f>IF(Sales[[#This Row],[Current Upsell $]]&gt;0,_xlfn.CONCAT(Sales[[#This Row],[Subscription Type]]," ",Sales[[#This Row],[Upsell Priority]]," ",TEXT(Sales[[#This Row],[Current Upsell $]],"$#,#")),"")</f>
        <v/>
      </c>
      <c r="M555" s="1">
        <v>43983</v>
      </c>
      <c r="N555" s="1">
        <v>44348</v>
      </c>
      <c r="O555">
        <v>12</v>
      </c>
      <c r="P555">
        <v>0</v>
      </c>
      <c r="Q555" s="1">
        <v>44166</v>
      </c>
      <c r="R555">
        <v>0</v>
      </c>
      <c r="S555" s="1"/>
    </row>
    <row r="556" spans="1:19" x14ac:dyDescent="0.35">
      <c r="A556">
        <v>100044</v>
      </c>
      <c r="B556" t="s">
        <v>3</v>
      </c>
      <c r="C556" s="2">
        <f>_xlfn.SWITCH(Sales[[#This Row],[Subscription Type]],"Basic",10,"Premium",10,"Business",25,"Enterprise",27)</f>
        <v>10</v>
      </c>
      <c r="G556">
        <v>0</v>
      </c>
      <c r="H556">
        <v>14</v>
      </c>
      <c r="I556">
        <f>IF(Sales[[#This Row],[Number of Users]]-Sales[[#This Row],[Licenses Bought]]&lt;0,0,Sales[[#This Row],[Number of Users]]-Sales[[#This Row],[Licenses Bought]])</f>
        <v>14</v>
      </c>
      <c r="J556" s="2">
        <f>IF(Sales[[#This Row],[Sales Month]]=MAX(Sales[Sales Month]),Sales[[#This Row],[Upsell $ Per Non-Paying User]]*Sales[[#This Row],[Non-Paying Users]],0)</f>
        <v>0</v>
      </c>
      <c r="K556" s="2" t="str">
        <f>_xlfn.IFS(Sales[[#This Row],[Current Upsell $]]=0,"",Sales[[#This Row],[Current Upsell $]]&gt;=400,"High",Sales[[#This Row],[Current Upsell $]]&gt;=100,"Medium",Sales[[#This Row],[Current Upsell $]]&lt;100,"Low")</f>
        <v/>
      </c>
      <c r="L556" s="2" t="str">
        <f>IF(Sales[[#This Row],[Current Upsell $]]&gt;0,_xlfn.CONCAT(Sales[[#This Row],[Subscription Type]]," ",Sales[[#This Row],[Upsell Priority]]," ",TEXT(Sales[[#This Row],[Current Upsell $]],"$#,#")),"")</f>
        <v/>
      </c>
      <c r="M556" s="1">
        <v>43983</v>
      </c>
      <c r="N556" s="1">
        <v>44348</v>
      </c>
      <c r="O556">
        <v>12</v>
      </c>
      <c r="P556">
        <v>0</v>
      </c>
      <c r="Q556" s="1">
        <v>44197</v>
      </c>
      <c r="R556">
        <v>0</v>
      </c>
      <c r="S556" s="1"/>
    </row>
    <row r="557" spans="1:19" x14ac:dyDescent="0.35">
      <c r="A557">
        <v>100044</v>
      </c>
      <c r="B557" t="s">
        <v>3</v>
      </c>
      <c r="C557" s="2">
        <f>_xlfn.SWITCH(Sales[[#This Row],[Subscription Type]],"Basic",10,"Premium",10,"Business",25,"Enterprise",27)</f>
        <v>10</v>
      </c>
      <c r="G557">
        <v>0</v>
      </c>
      <c r="H557">
        <v>13</v>
      </c>
      <c r="I557">
        <f>IF(Sales[[#This Row],[Number of Users]]-Sales[[#This Row],[Licenses Bought]]&lt;0,0,Sales[[#This Row],[Number of Users]]-Sales[[#This Row],[Licenses Bought]])</f>
        <v>13</v>
      </c>
      <c r="J557" s="2">
        <f>IF(Sales[[#This Row],[Sales Month]]=MAX(Sales[Sales Month]),Sales[[#This Row],[Upsell $ Per Non-Paying User]]*Sales[[#This Row],[Non-Paying Users]],0)</f>
        <v>0</v>
      </c>
      <c r="K557" s="2" t="str">
        <f>_xlfn.IFS(Sales[[#This Row],[Current Upsell $]]=0,"",Sales[[#This Row],[Current Upsell $]]&gt;=400,"High",Sales[[#This Row],[Current Upsell $]]&gt;=100,"Medium",Sales[[#This Row],[Current Upsell $]]&lt;100,"Low")</f>
        <v/>
      </c>
      <c r="L557" s="2" t="str">
        <f>IF(Sales[[#This Row],[Current Upsell $]]&gt;0,_xlfn.CONCAT(Sales[[#This Row],[Subscription Type]]," ",Sales[[#This Row],[Upsell Priority]]," ",TEXT(Sales[[#This Row],[Current Upsell $]],"$#,#")),"")</f>
        <v/>
      </c>
      <c r="M557" s="1">
        <v>43983</v>
      </c>
      <c r="N557" s="1">
        <v>44348</v>
      </c>
      <c r="O557">
        <v>12</v>
      </c>
      <c r="P557">
        <v>0</v>
      </c>
      <c r="Q557" s="1">
        <v>44228</v>
      </c>
      <c r="R557">
        <v>0</v>
      </c>
      <c r="S557" s="1"/>
    </row>
    <row r="558" spans="1:19" x14ac:dyDescent="0.35">
      <c r="A558">
        <v>100044</v>
      </c>
      <c r="B558" t="s">
        <v>3</v>
      </c>
      <c r="C558" s="2">
        <f>_xlfn.SWITCH(Sales[[#This Row],[Subscription Type]],"Basic",10,"Premium",10,"Business",25,"Enterprise",27)</f>
        <v>10</v>
      </c>
      <c r="G558">
        <v>0</v>
      </c>
      <c r="H558">
        <v>14</v>
      </c>
      <c r="I558">
        <f>IF(Sales[[#This Row],[Number of Users]]-Sales[[#This Row],[Licenses Bought]]&lt;0,0,Sales[[#This Row],[Number of Users]]-Sales[[#This Row],[Licenses Bought]])</f>
        <v>14</v>
      </c>
      <c r="J558" s="2">
        <f>IF(Sales[[#This Row],[Sales Month]]=MAX(Sales[Sales Month]),Sales[[#This Row],[Upsell $ Per Non-Paying User]]*Sales[[#This Row],[Non-Paying Users]],0)</f>
        <v>0</v>
      </c>
      <c r="K558" s="2" t="str">
        <f>_xlfn.IFS(Sales[[#This Row],[Current Upsell $]]=0,"",Sales[[#This Row],[Current Upsell $]]&gt;=400,"High",Sales[[#This Row],[Current Upsell $]]&gt;=100,"Medium",Sales[[#This Row],[Current Upsell $]]&lt;100,"Low")</f>
        <v/>
      </c>
      <c r="L558" s="2" t="str">
        <f>IF(Sales[[#This Row],[Current Upsell $]]&gt;0,_xlfn.CONCAT(Sales[[#This Row],[Subscription Type]]," ",Sales[[#This Row],[Upsell Priority]]," ",TEXT(Sales[[#This Row],[Current Upsell $]],"$#,#")),"")</f>
        <v/>
      </c>
      <c r="M558" s="1">
        <v>43983</v>
      </c>
      <c r="N558" s="1">
        <v>44348</v>
      </c>
      <c r="O558">
        <v>12</v>
      </c>
      <c r="P558">
        <v>0</v>
      </c>
      <c r="Q558" s="1">
        <v>44256</v>
      </c>
      <c r="R558">
        <v>0</v>
      </c>
      <c r="S558" s="1"/>
    </row>
    <row r="559" spans="1:19" x14ac:dyDescent="0.35">
      <c r="A559">
        <v>100044</v>
      </c>
      <c r="B559" t="s">
        <v>3</v>
      </c>
      <c r="C559" s="2">
        <f>_xlfn.SWITCH(Sales[[#This Row],[Subscription Type]],"Basic",10,"Premium",10,"Business",25,"Enterprise",27)</f>
        <v>10</v>
      </c>
      <c r="G559">
        <v>0</v>
      </c>
      <c r="H559">
        <v>13</v>
      </c>
      <c r="I559">
        <f>IF(Sales[[#This Row],[Number of Users]]-Sales[[#This Row],[Licenses Bought]]&lt;0,0,Sales[[#This Row],[Number of Users]]-Sales[[#This Row],[Licenses Bought]])</f>
        <v>13</v>
      </c>
      <c r="J559" s="2">
        <f>IF(Sales[[#This Row],[Sales Month]]=MAX(Sales[Sales Month]),Sales[[#This Row],[Upsell $ Per Non-Paying User]]*Sales[[#This Row],[Non-Paying Users]],0)</f>
        <v>0</v>
      </c>
      <c r="K559" s="2" t="str">
        <f>_xlfn.IFS(Sales[[#This Row],[Current Upsell $]]=0,"",Sales[[#This Row],[Current Upsell $]]&gt;=400,"High",Sales[[#This Row],[Current Upsell $]]&gt;=100,"Medium",Sales[[#This Row],[Current Upsell $]]&lt;100,"Low")</f>
        <v/>
      </c>
      <c r="L559" s="2" t="str">
        <f>IF(Sales[[#This Row],[Current Upsell $]]&gt;0,_xlfn.CONCAT(Sales[[#This Row],[Subscription Type]]," ",Sales[[#This Row],[Upsell Priority]]," ",TEXT(Sales[[#This Row],[Current Upsell $]],"$#,#")),"")</f>
        <v/>
      </c>
      <c r="M559" s="1">
        <v>43983</v>
      </c>
      <c r="N559" s="1">
        <v>44348</v>
      </c>
      <c r="O559">
        <v>12</v>
      </c>
      <c r="P559">
        <v>0</v>
      </c>
      <c r="Q559" s="1">
        <v>44287</v>
      </c>
      <c r="R559">
        <v>0</v>
      </c>
      <c r="S559" s="1"/>
    </row>
    <row r="560" spans="1:19" x14ac:dyDescent="0.35">
      <c r="A560">
        <v>100044</v>
      </c>
      <c r="B560" t="s">
        <v>3</v>
      </c>
      <c r="C560" s="2">
        <f>_xlfn.SWITCH(Sales[[#This Row],[Subscription Type]],"Basic",10,"Premium",10,"Business",25,"Enterprise",27)</f>
        <v>10</v>
      </c>
      <c r="G560">
        <v>0</v>
      </c>
      <c r="H560">
        <v>15</v>
      </c>
      <c r="I560">
        <f>IF(Sales[[#This Row],[Number of Users]]-Sales[[#This Row],[Licenses Bought]]&lt;0,0,Sales[[#This Row],[Number of Users]]-Sales[[#This Row],[Licenses Bought]])</f>
        <v>15</v>
      </c>
      <c r="J560" s="2">
        <f>IF(Sales[[#This Row],[Sales Month]]=MAX(Sales[Sales Month]),Sales[[#This Row],[Upsell $ Per Non-Paying User]]*Sales[[#This Row],[Non-Paying Users]],0)</f>
        <v>0</v>
      </c>
      <c r="K560" s="2" t="str">
        <f>_xlfn.IFS(Sales[[#This Row],[Current Upsell $]]=0,"",Sales[[#This Row],[Current Upsell $]]&gt;=400,"High",Sales[[#This Row],[Current Upsell $]]&gt;=100,"Medium",Sales[[#This Row],[Current Upsell $]]&lt;100,"Low")</f>
        <v/>
      </c>
      <c r="L560" s="2" t="str">
        <f>IF(Sales[[#This Row],[Current Upsell $]]&gt;0,_xlfn.CONCAT(Sales[[#This Row],[Subscription Type]]," ",Sales[[#This Row],[Upsell Priority]]," ",TEXT(Sales[[#This Row],[Current Upsell $]],"$#,#")),"")</f>
        <v/>
      </c>
      <c r="M560" s="1">
        <v>43983</v>
      </c>
      <c r="N560" s="1">
        <v>44348</v>
      </c>
      <c r="O560">
        <v>12</v>
      </c>
      <c r="P560">
        <v>0</v>
      </c>
      <c r="Q560" s="1">
        <v>44317</v>
      </c>
      <c r="R560">
        <v>0</v>
      </c>
      <c r="S560" s="1"/>
    </row>
    <row r="561" spans="1:19" x14ac:dyDescent="0.35">
      <c r="A561">
        <v>100044</v>
      </c>
      <c r="B561" t="s">
        <v>3</v>
      </c>
      <c r="C561" s="2">
        <f>_xlfn.SWITCH(Sales[[#This Row],[Subscription Type]],"Basic",10,"Premium",10,"Business",25,"Enterprise",27)</f>
        <v>10</v>
      </c>
      <c r="G561">
        <v>0</v>
      </c>
      <c r="H561">
        <v>15</v>
      </c>
      <c r="I561">
        <f>IF(Sales[[#This Row],[Number of Users]]-Sales[[#This Row],[Licenses Bought]]&lt;0,0,Sales[[#This Row],[Number of Users]]-Sales[[#This Row],[Licenses Bought]])</f>
        <v>15</v>
      </c>
      <c r="J561" s="2">
        <f>IF(Sales[[#This Row],[Sales Month]]=MAX(Sales[Sales Month]),Sales[[#This Row],[Upsell $ Per Non-Paying User]]*Sales[[#This Row],[Non-Paying Users]],0)</f>
        <v>150</v>
      </c>
      <c r="K561" s="2" t="str">
        <f>_xlfn.IFS(Sales[[#This Row],[Current Upsell $]]=0,"",Sales[[#This Row],[Current Upsell $]]&gt;=400,"High",Sales[[#This Row],[Current Upsell $]]&gt;=100,"Medium",Sales[[#This Row],[Current Upsell $]]&lt;100,"Low")</f>
        <v>Medium</v>
      </c>
      <c r="L561" s="2" t="str">
        <f>IF(Sales[[#This Row],[Current Upsell $]]&gt;0,_xlfn.CONCAT(Sales[[#This Row],[Subscription Type]]," ",Sales[[#This Row],[Upsell Priority]]," ",TEXT(Sales[[#This Row],[Current Upsell $]],"$#,#")),"")</f>
        <v>Basic Medium $150</v>
      </c>
      <c r="M561" s="1">
        <v>43983</v>
      </c>
      <c r="N561" s="1">
        <v>44348</v>
      </c>
      <c r="O561">
        <v>12</v>
      </c>
      <c r="P561">
        <v>0</v>
      </c>
      <c r="Q561" s="1">
        <v>44348</v>
      </c>
      <c r="R561">
        <v>0</v>
      </c>
      <c r="S561" s="1"/>
    </row>
    <row r="562" spans="1:19" x14ac:dyDescent="0.35">
      <c r="A562">
        <v>100045</v>
      </c>
      <c r="B562" t="s">
        <v>3</v>
      </c>
      <c r="C562" s="2">
        <f>_xlfn.SWITCH(Sales[[#This Row],[Subscription Type]],"Basic",10,"Premium",10,"Business",25,"Enterprise",27)</f>
        <v>10</v>
      </c>
      <c r="E562" s="1"/>
      <c r="F562" s="1"/>
      <c r="G562">
        <v>0</v>
      </c>
      <c r="H562">
        <v>11</v>
      </c>
      <c r="I562">
        <f>IF(Sales[[#This Row],[Number of Users]]-Sales[[#This Row],[Licenses Bought]]&lt;0,0,Sales[[#This Row],[Number of Users]]-Sales[[#This Row],[Licenses Bought]])</f>
        <v>11</v>
      </c>
      <c r="J562" s="2">
        <f>IF(Sales[[#This Row],[Sales Month]]=MAX(Sales[Sales Month]),Sales[[#This Row],[Upsell $ Per Non-Paying User]]*Sales[[#This Row],[Non-Paying Users]],0)</f>
        <v>0</v>
      </c>
      <c r="K562" s="2" t="str">
        <f>_xlfn.IFS(Sales[[#This Row],[Current Upsell $]]=0,"",Sales[[#This Row],[Current Upsell $]]&gt;=400,"High",Sales[[#This Row],[Current Upsell $]]&gt;=100,"Medium",Sales[[#This Row],[Current Upsell $]]&lt;100,"Low")</f>
        <v/>
      </c>
      <c r="L562" s="2" t="str">
        <f>IF(Sales[[#This Row],[Current Upsell $]]&gt;0,_xlfn.CONCAT(Sales[[#This Row],[Subscription Type]]," ",Sales[[#This Row],[Upsell Priority]]," ",TEXT(Sales[[#This Row],[Current Upsell $]],"$#,#")),"")</f>
        <v/>
      </c>
      <c r="M562" s="1">
        <v>43983</v>
      </c>
      <c r="N562" s="1">
        <v>44378</v>
      </c>
      <c r="O562">
        <v>13</v>
      </c>
      <c r="P562">
        <v>0</v>
      </c>
      <c r="Q562" s="1">
        <v>43983</v>
      </c>
      <c r="R562">
        <v>0</v>
      </c>
      <c r="S562" s="1"/>
    </row>
    <row r="563" spans="1:19" x14ac:dyDescent="0.35">
      <c r="A563">
        <v>100045</v>
      </c>
      <c r="B563" t="s">
        <v>1</v>
      </c>
      <c r="C563" s="2">
        <f>_xlfn.SWITCH(Sales[[#This Row],[Subscription Type]],"Basic",10,"Premium",10,"Business",25,"Enterprise",27)</f>
        <v>25</v>
      </c>
      <c r="E563" s="1"/>
      <c r="F563" s="1"/>
      <c r="G563">
        <v>4</v>
      </c>
      <c r="H563">
        <v>10</v>
      </c>
      <c r="I563">
        <f>IF(Sales[[#This Row],[Number of Users]]-Sales[[#This Row],[Licenses Bought]]&lt;0,0,Sales[[#This Row],[Number of Users]]-Sales[[#This Row],[Licenses Bought]])</f>
        <v>6</v>
      </c>
      <c r="J563" s="2">
        <f>IF(Sales[[#This Row],[Sales Month]]=MAX(Sales[Sales Month]),Sales[[#This Row],[Upsell $ Per Non-Paying User]]*Sales[[#This Row],[Non-Paying Users]],0)</f>
        <v>0</v>
      </c>
      <c r="K563" s="2" t="str">
        <f>_xlfn.IFS(Sales[[#This Row],[Current Upsell $]]=0,"",Sales[[#This Row],[Current Upsell $]]&gt;=400,"High",Sales[[#This Row],[Current Upsell $]]&gt;=100,"Medium",Sales[[#This Row],[Current Upsell $]]&lt;100,"Low")</f>
        <v/>
      </c>
      <c r="L563" s="2" t="str">
        <f>IF(Sales[[#This Row],[Current Upsell $]]&gt;0,_xlfn.CONCAT(Sales[[#This Row],[Subscription Type]]," ",Sales[[#This Row],[Upsell Priority]]," ",TEXT(Sales[[#This Row],[Current Upsell $]],"$#,#")),"")</f>
        <v/>
      </c>
      <c r="M563" s="1">
        <v>43983</v>
      </c>
      <c r="N563" s="1">
        <v>44378</v>
      </c>
      <c r="O563">
        <v>13</v>
      </c>
      <c r="P563">
        <v>0</v>
      </c>
      <c r="Q563" s="1">
        <v>44013</v>
      </c>
      <c r="R563">
        <v>100</v>
      </c>
      <c r="S563" s="1"/>
    </row>
    <row r="564" spans="1:19" x14ac:dyDescent="0.35">
      <c r="A564">
        <v>100045</v>
      </c>
      <c r="B564" t="s">
        <v>1</v>
      </c>
      <c r="C564" s="2">
        <f>_xlfn.SWITCH(Sales[[#This Row],[Subscription Type]],"Basic",10,"Premium",10,"Business",25,"Enterprise",27)</f>
        <v>25</v>
      </c>
      <c r="E564" s="1"/>
      <c r="F564" s="1"/>
      <c r="G564">
        <v>9</v>
      </c>
      <c r="H564">
        <v>11</v>
      </c>
      <c r="I564">
        <f>IF(Sales[[#This Row],[Number of Users]]-Sales[[#This Row],[Licenses Bought]]&lt;0,0,Sales[[#This Row],[Number of Users]]-Sales[[#This Row],[Licenses Bought]])</f>
        <v>2</v>
      </c>
      <c r="J564" s="2">
        <f>IF(Sales[[#This Row],[Sales Month]]=MAX(Sales[Sales Month]),Sales[[#This Row],[Upsell $ Per Non-Paying User]]*Sales[[#This Row],[Non-Paying Users]],0)</f>
        <v>0</v>
      </c>
      <c r="K564" s="2" t="str">
        <f>_xlfn.IFS(Sales[[#This Row],[Current Upsell $]]=0,"",Sales[[#This Row],[Current Upsell $]]&gt;=400,"High",Sales[[#This Row],[Current Upsell $]]&gt;=100,"Medium",Sales[[#This Row],[Current Upsell $]]&lt;100,"Low")</f>
        <v/>
      </c>
      <c r="L564" s="2" t="str">
        <f>IF(Sales[[#This Row],[Current Upsell $]]&gt;0,_xlfn.CONCAT(Sales[[#This Row],[Subscription Type]]," ",Sales[[#This Row],[Upsell Priority]]," ",TEXT(Sales[[#This Row],[Current Upsell $]],"$#,#")),"")</f>
        <v/>
      </c>
      <c r="M564" s="1">
        <v>43983</v>
      </c>
      <c r="N564" s="1">
        <v>44378</v>
      </c>
      <c r="O564">
        <v>13</v>
      </c>
      <c r="P564">
        <v>0</v>
      </c>
      <c r="Q564" s="1">
        <v>44044</v>
      </c>
      <c r="R564">
        <v>225</v>
      </c>
      <c r="S564" s="1"/>
    </row>
    <row r="565" spans="1:19" x14ac:dyDescent="0.35">
      <c r="A565">
        <v>100045</v>
      </c>
      <c r="B565" t="s">
        <v>1</v>
      </c>
      <c r="C565" s="2">
        <f>_xlfn.SWITCH(Sales[[#This Row],[Subscription Type]],"Basic",10,"Premium",10,"Business",25,"Enterprise",27)</f>
        <v>25</v>
      </c>
      <c r="E565" s="1"/>
      <c r="F565" s="1"/>
      <c r="G565">
        <v>9</v>
      </c>
      <c r="H565">
        <v>13</v>
      </c>
      <c r="I565">
        <f>IF(Sales[[#This Row],[Number of Users]]-Sales[[#This Row],[Licenses Bought]]&lt;0,0,Sales[[#This Row],[Number of Users]]-Sales[[#This Row],[Licenses Bought]])</f>
        <v>4</v>
      </c>
      <c r="J565" s="2">
        <f>IF(Sales[[#This Row],[Sales Month]]=MAX(Sales[Sales Month]),Sales[[#This Row],[Upsell $ Per Non-Paying User]]*Sales[[#This Row],[Non-Paying Users]],0)</f>
        <v>0</v>
      </c>
      <c r="K565" s="2" t="str">
        <f>_xlfn.IFS(Sales[[#This Row],[Current Upsell $]]=0,"",Sales[[#This Row],[Current Upsell $]]&gt;=400,"High",Sales[[#This Row],[Current Upsell $]]&gt;=100,"Medium",Sales[[#This Row],[Current Upsell $]]&lt;100,"Low")</f>
        <v/>
      </c>
      <c r="L565" s="2" t="str">
        <f>IF(Sales[[#This Row],[Current Upsell $]]&gt;0,_xlfn.CONCAT(Sales[[#This Row],[Subscription Type]]," ",Sales[[#This Row],[Upsell Priority]]," ",TEXT(Sales[[#This Row],[Current Upsell $]],"$#,#")),"")</f>
        <v/>
      </c>
      <c r="M565" s="1">
        <v>43983</v>
      </c>
      <c r="N565" s="1">
        <v>44378</v>
      </c>
      <c r="O565">
        <v>13</v>
      </c>
      <c r="P565">
        <v>0</v>
      </c>
      <c r="Q565" s="1">
        <v>44075</v>
      </c>
      <c r="R565">
        <v>225</v>
      </c>
      <c r="S565" s="1"/>
    </row>
    <row r="566" spans="1:19" x14ac:dyDescent="0.35">
      <c r="A566">
        <v>100045</v>
      </c>
      <c r="B566" t="s">
        <v>1</v>
      </c>
      <c r="C566" s="2">
        <f>_xlfn.SWITCH(Sales[[#This Row],[Subscription Type]],"Basic",10,"Premium",10,"Business",25,"Enterprise",27)</f>
        <v>25</v>
      </c>
      <c r="E566" s="1"/>
      <c r="F566" s="1"/>
      <c r="G566">
        <v>9</v>
      </c>
      <c r="H566">
        <v>11</v>
      </c>
      <c r="I566">
        <f>IF(Sales[[#This Row],[Number of Users]]-Sales[[#This Row],[Licenses Bought]]&lt;0,0,Sales[[#This Row],[Number of Users]]-Sales[[#This Row],[Licenses Bought]])</f>
        <v>2</v>
      </c>
      <c r="J566" s="2">
        <f>IF(Sales[[#This Row],[Sales Month]]=MAX(Sales[Sales Month]),Sales[[#This Row],[Upsell $ Per Non-Paying User]]*Sales[[#This Row],[Non-Paying Users]],0)</f>
        <v>0</v>
      </c>
      <c r="K566" s="2" t="str">
        <f>_xlfn.IFS(Sales[[#This Row],[Current Upsell $]]=0,"",Sales[[#This Row],[Current Upsell $]]&gt;=400,"High",Sales[[#This Row],[Current Upsell $]]&gt;=100,"Medium",Sales[[#This Row],[Current Upsell $]]&lt;100,"Low")</f>
        <v/>
      </c>
      <c r="L566" s="2" t="str">
        <f>IF(Sales[[#This Row],[Current Upsell $]]&gt;0,_xlfn.CONCAT(Sales[[#This Row],[Subscription Type]]," ",Sales[[#This Row],[Upsell Priority]]," ",TEXT(Sales[[#This Row],[Current Upsell $]],"$#,#")),"")</f>
        <v/>
      </c>
      <c r="M566" s="1">
        <v>43983</v>
      </c>
      <c r="N566" s="1">
        <v>44378</v>
      </c>
      <c r="O566">
        <v>13</v>
      </c>
      <c r="P566">
        <v>0</v>
      </c>
      <c r="Q566" s="1">
        <v>44105</v>
      </c>
      <c r="R566">
        <v>225</v>
      </c>
      <c r="S566" s="1"/>
    </row>
    <row r="567" spans="1:19" x14ac:dyDescent="0.35">
      <c r="A567">
        <v>100045</v>
      </c>
      <c r="B567" t="s">
        <v>1</v>
      </c>
      <c r="C567" s="2">
        <f>_xlfn.SWITCH(Sales[[#This Row],[Subscription Type]],"Basic",10,"Premium",10,"Business",25,"Enterprise",27)</f>
        <v>25</v>
      </c>
      <c r="E567" s="1"/>
      <c r="F567" s="1"/>
      <c r="G567">
        <v>9</v>
      </c>
      <c r="H567">
        <v>10</v>
      </c>
      <c r="I567">
        <f>IF(Sales[[#This Row],[Number of Users]]-Sales[[#This Row],[Licenses Bought]]&lt;0,0,Sales[[#This Row],[Number of Users]]-Sales[[#This Row],[Licenses Bought]])</f>
        <v>1</v>
      </c>
      <c r="J567" s="2">
        <f>IF(Sales[[#This Row],[Sales Month]]=MAX(Sales[Sales Month]),Sales[[#This Row],[Upsell $ Per Non-Paying User]]*Sales[[#This Row],[Non-Paying Users]],0)</f>
        <v>0</v>
      </c>
      <c r="K567" s="2" t="str">
        <f>_xlfn.IFS(Sales[[#This Row],[Current Upsell $]]=0,"",Sales[[#This Row],[Current Upsell $]]&gt;=400,"High",Sales[[#This Row],[Current Upsell $]]&gt;=100,"Medium",Sales[[#This Row],[Current Upsell $]]&lt;100,"Low")</f>
        <v/>
      </c>
      <c r="L567" s="2" t="str">
        <f>IF(Sales[[#This Row],[Current Upsell $]]&gt;0,_xlfn.CONCAT(Sales[[#This Row],[Subscription Type]]," ",Sales[[#This Row],[Upsell Priority]]," ",TEXT(Sales[[#This Row],[Current Upsell $]],"$#,#")),"")</f>
        <v/>
      </c>
      <c r="M567" s="1">
        <v>43983</v>
      </c>
      <c r="N567" s="1">
        <v>44378</v>
      </c>
      <c r="O567">
        <v>13</v>
      </c>
      <c r="P567">
        <v>0</v>
      </c>
      <c r="Q567" s="1">
        <v>44136</v>
      </c>
      <c r="R567">
        <v>225</v>
      </c>
      <c r="S567" s="1"/>
    </row>
    <row r="568" spans="1:19" x14ac:dyDescent="0.35">
      <c r="A568">
        <v>100045</v>
      </c>
      <c r="B568" t="s">
        <v>1</v>
      </c>
      <c r="C568" s="2">
        <f>_xlfn.SWITCH(Sales[[#This Row],[Subscription Type]],"Basic",10,"Premium",10,"Business",25,"Enterprise",27)</f>
        <v>25</v>
      </c>
      <c r="E568" s="1"/>
      <c r="F568" s="1"/>
      <c r="G568">
        <v>9</v>
      </c>
      <c r="H568">
        <v>11</v>
      </c>
      <c r="I568">
        <f>IF(Sales[[#This Row],[Number of Users]]-Sales[[#This Row],[Licenses Bought]]&lt;0,0,Sales[[#This Row],[Number of Users]]-Sales[[#This Row],[Licenses Bought]])</f>
        <v>2</v>
      </c>
      <c r="J568" s="2">
        <f>IF(Sales[[#This Row],[Sales Month]]=MAX(Sales[Sales Month]),Sales[[#This Row],[Upsell $ Per Non-Paying User]]*Sales[[#This Row],[Non-Paying Users]],0)</f>
        <v>0</v>
      </c>
      <c r="K568" s="2" t="str">
        <f>_xlfn.IFS(Sales[[#This Row],[Current Upsell $]]=0,"",Sales[[#This Row],[Current Upsell $]]&gt;=400,"High",Sales[[#This Row],[Current Upsell $]]&gt;=100,"Medium",Sales[[#This Row],[Current Upsell $]]&lt;100,"Low")</f>
        <v/>
      </c>
      <c r="L568" s="2" t="str">
        <f>IF(Sales[[#This Row],[Current Upsell $]]&gt;0,_xlfn.CONCAT(Sales[[#This Row],[Subscription Type]]," ",Sales[[#This Row],[Upsell Priority]]," ",TEXT(Sales[[#This Row],[Current Upsell $]],"$#,#")),"")</f>
        <v/>
      </c>
      <c r="M568" s="1">
        <v>43983</v>
      </c>
      <c r="N568" s="1">
        <v>44378</v>
      </c>
      <c r="O568">
        <v>13</v>
      </c>
      <c r="P568">
        <v>0</v>
      </c>
      <c r="Q568" s="1">
        <v>44166</v>
      </c>
      <c r="R568">
        <v>225</v>
      </c>
      <c r="S568" s="1"/>
    </row>
    <row r="569" spans="1:19" x14ac:dyDescent="0.35">
      <c r="A569">
        <v>100045</v>
      </c>
      <c r="B569" t="s">
        <v>1</v>
      </c>
      <c r="C569" s="2">
        <f>_xlfn.SWITCH(Sales[[#This Row],[Subscription Type]],"Basic",10,"Premium",10,"Business",25,"Enterprise",27)</f>
        <v>25</v>
      </c>
      <c r="E569" s="1"/>
      <c r="F569" s="1"/>
      <c r="G569">
        <v>9</v>
      </c>
      <c r="H569">
        <v>11</v>
      </c>
      <c r="I569">
        <f>IF(Sales[[#This Row],[Number of Users]]-Sales[[#This Row],[Licenses Bought]]&lt;0,0,Sales[[#This Row],[Number of Users]]-Sales[[#This Row],[Licenses Bought]])</f>
        <v>2</v>
      </c>
      <c r="J569" s="2">
        <f>IF(Sales[[#This Row],[Sales Month]]=MAX(Sales[Sales Month]),Sales[[#This Row],[Upsell $ Per Non-Paying User]]*Sales[[#This Row],[Non-Paying Users]],0)</f>
        <v>0</v>
      </c>
      <c r="K569" s="2" t="str">
        <f>_xlfn.IFS(Sales[[#This Row],[Current Upsell $]]=0,"",Sales[[#This Row],[Current Upsell $]]&gt;=400,"High",Sales[[#This Row],[Current Upsell $]]&gt;=100,"Medium",Sales[[#This Row],[Current Upsell $]]&lt;100,"Low")</f>
        <v/>
      </c>
      <c r="L569" s="2" t="str">
        <f>IF(Sales[[#This Row],[Current Upsell $]]&gt;0,_xlfn.CONCAT(Sales[[#This Row],[Subscription Type]]," ",Sales[[#This Row],[Upsell Priority]]," ",TEXT(Sales[[#This Row],[Current Upsell $]],"$#,#")),"")</f>
        <v/>
      </c>
      <c r="M569" s="1">
        <v>43983</v>
      </c>
      <c r="N569" s="1">
        <v>44378</v>
      </c>
      <c r="O569">
        <v>13</v>
      </c>
      <c r="P569">
        <v>0</v>
      </c>
      <c r="Q569" s="1">
        <v>44197</v>
      </c>
      <c r="R569">
        <v>225</v>
      </c>
      <c r="S569" s="1"/>
    </row>
    <row r="570" spans="1:19" x14ac:dyDescent="0.35">
      <c r="A570">
        <v>100045</v>
      </c>
      <c r="B570" t="s">
        <v>1</v>
      </c>
      <c r="C570" s="2">
        <f>_xlfn.SWITCH(Sales[[#This Row],[Subscription Type]],"Basic",10,"Premium",10,"Business",25,"Enterprise",27)</f>
        <v>25</v>
      </c>
      <c r="E570" s="1"/>
      <c r="F570" s="1"/>
      <c r="G570">
        <v>9</v>
      </c>
      <c r="H570">
        <v>11</v>
      </c>
      <c r="I570">
        <f>IF(Sales[[#This Row],[Number of Users]]-Sales[[#This Row],[Licenses Bought]]&lt;0,0,Sales[[#This Row],[Number of Users]]-Sales[[#This Row],[Licenses Bought]])</f>
        <v>2</v>
      </c>
      <c r="J570" s="2">
        <f>IF(Sales[[#This Row],[Sales Month]]=MAX(Sales[Sales Month]),Sales[[#This Row],[Upsell $ Per Non-Paying User]]*Sales[[#This Row],[Non-Paying Users]],0)</f>
        <v>0</v>
      </c>
      <c r="K570" s="2" t="str">
        <f>_xlfn.IFS(Sales[[#This Row],[Current Upsell $]]=0,"",Sales[[#This Row],[Current Upsell $]]&gt;=400,"High",Sales[[#This Row],[Current Upsell $]]&gt;=100,"Medium",Sales[[#This Row],[Current Upsell $]]&lt;100,"Low")</f>
        <v/>
      </c>
      <c r="L570" s="2" t="str">
        <f>IF(Sales[[#This Row],[Current Upsell $]]&gt;0,_xlfn.CONCAT(Sales[[#This Row],[Subscription Type]]," ",Sales[[#This Row],[Upsell Priority]]," ",TEXT(Sales[[#This Row],[Current Upsell $]],"$#,#")),"")</f>
        <v/>
      </c>
      <c r="M570" s="1">
        <v>43983</v>
      </c>
      <c r="N570" s="1">
        <v>44378</v>
      </c>
      <c r="O570">
        <v>13</v>
      </c>
      <c r="P570">
        <v>0</v>
      </c>
      <c r="Q570" s="1">
        <v>44228</v>
      </c>
      <c r="R570">
        <v>225</v>
      </c>
      <c r="S570" s="1"/>
    </row>
    <row r="571" spans="1:19" x14ac:dyDescent="0.35">
      <c r="A571">
        <v>100045</v>
      </c>
      <c r="B571" t="s">
        <v>1</v>
      </c>
      <c r="C571" s="2">
        <f>_xlfn.SWITCH(Sales[[#This Row],[Subscription Type]],"Basic",10,"Premium",10,"Business",25,"Enterprise",27)</f>
        <v>25</v>
      </c>
      <c r="E571" s="1"/>
      <c r="F571" s="1"/>
      <c r="G571">
        <v>9</v>
      </c>
      <c r="H571">
        <v>12</v>
      </c>
      <c r="I571">
        <f>IF(Sales[[#This Row],[Number of Users]]-Sales[[#This Row],[Licenses Bought]]&lt;0,0,Sales[[#This Row],[Number of Users]]-Sales[[#This Row],[Licenses Bought]])</f>
        <v>3</v>
      </c>
      <c r="J571" s="2">
        <f>IF(Sales[[#This Row],[Sales Month]]=MAX(Sales[Sales Month]),Sales[[#This Row],[Upsell $ Per Non-Paying User]]*Sales[[#This Row],[Non-Paying Users]],0)</f>
        <v>0</v>
      </c>
      <c r="K571" s="2" t="str">
        <f>_xlfn.IFS(Sales[[#This Row],[Current Upsell $]]=0,"",Sales[[#This Row],[Current Upsell $]]&gt;=400,"High",Sales[[#This Row],[Current Upsell $]]&gt;=100,"Medium",Sales[[#This Row],[Current Upsell $]]&lt;100,"Low")</f>
        <v/>
      </c>
      <c r="L571" s="2" t="str">
        <f>IF(Sales[[#This Row],[Current Upsell $]]&gt;0,_xlfn.CONCAT(Sales[[#This Row],[Subscription Type]]," ",Sales[[#This Row],[Upsell Priority]]," ",TEXT(Sales[[#This Row],[Current Upsell $]],"$#,#")),"")</f>
        <v/>
      </c>
      <c r="M571" s="1">
        <v>43983</v>
      </c>
      <c r="N571" s="1">
        <v>44378</v>
      </c>
      <c r="O571">
        <v>13</v>
      </c>
      <c r="P571">
        <v>0</v>
      </c>
      <c r="Q571" s="1">
        <v>44256</v>
      </c>
      <c r="R571">
        <v>225</v>
      </c>
      <c r="S571" s="1"/>
    </row>
    <row r="572" spans="1:19" x14ac:dyDescent="0.35">
      <c r="A572">
        <v>100045</v>
      </c>
      <c r="B572" t="s">
        <v>1</v>
      </c>
      <c r="C572" s="2">
        <f>_xlfn.SWITCH(Sales[[#This Row],[Subscription Type]],"Basic",10,"Premium",10,"Business",25,"Enterprise",27)</f>
        <v>25</v>
      </c>
      <c r="E572" s="1"/>
      <c r="F572" s="1"/>
      <c r="G572">
        <v>9</v>
      </c>
      <c r="H572">
        <v>9</v>
      </c>
      <c r="I572">
        <f>IF(Sales[[#This Row],[Number of Users]]-Sales[[#This Row],[Licenses Bought]]&lt;0,0,Sales[[#This Row],[Number of Users]]-Sales[[#This Row],[Licenses Bought]])</f>
        <v>0</v>
      </c>
      <c r="J572" s="2">
        <f>IF(Sales[[#This Row],[Sales Month]]=MAX(Sales[Sales Month]),Sales[[#This Row],[Upsell $ Per Non-Paying User]]*Sales[[#This Row],[Non-Paying Users]],0)</f>
        <v>0</v>
      </c>
      <c r="K572" s="2" t="str">
        <f>_xlfn.IFS(Sales[[#This Row],[Current Upsell $]]=0,"",Sales[[#This Row],[Current Upsell $]]&gt;=400,"High",Sales[[#This Row],[Current Upsell $]]&gt;=100,"Medium",Sales[[#This Row],[Current Upsell $]]&lt;100,"Low")</f>
        <v/>
      </c>
      <c r="L572" s="2" t="str">
        <f>IF(Sales[[#This Row],[Current Upsell $]]&gt;0,_xlfn.CONCAT(Sales[[#This Row],[Subscription Type]]," ",Sales[[#This Row],[Upsell Priority]]," ",TEXT(Sales[[#This Row],[Current Upsell $]],"$#,#")),"")</f>
        <v/>
      </c>
      <c r="M572" s="1">
        <v>43983</v>
      </c>
      <c r="N572" s="1">
        <v>44378</v>
      </c>
      <c r="O572">
        <v>13</v>
      </c>
      <c r="P572">
        <v>0</v>
      </c>
      <c r="Q572" s="1">
        <v>44287</v>
      </c>
      <c r="R572">
        <v>225</v>
      </c>
      <c r="S572" s="1"/>
    </row>
    <row r="573" spans="1:19" x14ac:dyDescent="0.35">
      <c r="A573">
        <v>100045</v>
      </c>
      <c r="B573" t="s">
        <v>1</v>
      </c>
      <c r="C573" s="2">
        <f>_xlfn.SWITCH(Sales[[#This Row],[Subscription Type]],"Basic",10,"Premium",10,"Business",25,"Enterprise",27)</f>
        <v>25</v>
      </c>
      <c r="E573" s="1"/>
      <c r="F573" s="1"/>
      <c r="G573">
        <v>9</v>
      </c>
      <c r="H573">
        <v>12</v>
      </c>
      <c r="I573">
        <f>IF(Sales[[#This Row],[Number of Users]]-Sales[[#This Row],[Licenses Bought]]&lt;0,0,Sales[[#This Row],[Number of Users]]-Sales[[#This Row],[Licenses Bought]])</f>
        <v>3</v>
      </c>
      <c r="J573" s="2">
        <f>IF(Sales[[#This Row],[Sales Month]]=MAX(Sales[Sales Month]),Sales[[#This Row],[Upsell $ Per Non-Paying User]]*Sales[[#This Row],[Non-Paying Users]],0)</f>
        <v>0</v>
      </c>
      <c r="K573" s="2" t="str">
        <f>_xlfn.IFS(Sales[[#This Row],[Current Upsell $]]=0,"",Sales[[#This Row],[Current Upsell $]]&gt;=400,"High",Sales[[#This Row],[Current Upsell $]]&gt;=100,"Medium",Sales[[#This Row],[Current Upsell $]]&lt;100,"Low")</f>
        <v/>
      </c>
      <c r="L573" s="2" t="str">
        <f>IF(Sales[[#This Row],[Current Upsell $]]&gt;0,_xlfn.CONCAT(Sales[[#This Row],[Subscription Type]]," ",Sales[[#This Row],[Upsell Priority]]," ",TEXT(Sales[[#This Row],[Current Upsell $]],"$#,#")),"")</f>
        <v/>
      </c>
      <c r="M573" s="1">
        <v>43983</v>
      </c>
      <c r="N573" s="1">
        <v>44378</v>
      </c>
      <c r="O573">
        <v>13</v>
      </c>
      <c r="P573">
        <v>0</v>
      </c>
      <c r="Q573" s="1">
        <v>44317</v>
      </c>
      <c r="R573">
        <v>225</v>
      </c>
      <c r="S573" s="1"/>
    </row>
    <row r="574" spans="1:19" x14ac:dyDescent="0.35">
      <c r="A574">
        <v>100045</v>
      </c>
      <c r="B574" t="s">
        <v>1</v>
      </c>
      <c r="C574" s="2">
        <f>_xlfn.SWITCH(Sales[[#This Row],[Subscription Type]],"Basic",10,"Premium",10,"Business",25,"Enterprise",27)</f>
        <v>25</v>
      </c>
      <c r="E574" s="1"/>
      <c r="F574" s="1"/>
      <c r="G574">
        <v>9</v>
      </c>
      <c r="H574">
        <v>10</v>
      </c>
      <c r="I574">
        <f>IF(Sales[[#This Row],[Number of Users]]-Sales[[#This Row],[Licenses Bought]]&lt;0,0,Sales[[#This Row],[Number of Users]]-Sales[[#This Row],[Licenses Bought]])</f>
        <v>1</v>
      </c>
      <c r="J574" s="2">
        <f>IF(Sales[[#This Row],[Sales Month]]=MAX(Sales[Sales Month]),Sales[[#This Row],[Upsell $ Per Non-Paying User]]*Sales[[#This Row],[Non-Paying Users]],0)</f>
        <v>25</v>
      </c>
      <c r="K574" s="2" t="str">
        <f>_xlfn.IFS(Sales[[#This Row],[Current Upsell $]]=0,"",Sales[[#This Row],[Current Upsell $]]&gt;=400,"High",Sales[[#This Row],[Current Upsell $]]&gt;=100,"Medium",Sales[[#This Row],[Current Upsell $]]&lt;100,"Low")</f>
        <v>Low</v>
      </c>
      <c r="L574" s="2" t="str">
        <f>IF(Sales[[#This Row],[Current Upsell $]]&gt;0,_xlfn.CONCAT(Sales[[#This Row],[Subscription Type]]," ",Sales[[#This Row],[Upsell Priority]]," ",TEXT(Sales[[#This Row],[Current Upsell $]],"$#,#")),"")</f>
        <v>Business Low $25</v>
      </c>
      <c r="M574" s="1">
        <v>43983</v>
      </c>
      <c r="N574" s="1">
        <v>44378</v>
      </c>
      <c r="O574">
        <v>13</v>
      </c>
      <c r="P574">
        <v>0</v>
      </c>
      <c r="Q574" s="1">
        <v>44348</v>
      </c>
      <c r="R574">
        <v>225</v>
      </c>
      <c r="S574" s="1"/>
    </row>
    <row r="575" spans="1:19" x14ac:dyDescent="0.35">
      <c r="A575">
        <v>100046</v>
      </c>
      <c r="B575" t="s">
        <v>3</v>
      </c>
      <c r="C575" s="2">
        <f>_xlfn.SWITCH(Sales[[#This Row],[Subscription Type]],"Basic",10,"Premium",10,"Business",25,"Enterprise",27)</f>
        <v>10</v>
      </c>
      <c r="G575">
        <v>0</v>
      </c>
      <c r="H575">
        <v>7</v>
      </c>
      <c r="I575">
        <f>IF(Sales[[#This Row],[Number of Users]]-Sales[[#This Row],[Licenses Bought]]&lt;0,0,Sales[[#This Row],[Number of Users]]-Sales[[#This Row],[Licenses Bought]])</f>
        <v>7</v>
      </c>
      <c r="J575" s="2">
        <f>IF(Sales[[#This Row],[Sales Month]]=MAX(Sales[Sales Month]),Sales[[#This Row],[Upsell $ Per Non-Paying User]]*Sales[[#This Row],[Non-Paying Users]],0)</f>
        <v>0</v>
      </c>
      <c r="K575" s="2" t="str">
        <f>_xlfn.IFS(Sales[[#This Row],[Current Upsell $]]=0,"",Sales[[#This Row],[Current Upsell $]]&gt;=400,"High",Sales[[#This Row],[Current Upsell $]]&gt;=100,"Medium",Sales[[#This Row],[Current Upsell $]]&lt;100,"Low")</f>
        <v/>
      </c>
      <c r="L575" s="2" t="str">
        <f>IF(Sales[[#This Row],[Current Upsell $]]&gt;0,_xlfn.CONCAT(Sales[[#This Row],[Subscription Type]]," ",Sales[[#This Row],[Upsell Priority]]," ",TEXT(Sales[[#This Row],[Current Upsell $]],"$#,#")),"")</f>
        <v/>
      </c>
      <c r="M575" s="1">
        <v>43983</v>
      </c>
      <c r="N575" s="1">
        <v>44044</v>
      </c>
      <c r="O575">
        <v>2</v>
      </c>
      <c r="P575">
        <v>10</v>
      </c>
      <c r="Q575" s="1">
        <v>43983</v>
      </c>
      <c r="R575">
        <v>0</v>
      </c>
      <c r="S575" s="1"/>
    </row>
    <row r="576" spans="1:19" x14ac:dyDescent="0.35">
      <c r="A576">
        <v>100046</v>
      </c>
      <c r="B576" t="s">
        <v>3</v>
      </c>
      <c r="C576" s="2">
        <f>_xlfn.SWITCH(Sales[[#This Row],[Subscription Type]],"Basic",10,"Premium",10,"Business",25,"Enterprise",27)</f>
        <v>10</v>
      </c>
      <c r="G576">
        <v>0</v>
      </c>
      <c r="H576">
        <v>7</v>
      </c>
      <c r="I576">
        <f>IF(Sales[[#This Row],[Number of Users]]-Sales[[#This Row],[Licenses Bought]]&lt;0,0,Sales[[#This Row],[Number of Users]]-Sales[[#This Row],[Licenses Bought]])</f>
        <v>7</v>
      </c>
      <c r="J576" s="2">
        <f>IF(Sales[[#This Row],[Sales Month]]=MAX(Sales[Sales Month]),Sales[[#This Row],[Upsell $ Per Non-Paying User]]*Sales[[#This Row],[Non-Paying Users]],0)</f>
        <v>0</v>
      </c>
      <c r="K576" s="2" t="str">
        <f>_xlfn.IFS(Sales[[#This Row],[Current Upsell $]]=0,"",Sales[[#This Row],[Current Upsell $]]&gt;=400,"High",Sales[[#This Row],[Current Upsell $]]&gt;=100,"Medium",Sales[[#This Row],[Current Upsell $]]&lt;100,"Low")</f>
        <v/>
      </c>
      <c r="L576" s="2" t="str">
        <f>IF(Sales[[#This Row],[Current Upsell $]]&gt;0,_xlfn.CONCAT(Sales[[#This Row],[Subscription Type]]," ",Sales[[#This Row],[Upsell Priority]]," ",TEXT(Sales[[#This Row],[Current Upsell $]],"$#,#")),"")</f>
        <v/>
      </c>
      <c r="M576" s="1">
        <v>43983</v>
      </c>
      <c r="N576" s="1">
        <v>44044</v>
      </c>
      <c r="O576">
        <v>2</v>
      </c>
      <c r="P576">
        <v>10</v>
      </c>
      <c r="Q576" s="1">
        <v>44013</v>
      </c>
      <c r="R576">
        <v>0</v>
      </c>
      <c r="S576" s="1"/>
    </row>
    <row r="577" spans="1:19" x14ac:dyDescent="0.35">
      <c r="A577">
        <v>100046</v>
      </c>
      <c r="B577" t="s">
        <v>3</v>
      </c>
      <c r="C577" s="2">
        <f>_xlfn.SWITCH(Sales[[#This Row],[Subscription Type]],"Basic",10,"Premium",10,"Business",25,"Enterprise",27)</f>
        <v>10</v>
      </c>
      <c r="G577">
        <v>0</v>
      </c>
      <c r="H577">
        <v>7</v>
      </c>
      <c r="I577">
        <f>IF(Sales[[#This Row],[Number of Users]]-Sales[[#This Row],[Licenses Bought]]&lt;0,0,Sales[[#This Row],[Number of Users]]-Sales[[#This Row],[Licenses Bought]])</f>
        <v>7</v>
      </c>
      <c r="J577" s="2">
        <f>IF(Sales[[#This Row],[Sales Month]]=MAX(Sales[Sales Month]),Sales[[#This Row],[Upsell $ Per Non-Paying User]]*Sales[[#This Row],[Non-Paying Users]],0)</f>
        <v>0</v>
      </c>
      <c r="K577" s="2" t="str">
        <f>_xlfn.IFS(Sales[[#This Row],[Current Upsell $]]=0,"",Sales[[#This Row],[Current Upsell $]]&gt;=400,"High",Sales[[#This Row],[Current Upsell $]]&gt;=100,"Medium",Sales[[#This Row],[Current Upsell $]]&lt;100,"Low")</f>
        <v/>
      </c>
      <c r="L577" s="2" t="str">
        <f>IF(Sales[[#This Row],[Current Upsell $]]&gt;0,_xlfn.CONCAT(Sales[[#This Row],[Subscription Type]]," ",Sales[[#This Row],[Upsell Priority]]," ",TEXT(Sales[[#This Row],[Current Upsell $]],"$#,#")),"")</f>
        <v/>
      </c>
      <c r="M577" s="1">
        <v>43983</v>
      </c>
      <c r="N577" s="1">
        <v>44044</v>
      </c>
      <c r="O577">
        <v>2</v>
      </c>
      <c r="P577">
        <v>10</v>
      </c>
      <c r="Q577" s="1">
        <v>44044</v>
      </c>
      <c r="R577">
        <v>0</v>
      </c>
      <c r="S577" s="1"/>
    </row>
    <row r="578" spans="1:19" x14ac:dyDescent="0.35">
      <c r="A578">
        <v>100047</v>
      </c>
      <c r="B578" t="s">
        <v>3</v>
      </c>
      <c r="C578" s="2">
        <f>_xlfn.SWITCH(Sales[[#This Row],[Subscription Type]],"Basic",10,"Premium",10,"Business",25,"Enterprise",27)</f>
        <v>10</v>
      </c>
      <c r="G578">
        <v>0</v>
      </c>
      <c r="H578">
        <v>8</v>
      </c>
      <c r="I578">
        <f>IF(Sales[[#This Row],[Number of Users]]-Sales[[#This Row],[Licenses Bought]]&lt;0,0,Sales[[#This Row],[Number of Users]]-Sales[[#This Row],[Licenses Bought]])</f>
        <v>8</v>
      </c>
      <c r="J578" s="2">
        <f>IF(Sales[[#This Row],[Sales Month]]=MAX(Sales[Sales Month]),Sales[[#This Row],[Upsell $ Per Non-Paying User]]*Sales[[#This Row],[Non-Paying Users]],0)</f>
        <v>0</v>
      </c>
      <c r="K578" s="2" t="str">
        <f>_xlfn.IFS(Sales[[#This Row],[Current Upsell $]]=0,"",Sales[[#This Row],[Current Upsell $]]&gt;=400,"High",Sales[[#This Row],[Current Upsell $]]&gt;=100,"Medium",Sales[[#This Row],[Current Upsell $]]&lt;100,"Low")</f>
        <v/>
      </c>
      <c r="L578" s="2" t="str">
        <f>IF(Sales[[#This Row],[Current Upsell $]]&gt;0,_xlfn.CONCAT(Sales[[#This Row],[Subscription Type]]," ",Sales[[#This Row],[Upsell Priority]]," ",TEXT(Sales[[#This Row],[Current Upsell $]],"$#,#")),"")</f>
        <v/>
      </c>
      <c r="M578" s="1">
        <v>43983</v>
      </c>
      <c r="N578" s="1">
        <v>44197</v>
      </c>
      <c r="O578">
        <v>7</v>
      </c>
      <c r="P578">
        <v>5</v>
      </c>
      <c r="Q578" s="1">
        <v>43983</v>
      </c>
      <c r="R578">
        <v>0</v>
      </c>
      <c r="S578" s="1"/>
    </row>
    <row r="579" spans="1:19" x14ac:dyDescent="0.35">
      <c r="A579">
        <v>100047</v>
      </c>
      <c r="B579" t="s">
        <v>3</v>
      </c>
      <c r="C579" s="2">
        <f>_xlfn.SWITCH(Sales[[#This Row],[Subscription Type]],"Basic",10,"Premium",10,"Business",25,"Enterprise",27)</f>
        <v>10</v>
      </c>
      <c r="G579">
        <v>0</v>
      </c>
      <c r="H579">
        <v>8</v>
      </c>
      <c r="I579">
        <f>IF(Sales[[#This Row],[Number of Users]]-Sales[[#This Row],[Licenses Bought]]&lt;0,0,Sales[[#This Row],[Number of Users]]-Sales[[#This Row],[Licenses Bought]])</f>
        <v>8</v>
      </c>
      <c r="J579" s="2">
        <f>IF(Sales[[#This Row],[Sales Month]]=MAX(Sales[Sales Month]),Sales[[#This Row],[Upsell $ Per Non-Paying User]]*Sales[[#This Row],[Non-Paying Users]],0)</f>
        <v>0</v>
      </c>
      <c r="K579" s="2" t="str">
        <f>_xlfn.IFS(Sales[[#This Row],[Current Upsell $]]=0,"",Sales[[#This Row],[Current Upsell $]]&gt;=400,"High",Sales[[#This Row],[Current Upsell $]]&gt;=100,"Medium",Sales[[#This Row],[Current Upsell $]]&lt;100,"Low")</f>
        <v/>
      </c>
      <c r="L579" s="2" t="str">
        <f>IF(Sales[[#This Row],[Current Upsell $]]&gt;0,_xlfn.CONCAT(Sales[[#This Row],[Subscription Type]]," ",Sales[[#This Row],[Upsell Priority]]," ",TEXT(Sales[[#This Row],[Current Upsell $]],"$#,#")),"")</f>
        <v/>
      </c>
      <c r="M579" s="1">
        <v>43983</v>
      </c>
      <c r="N579" s="1">
        <v>44197</v>
      </c>
      <c r="O579">
        <v>7</v>
      </c>
      <c r="P579">
        <v>5</v>
      </c>
      <c r="Q579" s="1">
        <v>44013</v>
      </c>
      <c r="R579">
        <v>0</v>
      </c>
      <c r="S579" s="1"/>
    </row>
    <row r="580" spans="1:19" x14ac:dyDescent="0.35">
      <c r="A580">
        <v>100047</v>
      </c>
      <c r="B580" t="s">
        <v>3</v>
      </c>
      <c r="C580" s="2">
        <f>_xlfn.SWITCH(Sales[[#This Row],[Subscription Type]],"Basic",10,"Premium",10,"Business",25,"Enterprise",27)</f>
        <v>10</v>
      </c>
      <c r="G580">
        <v>0</v>
      </c>
      <c r="H580">
        <v>8</v>
      </c>
      <c r="I580">
        <f>IF(Sales[[#This Row],[Number of Users]]-Sales[[#This Row],[Licenses Bought]]&lt;0,0,Sales[[#This Row],[Number of Users]]-Sales[[#This Row],[Licenses Bought]])</f>
        <v>8</v>
      </c>
      <c r="J580" s="2">
        <f>IF(Sales[[#This Row],[Sales Month]]=MAX(Sales[Sales Month]),Sales[[#This Row],[Upsell $ Per Non-Paying User]]*Sales[[#This Row],[Non-Paying Users]],0)</f>
        <v>0</v>
      </c>
      <c r="K580" s="2" t="str">
        <f>_xlfn.IFS(Sales[[#This Row],[Current Upsell $]]=0,"",Sales[[#This Row],[Current Upsell $]]&gt;=400,"High",Sales[[#This Row],[Current Upsell $]]&gt;=100,"Medium",Sales[[#This Row],[Current Upsell $]]&lt;100,"Low")</f>
        <v/>
      </c>
      <c r="L580" s="2" t="str">
        <f>IF(Sales[[#This Row],[Current Upsell $]]&gt;0,_xlfn.CONCAT(Sales[[#This Row],[Subscription Type]]," ",Sales[[#This Row],[Upsell Priority]]," ",TEXT(Sales[[#This Row],[Current Upsell $]],"$#,#")),"")</f>
        <v/>
      </c>
      <c r="M580" s="1">
        <v>43983</v>
      </c>
      <c r="N580" s="1">
        <v>44197</v>
      </c>
      <c r="O580">
        <v>7</v>
      </c>
      <c r="P580">
        <v>5</v>
      </c>
      <c r="Q580" s="1">
        <v>44044</v>
      </c>
      <c r="R580">
        <v>0</v>
      </c>
      <c r="S580" s="1"/>
    </row>
    <row r="581" spans="1:19" x14ac:dyDescent="0.35">
      <c r="A581">
        <v>100047</v>
      </c>
      <c r="B581" t="s">
        <v>3</v>
      </c>
      <c r="C581" s="2">
        <f>_xlfn.SWITCH(Sales[[#This Row],[Subscription Type]],"Basic",10,"Premium",10,"Business",25,"Enterprise",27)</f>
        <v>10</v>
      </c>
      <c r="G581">
        <v>0</v>
      </c>
      <c r="H581">
        <v>6</v>
      </c>
      <c r="I581">
        <f>IF(Sales[[#This Row],[Number of Users]]-Sales[[#This Row],[Licenses Bought]]&lt;0,0,Sales[[#This Row],[Number of Users]]-Sales[[#This Row],[Licenses Bought]])</f>
        <v>6</v>
      </c>
      <c r="J581" s="2">
        <f>IF(Sales[[#This Row],[Sales Month]]=MAX(Sales[Sales Month]),Sales[[#This Row],[Upsell $ Per Non-Paying User]]*Sales[[#This Row],[Non-Paying Users]],0)</f>
        <v>0</v>
      </c>
      <c r="K581" s="2" t="str">
        <f>_xlfn.IFS(Sales[[#This Row],[Current Upsell $]]=0,"",Sales[[#This Row],[Current Upsell $]]&gt;=400,"High",Sales[[#This Row],[Current Upsell $]]&gt;=100,"Medium",Sales[[#This Row],[Current Upsell $]]&lt;100,"Low")</f>
        <v/>
      </c>
      <c r="L581" s="2" t="str">
        <f>IF(Sales[[#This Row],[Current Upsell $]]&gt;0,_xlfn.CONCAT(Sales[[#This Row],[Subscription Type]]," ",Sales[[#This Row],[Upsell Priority]]," ",TEXT(Sales[[#This Row],[Current Upsell $]],"$#,#")),"")</f>
        <v/>
      </c>
      <c r="M581" s="1">
        <v>43983</v>
      </c>
      <c r="N581" s="1">
        <v>44197</v>
      </c>
      <c r="O581">
        <v>7</v>
      </c>
      <c r="P581">
        <v>5</v>
      </c>
      <c r="Q581" s="1">
        <v>44075</v>
      </c>
      <c r="R581">
        <v>0</v>
      </c>
      <c r="S581" s="1"/>
    </row>
    <row r="582" spans="1:19" x14ac:dyDescent="0.35">
      <c r="A582">
        <v>100047</v>
      </c>
      <c r="B582" t="s">
        <v>3</v>
      </c>
      <c r="C582" s="2">
        <f>_xlfn.SWITCH(Sales[[#This Row],[Subscription Type]],"Basic",10,"Premium",10,"Business",25,"Enterprise",27)</f>
        <v>10</v>
      </c>
      <c r="G582">
        <v>0</v>
      </c>
      <c r="H582">
        <v>8</v>
      </c>
      <c r="I582">
        <f>IF(Sales[[#This Row],[Number of Users]]-Sales[[#This Row],[Licenses Bought]]&lt;0,0,Sales[[#This Row],[Number of Users]]-Sales[[#This Row],[Licenses Bought]])</f>
        <v>8</v>
      </c>
      <c r="J582" s="2">
        <f>IF(Sales[[#This Row],[Sales Month]]=MAX(Sales[Sales Month]),Sales[[#This Row],[Upsell $ Per Non-Paying User]]*Sales[[#This Row],[Non-Paying Users]],0)</f>
        <v>0</v>
      </c>
      <c r="K582" s="2" t="str">
        <f>_xlfn.IFS(Sales[[#This Row],[Current Upsell $]]=0,"",Sales[[#This Row],[Current Upsell $]]&gt;=400,"High",Sales[[#This Row],[Current Upsell $]]&gt;=100,"Medium",Sales[[#This Row],[Current Upsell $]]&lt;100,"Low")</f>
        <v/>
      </c>
      <c r="L582" s="2" t="str">
        <f>IF(Sales[[#This Row],[Current Upsell $]]&gt;0,_xlfn.CONCAT(Sales[[#This Row],[Subscription Type]]," ",Sales[[#This Row],[Upsell Priority]]," ",TEXT(Sales[[#This Row],[Current Upsell $]],"$#,#")),"")</f>
        <v/>
      </c>
      <c r="M582" s="1">
        <v>43983</v>
      </c>
      <c r="N582" s="1">
        <v>44197</v>
      </c>
      <c r="O582">
        <v>7</v>
      </c>
      <c r="P582">
        <v>5</v>
      </c>
      <c r="Q582" s="1">
        <v>44105</v>
      </c>
      <c r="R582">
        <v>0</v>
      </c>
      <c r="S582" s="1"/>
    </row>
    <row r="583" spans="1:19" x14ac:dyDescent="0.35">
      <c r="A583">
        <v>100047</v>
      </c>
      <c r="B583" t="s">
        <v>3</v>
      </c>
      <c r="C583" s="2">
        <f>_xlfn.SWITCH(Sales[[#This Row],[Subscription Type]],"Basic",10,"Premium",10,"Business",25,"Enterprise",27)</f>
        <v>10</v>
      </c>
      <c r="G583">
        <v>0</v>
      </c>
      <c r="H583">
        <v>8</v>
      </c>
      <c r="I583">
        <f>IF(Sales[[#This Row],[Number of Users]]-Sales[[#This Row],[Licenses Bought]]&lt;0,0,Sales[[#This Row],[Number of Users]]-Sales[[#This Row],[Licenses Bought]])</f>
        <v>8</v>
      </c>
      <c r="J583" s="2">
        <f>IF(Sales[[#This Row],[Sales Month]]=MAX(Sales[Sales Month]),Sales[[#This Row],[Upsell $ Per Non-Paying User]]*Sales[[#This Row],[Non-Paying Users]],0)</f>
        <v>0</v>
      </c>
      <c r="K583" s="2" t="str">
        <f>_xlfn.IFS(Sales[[#This Row],[Current Upsell $]]=0,"",Sales[[#This Row],[Current Upsell $]]&gt;=400,"High",Sales[[#This Row],[Current Upsell $]]&gt;=100,"Medium",Sales[[#This Row],[Current Upsell $]]&lt;100,"Low")</f>
        <v/>
      </c>
      <c r="L583" s="2" t="str">
        <f>IF(Sales[[#This Row],[Current Upsell $]]&gt;0,_xlfn.CONCAT(Sales[[#This Row],[Subscription Type]]," ",Sales[[#This Row],[Upsell Priority]]," ",TEXT(Sales[[#This Row],[Current Upsell $]],"$#,#")),"")</f>
        <v/>
      </c>
      <c r="M583" s="1">
        <v>43983</v>
      </c>
      <c r="N583" s="1">
        <v>44197</v>
      </c>
      <c r="O583">
        <v>7</v>
      </c>
      <c r="P583">
        <v>5</v>
      </c>
      <c r="Q583" s="1">
        <v>44136</v>
      </c>
      <c r="R583">
        <v>0</v>
      </c>
      <c r="S583" s="1"/>
    </row>
    <row r="584" spans="1:19" x14ac:dyDescent="0.35">
      <c r="A584">
        <v>100047</v>
      </c>
      <c r="B584" t="s">
        <v>3</v>
      </c>
      <c r="C584" s="2">
        <f>_xlfn.SWITCH(Sales[[#This Row],[Subscription Type]],"Basic",10,"Premium",10,"Business",25,"Enterprise",27)</f>
        <v>10</v>
      </c>
      <c r="G584">
        <v>0</v>
      </c>
      <c r="H584">
        <v>9</v>
      </c>
      <c r="I584">
        <f>IF(Sales[[#This Row],[Number of Users]]-Sales[[#This Row],[Licenses Bought]]&lt;0,0,Sales[[#This Row],[Number of Users]]-Sales[[#This Row],[Licenses Bought]])</f>
        <v>9</v>
      </c>
      <c r="J584" s="2">
        <f>IF(Sales[[#This Row],[Sales Month]]=MAX(Sales[Sales Month]),Sales[[#This Row],[Upsell $ Per Non-Paying User]]*Sales[[#This Row],[Non-Paying Users]],0)</f>
        <v>0</v>
      </c>
      <c r="K584" s="2" t="str">
        <f>_xlfn.IFS(Sales[[#This Row],[Current Upsell $]]=0,"",Sales[[#This Row],[Current Upsell $]]&gt;=400,"High",Sales[[#This Row],[Current Upsell $]]&gt;=100,"Medium",Sales[[#This Row],[Current Upsell $]]&lt;100,"Low")</f>
        <v/>
      </c>
      <c r="L584" s="2" t="str">
        <f>IF(Sales[[#This Row],[Current Upsell $]]&gt;0,_xlfn.CONCAT(Sales[[#This Row],[Subscription Type]]," ",Sales[[#This Row],[Upsell Priority]]," ",TEXT(Sales[[#This Row],[Current Upsell $]],"$#,#")),"")</f>
        <v/>
      </c>
      <c r="M584" s="1">
        <v>43983</v>
      </c>
      <c r="N584" s="1">
        <v>44197</v>
      </c>
      <c r="O584">
        <v>7</v>
      </c>
      <c r="P584">
        <v>5</v>
      </c>
      <c r="Q584" s="1">
        <v>44166</v>
      </c>
      <c r="R584">
        <v>0</v>
      </c>
      <c r="S584" s="1"/>
    </row>
    <row r="585" spans="1:19" x14ac:dyDescent="0.35">
      <c r="A585">
        <v>100047</v>
      </c>
      <c r="B585" t="s">
        <v>3</v>
      </c>
      <c r="C585" s="2">
        <f>_xlfn.SWITCH(Sales[[#This Row],[Subscription Type]],"Basic",10,"Premium",10,"Business",25,"Enterprise",27)</f>
        <v>10</v>
      </c>
      <c r="G585">
        <v>0</v>
      </c>
      <c r="H585">
        <v>8</v>
      </c>
      <c r="I585">
        <f>IF(Sales[[#This Row],[Number of Users]]-Sales[[#This Row],[Licenses Bought]]&lt;0,0,Sales[[#This Row],[Number of Users]]-Sales[[#This Row],[Licenses Bought]])</f>
        <v>8</v>
      </c>
      <c r="J585" s="2">
        <f>IF(Sales[[#This Row],[Sales Month]]=MAX(Sales[Sales Month]),Sales[[#This Row],[Upsell $ Per Non-Paying User]]*Sales[[#This Row],[Non-Paying Users]],0)</f>
        <v>0</v>
      </c>
      <c r="K585" s="2" t="str">
        <f>_xlfn.IFS(Sales[[#This Row],[Current Upsell $]]=0,"",Sales[[#This Row],[Current Upsell $]]&gt;=400,"High",Sales[[#This Row],[Current Upsell $]]&gt;=100,"Medium",Sales[[#This Row],[Current Upsell $]]&lt;100,"Low")</f>
        <v/>
      </c>
      <c r="L585" s="2" t="str">
        <f>IF(Sales[[#This Row],[Current Upsell $]]&gt;0,_xlfn.CONCAT(Sales[[#This Row],[Subscription Type]]," ",Sales[[#This Row],[Upsell Priority]]," ",TEXT(Sales[[#This Row],[Current Upsell $]],"$#,#")),"")</f>
        <v/>
      </c>
      <c r="M585" s="1">
        <v>43983</v>
      </c>
      <c r="N585" s="1">
        <v>44197</v>
      </c>
      <c r="O585">
        <v>7</v>
      </c>
      <c r="P585">
        <v>5</v>
      </c>
      <c r="Q585" s="1">
        <v>44197</v>
      </c>
      <c r="R585">
        <v>0</v>
      </c>
      <c r="S585" s="1"/>
    </row>
    <row r="586" spans="1:19" x14ac:dyDescent="0.35">
      <c r="A586">
        <v>100048</v>
      </c>
      <c r="B586" t="s">
        <v>3</v>
      </c>
      <c r="C586" s="2">
        <f>_xlfn.SWITCH(Sales[[#This Row],[Subscription Type]],"Basic",10,"Premium",10,"Business",25,"Enterprise",27)</f>
        <v>10</v>
      </c>
      <c r="E586" s="1"/>
      <c r="F586" s="1"/>
      <c r="G586">
        <v>0</v>
      </c>
      <c r="H586">
        <v>8</v>
      </c>
      <c r="I586">
        <f>IF(Sales[[#This Row],[Number of Users]]-Sales[[#This Row],[Licenses Bought]]&lt;0,0,Sales[[#This Row],[Number of Users]]-Sales[[#This Row],[Licenses Bought]])</f>
        <v>8</v>
      </c>
      <c r="J586" s="2">
        <f>IF(Sales[[#This Row],[Sales Month]]=MAX(Sales[Sales Month]),Sales[[#This Row],[Upsell $ Per Non-Paying User]]*Sales[[#This Row],[Non-Paying Users]],0)</f>
        <v>0</v>
      </c>
      <c r="K586" s="2" t="str">
        <f>_xlfn.IFS(Sales[[#This Row],[Current Upsell $]]=0,"",Sales[[#This Row],[Current Upsell $]]&gt;=400,"High",Sales[[#This Row],[Current Upsell $]]&gt;=100,"Medium",Sales[[#This Row],[Current Upsell $]]&lt;100,"Low")</f>
        <v/>
      </c>
      <c r="L586" s="2" t="str">
        <f>IF(Sales[[#This Row],[Current Upsell $]]&gt;0,_xlfn.CONCAT(Sales[[#This Row],[Subscription Type]]," ",Sales[[#This Row],[Upsell Priority]]," ",TEXT(Sales[[#This Row],[Current Upsell $]],"$#,#")),"")</f>
        <v/>
      </c>
      <c r="M586" s="1">
        <v>43983</v>
      </c>
      <c r="N586" s="1">
        <v>44378</v>
      </c>
      <c r="O586">
        <v>13</v>
      </c>
      <c r="P586">
        <v>0</v>
      </c>
      <c r="Q586" s="1">
        <v>43983</v>
      </c>
      <c r="R586">
        <v>0</v>
      </c>
      <c r="S586" s="1"/>
    </row>
    <row r="587" spans="1:19" x14ac:dyDescent="0.35">
      <c r="A587">
        <v>100048</v>
      </c>
      <c r="B587" t="s">
        <v>0</v>
      </c>
      <c r="C587" s="2">
        <f>_xlfn.SWITCH(Sales[[#This Row],[Subscription Type]],"Basic",10,"Premium",10,"Business",25,"Enterprise",27)</f>
        <v>10</v>
      </c>
      <c r="E587" s="1"/>
      <c r="F587" s="1"/>
      <c r="G587">
        <v>4</v>
      </c>
      <c r="H587">
        <v>7</v>
      </c>
      <c r="I587">
        <f>IF(Sales[[#This Row],[Number of Users]]-Sales[[#This Row],[Licenses Bought]]&lt;0,0,Sales[[#This Row],[Number of Users]]-Sales[[#This Row],[Licenses Bought]])</f>
        <v>3</v>
      </c>
      <c r="J587" s="2">
        <f>IF(Sales[[#This Row],[Sales Month]]=MAX(Sales[Sales Month]),Sales[[#This Row],[Upsell $ Per Non-Paying User]]*Sales[[#This Row],[Non-Paying Users]],0)</f>
        <v>0</v>
      </c>
      <c r="K587" s="2" t="str">
        <f>_xlfn.IFS(Sales[[#This Row],[Current Upsell $]]=0,"",Sales[[#This Row],[Current Upsell $]]&gt;=400,"High",Sales[[#This Row],[Current Upsell $]]&gt;=100,"Medium",Sales[[#This Row],[Current Upsell $]]&lt;100,"Low")</f>
        <v/>
      </c>
      <c r="L587" s="2" t="str">
        <f>IF(Sales[[#This Row],[Current Upsell $]]&gt;0,_xlfn.CONCAT(Sales[[#This Row],[Subscription Type]]," ",Sales[[#This Row],[Upsell Priority]]," ",TEXT(Sales[[#This Row],[Current Upsell $]],"$#,#")),"")</f>
        <v/>
      </c>
      <c r="M587" s="1">
        <v>43983</v>
      </c>
      <c r="N587" s="1">
        <v>44378</v>
      </c>
      <c r="O587">
        <v>13</v>
      </c>
      <c r="P587">
        <v>0</v>
      </c>
      <c r="Q587" s="1">
        <v>44013</v>
      </c>
      <c r="R587">
        <v>40</v>
      </c>
      <c r="S587" s="1"/>
    </row>
    <row r="588" spans="1:19" x14ac:dyDescent="0.35">
      <c r="A588">
        <v>100048</v>
      </c>
      <c r="B588" t="s">
        <v>0</v>
      </c>
      <c r="C588" s="2">
        <f>_xlfn.SWITCH(Sales[[#This Row],[Subscription Type]],"Basic",10,"Premium",10,"Business",25,"Enterprise",27)</f>
        <v>10</v>
      </c>
      <c r="E588" s="1"/>
      <c r="F588" s="1"/>
      <c r="G588">
        <v>4</v>
      </c>
      <c r="H588">
        <v>9</v>
      </c>
      <c r="I588">
        <f>IF(Sales[[#This Row],[Number of Users]]-Sales[[#This Row],[Licenses Bought]]&lt;0,0,Sales[[#This Row],[Number of Users]]-Sales[[#This Row],[Licenses Bought]])</f>
        <v>5</v>
      </c>
      <c r="J588" s="2">
        <f>IF(Sales[[#This Row],[Sales Month]]=MAX(Sales[Sales Month]),Sales[[#This Row],[Upsell $ Per Non-Paying User]]*Sales[[#This Row],[Non-Paying Users]],0)</f>
        <v>0</v>
      </c>
      <c r="K588" s="2" t="str">
        <f>_xlfn.IFS(Sales[[#This Row],[Current Upsell $]]=0,"",Sales[[#This Row],[Current Upsell $]]&gt;=400,"High",Sales[[#This Row],[Current Upsell $]]&gt;=100,"Medium",Sales[[#This Row],[Current Upsell $]]&lt;100,"Low")</f>
        <v/>
      </c>
      <c r="L588" s="2" t="str">
        <f>IF(Sales[[#This Row],[Current Upsell $]]&gt;0,_xlfn.CONCAT(Sales[[#This Row],[Subscription Type]]," ",Sales[[#This Row],[Upsell Priority]]," ",TEXT(Sales[[#This Row],[Current Upsell $]],"$#,#")),"")</f>
        <v/>
      </c>
      <c r="M588" s="1">
        <v>43983</v>
      </c>
      <c r="N588" s="1">
        <v>44378</v>
      </c>
      <c r="O588">
        <v>13</v>
      </c>
      <c r="P588">
        <v>0</v>
      </c>
      <c r="Q588" s="1">
        <v>44044</v>
      </c>
      <c r="R588">
        <v>40</v>
      </c>
      <c r="S588" s="1"/>
    </row>
    <row r="589" spans="1:19" x14ac:dyDescent="0.35">
      <c r="A589">
        <v>100048</v>
      </c>
      <c r="B589" t="s">
        <v>0</v>
      </c>
      <c r="C589" s="2">
        <f>_xlfn.SWITCH(Sales[[#This Row],[Subscription Type]],"Basic",10,"Premium",10,"Business",25,"Enterprise",27)</f>
        <v>10</v>
      </c>
      <c r="E589" s="1"/>
      <c r="F589" s="1"/>
      <c r="G589">
        <v>6</v>
      </c>
      <c r="H589">
        <v>9</v>
      </c>
      <c r="I589">
        <f>IF(Sales[[#This Row],[Number of Users]]-Sales[[#This Row],[Licenses Bought]]&lt;0,0,Sales[[#This Row],[Number of Users]]-Sales[[#This Row],[Licenses Bought]])</f>
        <v>3</v>
      </c>
      <c r="J589" s="2">
        <f>IF(Sales[[#This Row],[Sales Month]]=MAX(Sales[Sales Month]),Sales[[#This Row],[Upsell $ Per Non-Paying User]]*Sales[[#This Row],[Non-Paying Users]],0)</f>
        <v>0</v>
      </c>
      <c r="K589" s="2" t="str">
        <f>_xlfn.IFS(Sales[[#This Row],[Current Upsell $]]=0,"",Sales[[#This Row],[Current Upsell $]]&gt;=400,"High",Sales[[#This Row],[Current Upsell $]]&gt;=100,"Medium",Sales[[#This Row],[Current Upsell $]]&lt;100,"Low")</f>
        <v/>
      </c>
      <c r="L589" s="2" t="str">
        <f>IF(Sales[[#This Row],[Current Upsell $]]&gt;0,_xlfn.CONCAT(Sales[[#This Row],[Subscription Type]]," ",Sales[[#This Row],[Upsell Priority]]," ",TEXT(Sales[[#This Row],[Current Upsell $]],"$#,#")),"")</f>
        <v/>
      </c>
      <c r="M589" s="1">
        <v>43983</v>
      </c>
      <c r="N589" s="1">
        <v>44378</v>
      </c>
      <c r="O589">
        <v>13</v>
      </c>
      <c r="P589">
        <v>0</v>
      </c>
      <c r="Q589" s="1">
        <v>44075</v>
      </c>
      <c r="R589">
        <v>60</v>
      </c>
      <c r="S589" s="1"/>
    </row>
    <row r="590" spans="1:19" x14ac:dyDescent="0.35">
      <c r="A590">
        <v>100048</v>
      </c>
      <c r="B590" t="s">
        <v>0</v>
      </c>
      <c r="C590" s="2">
        <f>_xlfn.SWITCH(Sales[[#This Row],[Subscription Type]],"Basic",10,"Premium",10,"Business",25,"Enterprise",27)</f>
        <v>10</v>
      </c>
      <c r="E590" s="1"/>
      <c r="F590" s="1"/>
      <c r="G590">
        <v>6</v>
      </c>
      <c r="H590">
        <v>8</v>
      </c>
      <c r="I590">
        <f>IF(Sales[[#This Row],[Number of Users]]-Sales[[#This Row],[Licenses Bought]]&lt;0,0,Sales[[#This Row],[Number of Users]]-Sales[[#This Row],[Licenses Bought]])</f>
        <v>2</v>
      </c>
      <c r="J590" s="2">
        <f>IF(Sales[[#This Row],[Sales Month]]=MAX(Sales[Sales Month]),Sales[[#This Row],[Upsell $ Per Non-Paying User]]*Sales[[#This Row],[Non-Paying Users]],0)</f>
        <v>0</v>
      </c>
      <c r="K590" s="2" t="str">
        <f>_xlfn.IFS(Sales[[#This Row],[Current Upsell $]]=0,"",Sales[[#This Row],[Current Upsell $]]&gt;=400,"High",Sales[[#This Row],[Current Upsell $]]&gt;=100,"Medium",Sales[[#This Row],[Current Upsell $]]&lt;100,"Low")</f>
        <v/>
      </c>
      <c r="L590" s="2" t="str">
        <f>IF(Sales[[#This Row],[Current Upsell $]]&gt;0,_xlfn.CONCAT(Sales[[#This Row],[Subscription Type]]," ",Sales[[#This Row],[Upsell Priority]]," ",TEXT(Sales[[#This Row],[Current Upsell $]],"$#,#")),"")</f>
        <v/>
      </c>
      <c r="M590" s="1">
        <v>43983</v>
      </c>
      <c r="N590" s="1">
        <v>44378</v>
      </c>
      <c r="O590">
        <v>13</v>
      </c>
      <c r="P590">
        <v>0</v>
      </c>
      <c r="Q590" s="1">
        <v>44105</v>
      </c>
      <c r="R590">
        <v>60</v>
      </c>
      <c r="S590" s="1"/>
    </row>
    <row r="591" spans="1:19" x14ac:dyDescent="0.35">
      <c r="A591">
        <v>100048</v>
      </c>
      <c r="B591" t="s">
        <v>0</v>
      </c>
      <c r="C591" s="2">
        <f>_xlfn.SWITCH(Sales[[#This Row],[Subscription Type]],"Basic",10,"Premium",10,"Business",25,"Enterprise",27)</f>
        <v>10</v>
      </c>
      <c r="E591" s="1"/>
      <c r="F591" s="1"/>
      <c r="G591">
        <v>6</v>
      </c>
      <c r="H591">
        <v>8</v>
      </c>
      <c r="I591">
        <f>IF(Sales[[#This Row],[Number of Users]]-Sales[[#This Row],[Licenses Bought]]&lt;0,0,Sales[[#This Row],[Number of Users]]-Sales[[#This Row],[Licenses Bought]])</f>
        <v>2</v>
      </c>
      <c r="J591" s="2">
        <f>IF(Sales[[#This Row],[Sales Month]]=MAX(Sales[Sales Month]),Sales[[#This Row],[Upsell $ Per Non-Paying User]]*Sales[[#This Row],[Non-Paying Users]],0)</f>
        <v>0</v>
      </c>
      <c r="K591" s="2" t="str">
        <f>_xlfn.IFS(Sales[[#This Row],[Current Upsell $]]=0,"",Sales[[#This Row],[Current Upsell $]]&gt;=400,"High",Sales[[#This Row],[Current Upsell $]]&gt;=100,"Medium",Sales[[#This Row],[Current Upsell $]]&lt;100,"Low")</f>
        <v/>
      </c>
      <c r="L591" s="2" t="str">
        <f>IF(Sales[[#This Row],[Current Upsell $]]&gt;0,_xlfn.CONCAT(Sales[[#This Row],[Subscription Type]]," ",Sales[[#This Row],[Upsell Priority]]," ",TEXT(Sales[[#This Row],[Current Upsell $]],"$#,#")),"")</f>
        <v/>
      </c>
      <c r="M591" s="1">
        <v>43983</v>
      </c>
      <c r="N591" s="1">
        <v>44378</v>
      </c>
      <c r="O591">
        <v>13</v>
      </c>
      <c r="P591">
        <v>0</v>
      </c>
      <c r="Q591" s="1">
        <v>44136</v>
      </c>
      <c r="R591">
        <v>60</v>
      </c>
      <c r="S591" s="1"/>
    </row>
    <row r="592" spans="1:19" x14ac:dyDescent="0.35">
      <c r="A592">
        <v>100048</v>
      </c>
      <c r="B592" t="s">
        <v>0</v>
      </c>
      <c r="C592" s="2">
        <f>_xlfn.SWITCH(Sales[[#This Row],[Subscription Type]],"Basic",10,"Premium",10,"Business",25,"Enterprise",27)</f>
        <v>10</v>
      </c>
      <c r="E592" s="1"/>
      <c r="F592" s="1"/>
      <c r="G592">
        <v>6</v>
      </c>
      <c r="H592">
        <v>7</v>
      </c>
      <c r="I592">
        <f>IF(Sales[[#This Row],[Number of Users]]-Sales[[#This Row],[Licenses Bought]]&lt;0,0,Sales[[#This Row],[Number of Users]]-Sales[[#This Row],[Licenses Bought]])</f>
        <v>1</v>
      </c>
      <c r="J592" s="2">
        <f>IF(Sales[[#This Row],[Sales Month]]=MAX(Sales[Sales Month]),Sales[[#This Row],[Upsell $ Per Non-Paying User]]*Sales[[#This Row],[Non-Paying Users]],0)</f>
        <v>0</v>
      </c>
      <c r="K592" s="2" t="str">
        <f>_xlfn.IFS(Sales[[#This Row],[Current Upsell $]]=0,"",Sales[[#This Row],[Current Upsell $]]&gt;=400,"High",Sales[[#This Row],[Current Upsell $]]&gt;=100,"Medium",Sales[[#This Row],[Current Upsell $]]&lt;100,"Low")</f>
        <v/>
      </c>
      <c r="L592" s="2" t="str">
        <f>IF(Sales[[#This Row],[Current Upsell $]]&gt;0,_xlfn.CONCAT(Sales[[#This Row],[Subscription Type]]," ",Sales[[#This Row],[Upsell Priority]]," ",TEXT(Sales[[#This Row],[Current Upsell $]],"$#,#")),"")</f>
        <v/>
      </c>
      <c r="M592" s="1">
        <v>43983</v>
      </c>
      <c r="N592" s="1">
        <v>44378</v>
      </c>
      <c r="O592">
        <v>13</v>
      </c>
      <c r="P592">
        <v>0</v>
      </c>
      <c r="Q592" s="1">
        <v>44166</v>
      </c>
      <c r="R592">
        <v>60</v>
      </c>
      <c r="S592" s="1"/>
    </row>
    <row r="593" spans="1:19" x14ac:dyDescent="0.35">
      <c r="A593">
        <v>100048</v>
      </c>
      <c r="B593" t="s">
        <v>0</v>
      </c>
      <c r="C593" s="2">
        <f>_xlfn.SWITCH(Sales[[#This Row],[Subscription Type]],"Basic",10,"Premium",10,"Business",25,"Enterprise",27)</f>
        <v>10</v>
      </c>
      <c r="E593" s="1"/>
      <c r="F593" s="1"/>
      <c r="G593">
        <v>6</v>
      </c>
      <c r="H593">
        <v>8</v>
      </c>
      <c r="I593">
        <f>IF(Sales[[#This Row],[Number of Users]]-Sales[[#This Row],[Licenses Bought]]&lt;0,0,Sales[[#This Row],[Number of Users]]-Sales[[#This Row],[Licenses Bought]])</f>
        <v>2</v>
      </c>
      <c r="J593" s="2">
        <f>IF(Sales[[#This Row],[Sales Month]]=MAX(Sales[Sales Month]),Sales[[#This Row],[Upsell $ Per Non-Paying User]]*Sales[[#This Row],[Non-Paying Users]],0)</f>
        <v>0</v>
      </c>
      <c r="K593" s="2" t="str">
        <f>_xlfn.IFS(Sales[[#This Row],[Current Upsell $]]=0,"",Sales[[#This Row],[Current Upsell $]]&gt;=400,"High",Sales[[#This Row],[Current Upsell $]]&gt;=100,"Medium",Sales[[#This Row],[Current Upsell $]]&lt;100,"Low")</f>
        <v/>
      </c>
      <c r="L593" s="2" t="str">
        <f>IF(Sales[[#This Row],[Current Upsell $]]&gt;0,_xlfn.CONCAT(Sales[[#This Row],[Subscription Type]]," ",Sales[[#This Row],[Upsell Priority]]," ",TEXT(Sales[[#This Row],[Current Upsell $]],"$#,#")),"")</f>
        <v/>
      </c>
      <c r="M593" s="1">
        <v>43983</v>
      </c>
      <c r="N593" s="1">
        <v>44378</v>
      </c>
      <c r="O593">
        <v>13</v>
      </c>
      <c r="P593">
        <v>0</v>
      </c>
      <c r="Q593" s="1">
        <v>44197</v>
      </c>
      <c r="R593">
        <v>60</v>
      </c>
      <c r="S593" s="1"/>
    </row>
    <row r="594" spans="1:19" x14ac:dyDescent="0.35">
      <c r="A594">
        <v>100048</v>
      </c>
      <c r="B594" t="s">
        <v>0</v>
      </c>
      <c r="C594" s="2">
        <f>_xlfn.SWITCH(Sales[[#This Row],[Subscription Type]],"Basic",10,"Premium",10,"Business",25,"Enterprise",27)</f>
        <v>10</v>
      </c>
      <c r="E594" s="1"/>
      <c r="F594" s="1"/>
      <c r="G594">
        <v>6</v>
      </c>
      <c r="H594">
        <v>8</v>
      </c>
      <c r="I594">
        <f>IF(Sales[[#This Row],[Number of Users]]-Sales[[#This Row],[Licenses Bought]]&lt;0,0,Sales[[#This Row],[Number of Users]]-Sales[[#This Row],[Licenses Bought]])</f>
        <v>2</v>
      </c>
      <c r="J594" s="2">
        <f>IF(Sales[[#This Row],[Sales Month]]=MAX(Sales[Sales Month]),Sales[[#This Row],[Upsell $ Per Non-Paying User]]*Sales[[#This Row],[Non-Paying Users]],0)</f>
        <v>0</v>
      </c>
      <c r="K594" s="2" t="str">
        <f>_xlfn.IFS(Sales[[#This Row],[Current Upsell $]]=0,"",Sales[[#This Row],[Current Upsell $]]&gt;=400,"High",Sales[[#This Row],[Current Upsell $]]&gt;=100,"Medium",Sales[[#This Row],[Current Upsell $]]&lt;100,"Low")</f>
        <v/>
      </c>
      <c r="L594" s="2" t="str">
        <f>IF(Sales[[#This Row],[Current Upsell $]]&gt;0,_xlfn.CONCAT(Sales[[#This Row],[Subscription Type]]," ",Sales[[#This Row],[Upsell Priority]]," ",TEXT(Sales[[#This Row],[Current Upsell $]],"$#,#")),"")</f>
        <v/>
      </c>
      <c r="M594" s="1">
        <v>43983</v>
      </c>
      <c r="N594" s="1">
        <v>44378</v>
      </c>
      <c r="O594">
        <v>13</v>
      </c>
      <c r="P594">
        <v>0</v>
      </c>
      <c r="Q594" s="1">
        <v>44228</v>
      </c>
      <c r="R594">
        <v>60</v>
      </c>
      <c r="S594" s="1"/>
    </row>
    <row r="595" spans="1:19" x14ac:dyDescent="0.35">
      <c r="A595">
        <v>100048</v>
      </c>
      <c r="B595" t="s">
        <v>0</v>
      </c>
      <c r="C595" s="2">
        <f>_xlfn.SWITCH(Sales[[#This Row],[Subscription Type]],"Basic",10,"Premium",10,"Business",25,"Enterprise",27)</f>
        <v>10</v>
      </c>
      <c r="E595" s="1"/>
      <c r="F595" s="1"/>
      <c r="G595">
        <v>6</v>
      </c>
      <c r="H595">
        <v>9</v>
      </c>
      <c r="I595">
        <f>IF(Sales[[#This Row],[Number of Users]]-Sales[[#This Row],[Licenses Bought]]&lt;0,0,Sales[[#This Row],[Number of Users]]-Sales[[#This Row],[Licenses Bought]])</f>
        <v>3</v>
      </c>
      <c r="J595" s="2">
        <f>IF(Sales[[#This Row],[Sales Month]]=MAX(Sales[Sales Month]),Sales[[#This Row],[Upsell $ Per Non-Paying User]]*Sales[[#This Row],[Non-Paying Users]],0)</f>
        <v>0</v>
      </c>
      <c r="K595" s="2" t="str">
        <f>_xlfn.IFS(Sales[[#This Row],[Current Upsell $]]=0,"",Sales[[#This Row],[Current Upsell $]]&gt;=400,"High",Sales[[#This Row],[Current Upsell $]]&gt;=100,"Medium",Sales[[#This Row],[Current Upsell $]]&lt;100,"Low")</f>
        <v/>
      </c>
      <c r="L595" s="2" t="str">
        <f>IF(Sales[[#This Row],[Current Upsell $]]&gt;0,_xlfn.CONCAT(Sales[[#This Row],[Subscription Type]]," ",Sales[[#This Row],[Upsell Priority]]," ",TEXT(Sales[[#This Row],[Current Upsell $]],"$#,#")),"")</f>
        <v/>
      </c>
      <c r="M595" s="1">
        <v>43983</v>
      </c>
      <c r="N595" s="1">
        <v>44378</v>
      </c>
      <c r="O595">
        <v>13</v>
      </c>
      <c r="P595">
        <v>0</v>
      </c>
      <c r="Q595" s="1">
        <v>44256</v>
      </c>
      <c r="R595">
        <v>60</v>
      </c>
      <c r="S595" s="1"/>
    </row>
    <row r="596" spans="1:19" x14ac:dyDescent="0.35">
      <c r="A596">
        <v>100048</v>
      </c>
      <c r="B596" t="s">
        <v>0</v>
      </c>
      <c r="C596" s="2">
        <f>_xlfn.SWITCH(Sales[[#This Row],[Subscription Type]],"Basic",10,"Premium",10,"Business",25,"Enterprise",27)</f>
        <v>10</v>
      </c>
      <c r="E596" s="1"/>
      <c r="F596" s="1"/>
      <c r="G596">
        <v>6</v>
      </c>
      <c r="H596">
        <v>6</v>
      </c>
      <c r="I596">
        <f>IF(Sales[[#This Row],[Number of Users]]-Sales[[#This Row],[Licenses Bought]]&lt;0,0,Sales[[#This Row],[Number of Users]]-Sales[[#This Row],[Licenses Bought]])</f>
        <v>0</v>
      </c>
      <c r="J596" s="2">
        <f>IF(Sales[[#This Row],[Sales Month]]=MAX(Sales[Sales Month]),Sales[[#This Row],[Upsell $ Per Non-Paying User]]*Sales[[#This Row],[Non-Paying Users]],0)</f>
        <v>0</v>
      </c>
      <c r="K596" s="2" t="str">
        <f>_xlfn.IFS(Sales[[#This Row],[Current Upsell $]]=0,"",Sales[[#This Row],[Current Upsell $]]&gt;=400,"High",Sales[[#This Row],[Current Upsell $]]&gt;=100,"Medium",Sales[[#This Row],[Current Upsell $]]&lt;100,"Low")</f>
        <v/>
      </c>
      <c r="L596" s="2" t="str">
        <f>IF(Sales[[#This Row],[Current Upsell $]]&gt;0,_xlfn.CONCAT(Sales[[#This Row],[Subscription Type]]," ",Sales[[#This Row],[Upsell Priority]]," ",TEXT(Sales[[#This Row],[Current Upsell $]],"$#,#")),"")</f>
        <v/>
      </c>
      <c r="M596" s="1">
        <v>43983</v>
      </c>
      <c r="N596" s="1">
        <v>44378</v>
      </c>
      <c r="O596">
        <v>13</v>
      </c>
      <c r="P596">
        <v>0</v>
      </c>
      <c r="Q596" s="1">
        <v>44287</v>
      </c>
      <c r="R596">
        <v>60</v>
      </c>
      <c r="S596" s="1"/>
    </row>
    <row r="597" spans="1:19" x14ac:dyDescent="0.35">
      <c r="A597">
        <v>100048</v>
      </c>
      <c r="B597" t="s">
        <v>0</v>
      </c>
      <c r="C597" s="2">
        <f>_xlfn.SWITCH(Sales[[#This Row],[Subscription Type]],"Basic",10,"Premium",10,"Business",25,"Enterprise",27)</f>
        <v>10</v>
      </c>
      <c r="E597" s="1"/>
      <c r="F597" s="1"/>
      <c r="G597">
        <v>6</v>
      </c>
      <c r="H597">
        <v>7</v>
      </c>
      <c r="I597">
        <f>IF(Sales[[#This Row],[Number of Users]]-Sales[[#This Row],[Licenses Bought]]&lt;0,0,Sales[[#This Row],[Number of Users]]-Sales[[#This Row],[Licenses Bought]])</f>
        <v>1</v>
      </c>
      <c r="J597" s="2">
        <f>IF(Sales[[#This Row],[Sales Month]]=MAX(Sales[Sales Month]),Sales[[#This Row],[Upsell $ Per Non-Paying User]]*Sales[[#This Row],[Non-Paying Users]],0)</f>
        <v>0</v>
      </c>
      <c r="K597" s="2" t="str">
        <f>_xlfn.IFS(Sales[[#This Row],[Current Upsell $]]=0,"",Sales[[#This Row],[Current Upsell $]]&gt;=400,"High",Sales[[#This Row],[Current Upsell $]]&gt;=100,"Medium",Sales[[#This Row],[Current Upsell $]]&lt;100,"Low")</f>
        <v/>
      </c>
      <c r="L597" s="2" t="str">
        <f>IF(Sales[[#This Row],[Current Upsell $]]&gt;0,_xlfn.CONCAT(Sales[[#This Row],[Subscription Type]]," ",Sales[[#This Row],[Upsell Priority]]," ",TEXT(Sales[[#This Row],[Current Upsell $]],"$#,#")),"")</f>
        <v/>
      </c>
      <c r="M597" s="1">
        <v>43983</v>
      </c>
      <c r="N597" s="1">
        <v>44378</v>
      </c>
      <c r="O597">
        <v>13</v>
      </c>
      <c r="P597">
        <v>0</v>
      </c>
      <c r="Q597" s="1">
        <v>44317</v>
      </c>
      <c r="R597">
        <v>60</v>
      </c>
      <c r="S597" s="1"/>
    </row>
    <row r="598" spans="1:19" x14ac:dyDescent="0.35">
      <c r="A598">
        <v>100048</v>
      </c>
      <c r="B598" t="s">
        <v>0</v>
      </c>
      <c r="C598" s="2">
        <f>_xlfn.SWITCH(Sales[[#This Row],[Subscription Type]],"Basic",10,"Premium",10,"Business",25,"Enterprise",27)</f>
        <v>10</v>
      </c>
      <c r="E598" s="1"/>
      <c r="F598" s="1"/>
      <c r="G598">
        <v>6</v>
      </c>
      <c r="H598">
        <v>9</v>
      </c>
      <c r="I598">
        <f>IF(Sales[[#This Row],[Number of Users]]-Sales[[#This Row],[Licenses Bought]]&lt;0,0,Sales[[#This Row],[Number of Users]]-Sales[[#This Row],[Licenses Bought]])</f>
        <v>3</v>
      </c>
      <c r="J598" s="2">
        <f>IF(Sales[[#This Row],[Sales Month]]=MAX(Sales[Sales Month]),Sales[[#This Row],[Upsell $ Per Non-Paying User]]*Sales[[#This Row],[Non-Paying Users]],0)</f>
        <v>30</v>
      </c>
      <c r="K598" s="2" t="str">
        <f>_xlfn.IFS(Sales[[#This Row],[Current Upsell $]]=0,"",Sales[[#This Row],[Current Upsell $]]&gt;=400,"High",Sales[[#This Row],[Current Upsell $]]&gt;=100,"Medium",Sales[[#This Row],[Current Upsell $]]&lt;100,"Low")</f>
        <v>Low</v>
      </c>
      <c r="L598" s="2" t="str">
        <f>IF(Sales[[#This Row],[Current Upsell $]]&gt;0,_xlfn.CONCAT(Sales[[#This Row],[Subscription Type]]," ",Sales[[#This Row],[Upsell Priority]]," ",TEXT(Sales[[#This Row],[Current Upsell $]],"$#,#")),"")</f>
        <v>Premium Low $30</v>
      </c>
      <c r="M598" s="1">
        <v>43983</v>
      </c>
      <c r="N598" s="1">
        <v>44378</v>
      </c>
      <c r="O598">
        <v>13</v>
      </c>
      <c r="P598">
        <v>0</v>
      </c>
      <c r="Q598" s="1">
        <v>44348</v>
      </c>
      <c r="R598">
        <v>60</v>
      </c>
      <c r="S598" s="1"/>
    </row>
    <row r="599" spans="1:19" x14ac:dyDescent="0.35">
      <c r="A599">
        <v>100049</v>
      </c>
      <c r="B599" t="s">
        <v>3</v>
      </c>
      <c r="C599" s="2">
        <f>_xlfn.SWITCH(Sales[[#This Row],[Subscription Type]],"Basic",10,"Premium",10,"Business",25,"Enterprise",27)</f>
        <v>10</v>
      </c>
      <c r="G599">
        <v>0</v>
      </c>
      <c r="H599">
        <v>5</v>
      </c>
      <c r="I599">
        <f>IF(Sales[[#This Row],[Number of Users]]-Sales[[#This Row],[Licenses Bought]]&lt;0,0,Sales[[#This Row],[Number of Users]]-Sales[[#This Row],[Licenses Bought]])</f>
        <v>5</v>
      </c>
      <c r="J599" s="2">
        <f>IF(Sales[[#This Row],[Sales Month]]=MAX(Sales[Sales Month]),Sales[[#This Row],[Upsell $ Per Non-Paying User]]*Sales[[#This Row],[Non-Paying Users]],0)</f>
        <v>0</v>
      </c>
      <c r="K599" s="2" t="str">
        <f>_xlfn.IFS(Sales[[#This Row],[Current Upsell $]]=0,"",Sales[[#This Row],[Current Upsell $]]&gt;=400,"High",Sales[[#This Row],[Current Upsell $]]&gt;=100,"Medium",Sales[[#This Row],[Current Upsell $]]&lt;100,"Low")</f>
        <v/>
      </c>
      <c r="L599" s="2" t="str">
        <f>IF(Sales[[#This Row],[Current Upsell $]]&gt;0,_xlfn.CONCAT(Sales[[#This Row],[Subscription Type]]," ",Sales[[#This Row],[Upsell Priority]]," ",TEXT(Sales[[#This Row],[Current Upsell $]],"$#,#")),"")</f>
        <v/>
      </c>
      <c r="M599" s="1">
        <v>43983</v>
      </c>
      <c r="N599" s="1">
        <v>44378</v>
      </c>
      <c r="O599">
        <v>13</v>
      </c>
      <c r="P599">
        <v>0</v>
      </c>
      <c r="Q599" s="1">
        <v>43983</v>
      </c>
      <c r="R599">
        <v>0</v>
      </c>
      <c r="S599" s="1"/>
    </row>
    <row r="600" spans="1:19" x14ac:dyDescent="0.35">
      <c r="A600">
        <v>100049</v>
      </c>
      <c r="B600" t="s">
        <v>3</v>
      </c>
      <c r="C600" s="2">
        <f>_xlfn.SWITCH(Sales[[#This Row],[Subscription Type]],"Basic",10,"Premium",10,"Business",25,"Enterprise",27)</f>
        <v>10</v>
      </c>
      <c r="G600">
        <v>0</v>
      </c>
      <c r="H600">
        <v>7</v>
      </c>
      <c r="I600">
        <f>IF(Sales[[#This Row],[Number of Users]]-Sales[[#This Row],[Licenses Bought]]&lt;0,0,Sales[[#This Row],[Number of Users]]-Sales[[#This Row],[Licenses Bought]])</f>
        <v>7</v>
      </c>
      <c r="J600" s="2">
        <f>IF(Sales[[#This Row],[Sales Month]]=MAX(Sales[Sales Month]),Sales[[#This Row],[Upsell $ Per Non-Paying User]]*Sales[[#This Row],[Non-Paying Users]],0)</f>
        <v>0</v>
      </c>
      <c r="K600" s="2" t="str">
        <f>_xlfn.IFS(Sales[[#This Row],[Current Upsell $]]=0,"",Sales[[#This Row],[Current Upsell $]]&gt;=400,"High",Sales[[#This Row],[Current Upsell $]]&gt;=100,"Medium",Sales[[#This Row],[Current Upsell $]]&lt;100,"Low")</f>
        <v/>
      </c>
      <c r="L600" s="2" t="str">
        <f>IF(Sales[[#This Row],[Current Upsell $]]&gt;0,_xlfn.CONCAT(Sales[[#This Row],[Subscription Type]]," ",Sales[[#This Row],[Upsell Priority]]," ",TEXT(Sales[[#This Row],[Current Upsell $]],"$#,#")),"")</f>
        <v/>
      </c>
      <c r="M600" s="1">
        <v>43983</v>
      </c>
      <c r="N600" s="1">
        <v>44378</v>
      </c>
      <c r="O600">
        <v>13</v>
      </c>
      <c r="P600">
        <v>0</v>
      </c>
      <c r="Q600" s="1">
        <v>44013</v>
      </c>
      <c r="R600">
        <v>0</v>
      </c>
      <c r="S600" s="1"/>
    </row>
    <row r="601" spans="1:19" x14ac:dyDescent="0.35">
      <c r="A601">
        <v>100049</v>
      </c>
      <c r="B601" t="s">
        <v>3</v>
      </c>
      <c r="C601" s="2">
        <f>_xlfn.SWITCH(Sales[[#This Row],[Subscription Type]],"Basic",10,"Premium",10,"Business",25,"Enterprise",27)</f>
        <v>10</v>
      </c>
      <c r="G601">
        <v>0</v>
      </c>
      <c r="H601">
        <v>6</v>
      </c>
      <c r="I601">
        <f>IF(Sales[[#This Row],[Number of Users]]-Sales[[#This Row],[Licenses Bought]]&lt;0,0,Sales[[#This Row],[Number of Users]]-Sales[[#This Row],[Licenses Bought]])</f>
        <v>6</v>
      </c>
      <c r="J601" s="2">
        <f>IF(Sales[[#This Row],[Sales Month]]=MAX(Sales[Sales Month]),Sales[[#This Row],[Upsell $ Per Non-Paying User]]*Sales[[#This Row],[Non-Paying Users]],0)</f>
        <v>0</v>
      </c>
      <c r="K601" s="2" t="str">
        <f>_xlfn.IFS(Sales[[#This Row],[Current Upsell $]]=0,"",Sales[[#This Row],[Current Upsell $]]&gt;=400,"High",Sales[[#This Row],[Current Upsell $]]&gt;=100,"Medium",Sales[[#This Row],[Current Upsell $]]&lt;100,"Low")</f>
        <v/>
      </c>
      <c r="L601" s="2" t="str">
        <f>IF(Sales[[#This Row],[Current Upsell $]]&gt;0,_xlfn.CONCAT(Sales[[#This Row],[Subscription Type]]," ",Sales[[#This Row],[Upsell Priority]]," ",TEXT(Sales[[#This Row],[Current Upsell $]],"$#,#")),"")</f>
        <v/>
      </c>
      <c r="M601" s="1">
        <v>43983</v>
      </c>
      <c r="N601" s="1">
        <v>44378</v>
      </c>
      <c r="O601">
        <v>13</v>
      </c>
      <c r="P601">
        <v>0</v>
      </c>
      <c r="Q601" s="1">
        <v>44044</v>
      </c>
      <c r="R601">
        <v>0</v>
      </c>
      <c r="S601" s="1"/>
    </row>
    <row r="602" spans="1:19" x14ac:dyDescent="0.35">
      <c r="A602">
        <v>100049</v>
      </c>
      <c r="B602" t="s">
        <v>3</v>
      </c>
      <c r="C602" s="2">
        <f>_xlfn.SWITCH(Sales[[#This Row],[Subscription Type]],"Basic",10,"Premium",10,"Business",25,"Enterprise",27)</f>
        <v>10</v>
      </c>
      <c r="G602">
        <v>0</v>
      </c>
      <c r="H602">
        <v>7</v>
      </c>
      <c r="I602">
        <f>IF(Sales[[#This Row],[Number of Users]]-Sales[[#This Row],[Licenses Bought]]&lt;0,0,Sales[[#This Row],[Number of Users]]-Sales[[#This Row],[Licenses Bought]])</f>
        <v>7</v>
      </c>
      <c r="J602" s="2">
        <f>IF(Sales[[#This Row],[Sales Month]]=MAX(Sales[Sales Month]),Sales[[#This Row],[Upsell $ Per Non-Paying User]]*Sales[[#This Row],[Non-Paying Users]],0)</f>
        <v>0</v>
      </c>
      <c r="K602" s="2" t="str">
        <f>_xlfn.IFS(Sales[[#This Row],[Current Upsell $]]=0,"",Sales[[#This Row],[Current Upsell $]]&gt;=400,"High",Sales[[#This Row],[Current Upsell $]]&gt;=100,"Medium",Sales[[#This Row],[Current Upsell $]]&lt;100,"Low")</f>
        <v/>
      </c>
      <c r="L602" s="2" t="str">
        <f>IF(Sales[[#This Row],[Current Upsell $]]&gt;0,_xlfn.CONCAT(Sales[[#This Row],[Subscription Type]]," ",Sales[[#This Row],[Upsell Priority]]," ",TEXT(Sales[[#This Row],[Current Upsell $]],"$#,#")),"")</f>
        <v/>
      </c>
      <c r="M602" s="1">
        <v>43983</v>
      </c>
      <c r="N602" s="1">
        <v>44378</v>
      </c>
      <c r="O602">
        <v>13</v>
      </c>
      <c r="P602">
        <v>0</v>
      </c>
      <c r="Q602" s="1">
        <v>44075</v>
      </c>
      <c r="R602">
        <v>0</v>
      </c>
      <c r="S602" s="1"/>
    </row>
    <row r="603" spans="1:19" x14ac:dyDescent="0.35">
      <c r="A603">
        <v>100049</v>
      </c>
      <c r="B603" t="s">
        <v>3</v>
      </c>
      <c r="C603" s="2">
        <f>_xlfn.SWITCH(Sales[[#This Row],[Subscription Type]],"Basic",10,"Premium",10,"Business",25,"Enterprise",27)</f>
        <v>10</v>
      </c>
      <c r="G603">
        <v>0</v>
      </c>
      <c r="H603">
        <v>7</v>
      </c>
      <c r="I603">
        <f>IF(Sales[[#This Row],[Number of Users]]-Sales[[#This Row],[Licenses Bought]]&lt;0,0,Sales[[#This Row],[Number of Users]]-Sales[[#This Row],[Licenses Bought]])</f>
        <v>7</v>
      </c>
      <c r="J603" s="2">
        <f>IF(Sales[[#This Row],[Sales Month]]=MAX(Sales[Sales Month]),Sales[[#This Row],[Upsell $ Per Non-Paying User]]*Sales[[#This Row],[Non-Paying Users]],0)</f>
        <v>0</v>
      </c>
      <c r="K603" s="2" t="str">
        <f>_xlfn.IFS(Sales[[#This Row],[Current Upsell $]]=0,"",Sales[[#This Row],[Current Upsell $]]&gt;=400,"High",Sales[[#This Row],[Current Upsell $]]&gt;=100,"Medium",Sales[[#This Row],[Current Upsell $]]&lt;100,"Low")</f>
        <v/>
      </c>
      <c r="L603" s="2" t="str">
        <f>IF(Sales[[#This Row],[Current Upsell $]]&gt;0,_xlfn.CONCAT(Sales[[#This Row],[Subscription Type]]," ",Sales[[#This Row],[Upsell Priority]]," ",TEXT(Sales[[#This Row],[Current Upsell $]],"$#,#")),"")</f>
        <v/>
      </c>
      <c r="M603" s="1">
        <v>43983</v>
      </c>
      <c r="N603" s="1">
        <v>44378</v>
      </c>
      <c r="O603">
        <v>13</v>
      </c>
      <c r="P603">
        <v>0</v>
      </c>
      <c r="Q603" s="1">
        <v>44105</v>
      </c>
      <c r="R603">
        <v>0</v>
      </c>
      <c r="S603" s="1"/>
    </row>
    <row r="604" spans="1:19" x14ac:dyDescent="0.35">
      <c r="A604">
        <v>100049</v>
      </c>
      <c r="B604" t="s">
        <v>3</v>
      </c>
      <c r="C604" s="2">
        <f>_xlfn.SWITCH(Sales[[#This Row],[Subscription Type]],"Basic",10,"Premium",10,"Business",25,"Enterprise",27)</f>
        <v>10</v>
      </c>
      <c r="G604">
        <v>0</v>
      </c>
      <c r="H604">
        <v>6</v>
      </c>
      <c r="I604">
        <f>IF(Sales[[#This Row],[Number of Users]]-Sales[[#This Row],[Licenses Bought]]&lt;0,0,Sales[[#This Row],[Number of Users]]-Sales[[#This Row],[Licenses Bought]])</f>
        <v>6</v>
      </c>
      <c r="J604" s="2">
        <f>IF(Sales[[#This Row],[Sales Month]]=MAX(Sales[Sales Month]),Sales[[#This Row],[Upsell $ Per Non-Paying User]]*Sales[[#This Row],[Non-Paying Users]],0)</f>
        <v>0</v>
      </c>
      <c r="K604" s="2" t="str">
        <f>_xlfn.IFS(Sales[[#This Row],[Current Upsell $]]=0,"",Sales[[#This Row],[Current Upsell $]]&gt;=400,"High",Sales[[#This Row],[Current Upsell $]]&gt;=100,"Medium",Sales[[#This Row],[Current Upsell $]]&lt;100,"Low")</f>
        <v/>
      </c>
      <c r="L604" s="2" t="str">
        <f>IF(Sales[[#This Row],[Current Upsell $]]&gt;0,_xlfn.CONCAT(Sales[[#This Row],[Subscription Type]]," ",Sales[[#This Row],[Upsell Priority]]," ",TEXT(Sales[[#This Row],[Current Upsell $]],"$#,#")),"")</f>
        <v/>
      </c>
      <c r="M604" s="1">
        <v>43983</v>
      </c>
      <c r="N604" s="1">
        <v>44378</v>
      </c>
      <c r="O604">
        <v>13</v>
      </c>
      <c r="P604">
        <v>0</v>
      </c>
      <c r="Q604" s="1">
        <v>44136</v>
      </c>
      <c r="R604">
        <v>0</v>
      </c>
      <c r="S604" s="1"/>
    </row>
    <row r="605" spans="1:19" x14ac:dyDescent="0.35">
      <c r="A605">
        <v>100049</v>
      </c>
      <c r="B605" t="s">
        <v>3</v>
      </c>
      <c r="C605" s="2">
        <f>_xlfn.SWITCH(Sales[[#This Row],[Subscription Type]],"Basic",10,"Premium",10,"Business",25,"Enterprise",27)</f>
        <v>10</v>
      </c>
      <c r="G605">
        <v>0</v>
      </c>
      <c r="H605">
        <v>6</v>
      </c>
      <c r="I605">
        <f>IF(Sales[[#This Row],[Number of Users]]-Sales[[#This Row],[Licenses Bought]]&lt;0,0,Sales[[#This Row],[Number of Users]]-Sales[[#This Row],[Licenses Bought]])</f>
        <v>6</v>
      </c>
      <c r="J605" s="2">
        <f>IF(Sales[[#This Row],[Sales Month]]=MAX(Sales[Sales Month]),Sales[[#This Row],[Upsell $ Per Non-Paying User]]*Sales[[#This Row],[Non-Paying Users]],0)</f>
        <v>0</v>
      </c>
      <c r="K605" s="2" t="str">
        <f>_xlfn.IFS(Sales[[#This Row],[Current Upsell $]]=0,"",Sales[[#This Row],[Current Upsell $]]&gt;=400,"High",Sales[[#This Row],[Current Upsell $]]&gt;=100,"Medium",Sales[[#This Row],[Current Upsell $]]&lt;100,"Low")</f>
        <v/>
      </c>
      <c r="L605" s="2" t="str">
        <f>IF(Sales[[#This Row],[Current Upsell $]]&gt;0,_xlfn.CONCAT(Sales[[#This Row],[Subscription Type]]," ",Sales[[#This Row],[Upsell Priority]]," ",TEXT(Sales[[#This Row],[Current Upsell $]],"$#,#")),"")</f>
        <v/>
      </c>
      <c r="M605" s="1">
        <v>43983</v>
      </c>
      <c r="N605" s="1">
        <v>44378</v>
      </c>
      <c r="O605">
        <v>13</v>
      </c>
      <c r="P605">
        <v>0</v>
      </c>
      <c r="Q605" s="1">
        <v>44166</v>
      </c>
      <c r="R605">
        <v>0</v>
      </c>
      <c r="S605" s="1"/>
    </row>
    <row r="606" spans="1:19" x14ac:dyDescent="0.35">
      <c r="A606">
        <v>100049</v>
      </c>
      <c r="B606" t="s">
        <v>3</v>
      </c>
      <c r="C606" s="2">
        <f>_xlfn.SWITCH(Sales[[#This Row],[Subscription Type]],"Basic",10,"Premium",10,"Business",25,"Enterprise",27)</f>
        <v>10</v>
      </c>
      <c r="G606">
        <v>0</v>
      </c>
      <c r="H606">
        <v>6</v>
      </c>
      <c r="I606">
        <f>IF(Sales[[#This Row],[Number of Users]]-Sales[[#This Row],[Licenses Bought]]&lt;0,0,Sales[[#This Row],[Number of Users]]-Sales[[#This Row],[Licenses Bought]])</f>
        <v>6</v>
      </c>
      <c r="J606" s="2">
        <f>IF(Sales[[#This Row],[Sales Month]]=MAX(Sales[Sales Month]),Sales[[#This Row],[Upsell $ Per Non-Paying User]]*Sales[[#This Row],[Non-Paying Users]],0)</f>
        <v>0</v>
      </c>
      <c r="K606" s="2" t="str">
        <f>_xlfn.IFS(Sales[[#This Row],[Current Upsell $]]=0,"",Sales[[#This Row],[Current Upsell $]]&gt;=400,"High",Sales[[#This Row],[Current Upsell $]]&gt;=100,"Medium",Sales[[#This Row],[Current Upsell $]]&lt;100,"Low")</f>
        <v/>
      </c>
      <c r="L606" s="2" t="str">
        <f>IF(Sales[[#This Row],[Current Upsell $]]&gt;0,_xlfn.CONCAT(Sales[[#This Row],[Subscription Type]]," ",Sales[[#This Row],[Upsell Priority]]," ",TEXT(Sales[[#This Row],[Current Upsell $]],"$#,#")),"")</f>
        <v/>
      </c>
      <c r="M606" s="1">
        <v>43983</v>
      </c>
      <c r="N606" s="1">
        <v>44378</v>
      </c>
      <c r="O606">
        <v>13</v>
      </c>
      <c r="P606">
        <v>0</v>
      </c>
      <c r="Q606" s="1">
        <v>44197</v>
      </c>
      <c r="R606">
        <v>0</v>
      </c>
      <c r="S606" s="1"/>
    </row>
    <row r="607" spans="1:19" x14ac:dyDescent="0.35">
      <c r="A607">
        <v>100049</v>
      </c>
      <c r="B607" t="s">
        <v>3</v>
      </c>
      <c r="C607" s="2">
        <f>_xlfn.SWITCH(Sales[[#This Row],[Subscription Type]],"Basic",10,"Premium",10,"Business",25,"Enterprise",27)</f>
        <v>10</v>
      </c>
      <c r="G607">
        <v>0</v>
      </c>
      <c r="H607">
        <v>6</v>
      </c>
      <c r="I607">
        <f>IF(Sales[[#This Row],[Number of Users]]-Sales[[#This Row],[Licenses Bought]]&lt;0,0,Sales[[#This Row],[Number of Users]]-Sales[[#This Row],[Licenses Bought]])</f>
        <v>6</v>
      </c>
      <c r="J607" s="2">
        <f>IF(Sales[[#This Row],[Sales Month]]=MAX(Sales[Sales Month]),Sales[[#This Row],[Upsell $ Per Non-Paying User]]*Sales[[#This Row],[Non-Paying Users]],0)</f>
        <v>0</v>
      </c>
      <c r="K607" s="2" t="str">
        <f>_xlfn.IFS(Sales[[#This Row],[Current Upsell $]]=0,"",Sales[[#This Row],[Current Upsell $]]&gt;=400,"High",Sales[[#This Row],[Current Upsell $]]&gt;=100,"Medium",Sales[[#This Row],[Current Upsell $]]&lt;100,"Low")</f>
        <v/>
      </c>
      <c r="L607" s="2" t="str">
        <f>IF(Sales[[#This Row],[Current Upsell $]]&gt;0,_xlfn.CONCAT(Sales[[#This Row],[Subscription Type]]," ",Sales[[#This Row],[Upsell Priority]]," ",TEXT(Sales[[#This Row],[Current Upsell $]],"$#,#")),"")</f>
        <v/>
      </c>
      <c r="M607" s="1">
        <v>43983</v>
      </c>
      <c r="N607" s="1">
        <v>44378</v>
      </c>
      <c r="O607">
        <v>13</v>
      </c>
      <c r="P607">
        <v>0</v>
      </c>
      <c r="Q607" s="1">
        <v>44228</v>
      </c>
      <c r="R607">
        <v>0</v>
      </c>
      <c r="S607" s="1"/>
    </row>
    <row r="608" spans="1:19" x14ac:dyDescent="0.35">
      <c r="A608">
        <v>100049</v>
      </c>
      <c r="B608" t="s">
        <v>3</v>
      </c>
      <c r="C608" s="2">
        <f>_xlfn.SWITCH(Sales[[#This Row],[Subscription Type]],"Basic",10,"Premium",10,"Business",25,"Enterprise",27)</f>
        <v>10</v>
      </c>
      <c r="G608">
        <v>0</v>
      </c>
      <c r="H608">
        <v>5</v>
      </c>
      <c r="I608">
        <f>IF(Sales[[#This Row],[Number of Users]]-Sales[[#This Row],[Licenses Bought]]&lt;0,0,Sales[[#This Row],[Number of Users]]-Sales[[#This Row],[Licenses Bought]])</f>
        <v>5</v>
      </c>
      <c r="J608" s="2">
        <f>IF(Sales[[#This Row],[Sales Month]]=MAX(Sales[Sales Month]),Sales[[#This Row],[Upsell $ Per Non-Paying User]]*Sales[[#This Row],[Non-Paying Users]],0)</f>
        <v>0</v>
      </c>
      <c r="K608" s="2" t="str">
        <f>_xlfn.IFS(Sales[[#This Row],[Current Upsell $]]=0,"",Sales[[#This Row],[Current Upsell $]]&gt;=400,"High",Sales[[#This Row],[Current Upsell $]]&gt;=100,"Medium",Sales[[#This Row],[Current Upsell $]]&lt;100,"Low")</f>
        <v/>
      </c>
      <c r="L608" s="2" t="str">
        <f>IF(Sales[[#This Row],[Current Upsell $]]&gt;0,_xlfn.CONCAT(Sales[[#This Row],[Subscription Type]]," ",Sales[[#This Row],[Upsell Priority]]," ",TEXT(Sales[[#This Row],[Current Upsell $]],"$#,#")),"")</f>
        <v/>
      </c>
      <c r="M608" s="1">
        <v>43983</v>
      </c>
      <c r="N608" s="1">
        <v>44378</v>
      </c>
      <c r="O608">
        <v>13</v>
      </c>
      <c r="P608">
        <v>0</v>
      </c>
      <c r="Q608" s="1">
        <v>44256</v>
      </c>
      <c r="R608">
        <v>0</v>
      </c>
      <c r="S608" s="1"/>
    </row>
    <row r="609" spans="1:19" x14ac:dyDescent="0.35">
      <c r="A609">
        <v>100049</v>
      </c>
      <c r="B609" t="s">
        <v>3</v>
      </c>
      <c r="C609" s="2">
        <f>_xlfn.SWITCH(Sales[[#This Row],[Subscription Type]],"Basic",10,"Premium",10,"Business",25,"Enterprise",27)</f>
        <v>10</v>
      </c>
      <c r="G609">
        <v>0</v>
      </c>
      <c r="H609">
        <v>5</v>
      </c>
      <c r="I609">
        <f>IF(Sales[[#This Row],[Number of Users]]-Sales[[#This Row],[Licenses Bought]]&lt;0,0,Sales[[#This Row],[Number of Users]]-Sales[[#This Row],[Licenses Bought]])</f>
        <v>5</v>
      </c>
      <c r="J609" s="2">
        <f>IF(Sales[[#This Row],[Sales Month]]=MAX(Sales[Sales Month]),Sales[[#This Row],[Upsell $ Per Non-Paying User]]*Sales[[#This Row],[Non-Paying Users]],0)</f>
        <v>0</v>
      </c>
      <c r="K609" s="2" t="str">
        <f>_xlfn.IFS(Sales[[#This Row],[Current Upsell $]]=0,"",Sales[[#This Row],[Current Upsell $]]&gt;=400,"High",Sales[[#This Row],[Current Upsell $]]&gt;=100,"Medium",Sales[[#This Row],[Current Upsell $]]&lt;100,"Low")</f>
        <v/>
      </c>
      <c r="L609" s="2" t="str">
        <f>IF(Sales[[#This Row],[Current Upsell $]]&gt;0,_xlfn.CONCAT(Sales[[#This Row],[Subscription Type]]," ",Sales[[#This Row],[Upsell Priority]]," ",TEXT(Sales[[#This Row],[Current Upsell $]],"$#,#")),"")</f>
        <v/>
      </c>
      <c r="M609" s="1">
        <v>43983</v>
      </c>
      <c r="N609" s="1">
        <v>44378</v>
      </c>
      <c r="O609">
        <v>13</v>
      </c>
      <c r="P609">
        <v>0</v>
      </c>
      <c r="Q609" s="1">
        <v>44287</v>
      </c>
      <c r="R609">
        <v>0</v>
      </c>
      <c r="S609" s="1"/>
    </row>
    <row r="610" spans="1:19" x14ac:dyDescent="0.35">
      <c r="A610">
        <v>100049</v>
      </c>
      <c r="B610" t="s">
        <v>3</v>
      </c>
      <c r="C610" s="2">
        <f>_xlfn.SWITCH(Sales[[#This Row],[Subscription Type]],"Basic",10,"Premium",10,"Business",25,"Enterprise",27)</f>
        <v>10</v>
      </c>
      <c r="G610">
        <v>0</v>
      </c>
      <c r="H610">
        <v>6</v>
      </c>
      <c r="I610">
        <f>IF(Sales[[#This Row],[Number of Users]]-Sales[[#This Row],[Licenses Bought]]&lt;0,0,Sales[[#This Row],[Number of Users]]-Sales[[#This Row],[Licenses Bought]])</f>
        <v>6</v>
      </c>
      <c r="J610" s="2">
        <f>IF(Sales[[#This Row],[Sales Month]]=MAX(Sales[Sales Month]),Sales[[#This Row],[Upsell $ Per Non-Paying User]]*Sales[[#This Row],[Non-Paying Users]],0)</f>
        <v>0</v>
      </c>
      <c r="K610" s="2" t="str">
        <f>_xlfn.IFS(Sales[[#This Row],[Current Upsell $]]=0,"",Sales[[#This Row],[Current Upsell $]]&gt;=400,"High",Sales[[#This Row],[Current Upsell $]]&gt;=100,"Medium",Sales[[#This Row],[Current Upsell $]]&lt;100,"Low")</f>
        <v/>
      </c>
      <c r="L610" s="2" t="str">
        <f>IF(Sales[[#This Row],[Current Upsell $]]&gt;0,_xlfn.CONCAT(Sales[[#This Row],[Subscription Type]]," ",Sales[[#This Row],[Upsell Priority]]," ",TEXT(Sales[[#This Row],[Current Upsell $]],"$#,#")),"")</f>
        <v/>
      </c>
      <c r="M610" s="1">
        <v>43983</v>
      </c>
      <c r="N610" s="1">
        <v>44378</v>
      </c>
      <c r="O610">
        <v>13</v>
      </c>
      <c r="P610">
        <v>0</v>
      </c>
      <c r="Q610" s="1">
        <v>44317</v>
      </c>
      <c r="R610">
        <v>0</v>
      </c>
      <c r="S610" s="1"/>
    </row>
    <row r="611" spans="1:19" x14ac:dyDescent="0.35">
      <c r="A611">
        <v>100049</v>
      </c>
      <c r="B611" t="s">
        <v>3</v>
      </c>
      <c r="C611" s="2">
        <f>_xlfn.SWITCH(Sales[[#This Row],[Subscription Type]],"Basic",10,"Premium",10,"Business",25,"Enterprise",27)</f>
        <v>10</v>
      </c>
      <c r="G611">
        <v>0</v>
      </c>
      <c r="H611">
        <v>7</v>
      </c>
      <c r="I611">
        <f>IF(Sales[[#This Row],[Number of Users]]-Sales[[#This Row],[Licenses Bought]]&lt;0,0,Sales[[#This Row],[Number of Users]]-Sales[[#This Row],[Licenses Bought]])</f>
        <v>7</v>
      </c>
      <c r="J611" s="2">
        <f>IF(Sales[[#This Row],[Sales Month]]=MAX(Sales[Sales Month]),Sales[[#This Row],[Upsell $ Per Non-Paying User]]*Sales[[#This Row],[Non-Paying Users]],0)</f>
        <v>70</v>
      </c>
      <c r="K611" s="2" t="str">
        <f>_xlfn.IFS(Sales[[#This Row],[Current Upsell $]]=0,"",Sales[[#This Row],[Current Upsell $]]&gt;=400,"High",Sales[[#This Row],[Current Upsell $]]&gt;=100,"Medium",Sales[[#This Row],[Current Upsell $]]&lt;100,"Low")</f>
        <v>Low</v>
      </c>
      <c r="L611" s="2" t="str">
        <f>IF(Sales[[#This Row],[Current Upsell $]]&gt;0,_xlfn.CONCAT(Sales[[#This Row],[Subscription Type]]," ",Sales[[#This Row],[Upsell Priority]]," ",TEXT(Sales[[#This Row],[Current Upsell $]],"$#,#")),"")</f>
        <v>Basic Low $70</v>
      </c>
      <c r="M611" s="1">
        <v>43983</v>
      </c>
      <c r="N611" s="1">
        <v>44378</v>
      </c>
      <c r="O611">
        <v>13</v>
      </c>
      <c r="P611">
        <v>0</v>
      </c>
      <c r="Q611" s="1">
        <v>44348</v>
      </c>
      <c r="R611">
        <v>0</v>
      </c>
      <c r="S611" s="1"/>
    </row>
    <row r="612" spans="1:19" x14ac:dyDescent="0.35">
      <c r="A612">
        <v>100050</v>
      </c>
      <c r="B612" t="s">
        <v>3</v>
      </c>
      <c r="C612" s="2">
        <f>_xlfn.SWITCH(Sales[[#This Row],[Subscription Type]],"Basic",10,"Premium",10,"Business",25,"Enterprise",27)</f>
        <v>10</v>
      </c>
      <c r="E612" s="1"/>
      <c r="F612" s="1"/>
      <c r="G612">
        <v>0</v>
      </c>
      <c r="H612">
        <v>6</v>
      </c>
      <c r="I612">
        <f>IF(Sales[[#This Row],[Number of Users]]-Sales[[#This Row],[Licenses Bought]]&lt;0,0,Sales[[#This Row],[Number of Users]]-Sales[[#This Row],[Licenses Bought]])</f>
        <v>6</v>
      </c>
      <c r="J612" s="2">
        <f>IF(Sales[[#This Row],[Sales Month]]=MAX(Sales[Sales Month]),Sales[[#This Row],[Upsell $ Per Non-Paying User]]*Sales[[#This Row],[Non-Paying Users]],0)</f>
        <v>0</v>
      </c>
      <c r="K612" s="2" t="str">
        <f>_xlfn.IFS(Sales[[#This Row],[Current Upsell $]]=0,"",Sales[[#This Row],[Current Upsell $]]&gt;=400,"High",Sales[[#This Row],[Current Upsell $]]&gt;=100,"Medium",Sales[[#This Row],[Current Upsell $]]&lt;100,"Low")</f>
        <v/>
      </c>
      <c r="L612" s="2" t="str">
        <f>IF(Sales[[#This Row],[Current Upsell $]]&gt;0,_xlfn.CONCAT(Sales[[#This Row],[Subscription Type]]," ",Sales[[#This Row],[Upsell Priority]]," ",TEXT(Sales[[#This Row],[Current Upsell $]],"$#,#")),"")</f>
        <v/>
      </c>
      <c r="M612" s="1">
        <v>43983</v>
      </c>
      <c r="N612" s="1">
        <v>44378</v>
      </c>
      <c r="O612">
        <v>13</v>
      </c>
      <c r="P612">
        <v>0</v>
      </c>
      <c r="Q612" s="1">
        <v>43983</v>
      </c>
      <c r="R612">
        <v>0</v>
      </c>
      <c r="S612" s="1"/>
    </row>
    <row r="613" spans="1:19" x14ac:dyDescent="0.35">
      <c r="A613">
        <v>100050</v>
      </c>
      <c r="B613" t="s">
        <v>0</v>
      </c>
      <c r="C613" s="2">
        <f>_xlfn.SWITCH(Sales[[#This Row],[Subscription Type]],"Basic",10,"Premium",10,"Business",25,"Enterprise",27)</f>
        <v>10</v>
      </c>
      <c r="E613" s="1"/>
      <c r="F613" s="1"/>
      <c r="G613">
        <v>2</v>
      </c>
      <c r="H613">
        <v>6</v>
      </c>
      <c r="I613">
        <f>IF(Sales[[#This Row],[Number of Users]]-Sales[[#This Row],[Licenses Bought]]&lt;0,0,Sales[[#This Row],[Number of Users]]-Sales[[#This Row],[Licenses Bought]])</f>
        <v>4</v>
      </c>
      <c r="J613" s="2">
        <f>IF(Sales[[#This Row],[Sales Month]]=MAX(Sales[Sales Month]),Sales[[#This Row],[Upsell $ Per Non-Paying User]]*Sales[[#This Row],[Non-Paying Users]],0)</f>
        <v>0</v>
      </c>
      <c r="K613" s="2" t="str">
        <f>_xlfn.IFS(Sales[[#This Row],[Current Upsell $]]=0,"",Sales[[#This Row],[Current Upsell $]]&gt;=400,"High",Sales[[#This Row],[Current Upsell $]]&gt;=100,"Medium",Sales[[#This Row],[Current Upsell $]]&lt;100,"Low")</f>
        <v/>
      </c>
      <c r="L613" s="2" t="str">
        <f>IF(Sales[[#This Row],[Current Upsell $]]&gt;0,_xlfn.CONCAT(Sales[[#This Row],[Subscription Type]]," ",Sales[[#This Row],[Upsell Priority]]," ",TEXT(Sales[[#This Row],[Current Upsell $]],"$#,#")),"")</f>
        <v/>
      </c>
      <c r="M613" s="1">
        <v>43983</v>
      </c>
      <c r="N613" s="1">
        <v>44378</v>
      </c>
      <c r="O613">
        <v>13</v>
      </c>
      <c r="P613">
        <v>0</v>
      </c>
      <c r="Q613" s="1">
        <v>44013</v>
      </c>
      <c r="R613">
        <v>20</v>
      </c>
      <c r="S613" s="1"/>
    </row>
    <row r="614" spans="1:19" x14ac:dyDescent="0.35">
      <c r="A614">
        <v>100050</v>
      </c>
      <c r="B614" t="s">
        <v>0</v>
      </c>
      <c r="C614" s="2">
        <f>_xlfn.SWITCH(Sales[[#This Row],[Subscription Type]],"Basic",10,"Premium",10,"Business",25,"Enterprise",27)</f>
        <v>10</v>
      </c>
      <c r="E614" s="1"/>
      <c r="F614" s="1"/>
      <c r="G614">
        <v>3</v>
      </c>
      <c r="H614">
        <v>6</v>
      </c>
      <c r="I614">
        <f>IF(Sales[[#This Row],[Number of Users]]-Sales[[#This Row],[Licenses Bought]]&lt;0,0,Sales[[#This Row],[Number of Users]]-Sales[[#This Row],[Licenses Bought]])</f>
        <v>3</v>
      </c>
      <c r="J614" s="2">
        <f>IF(Sales[[#This Row],[Sales Month]]=MAX(Sales[Sales Month]),Sales[[#This Row],[Upsell $ Per Non-Paying User]]*Sales[[#This Row],[Non-Paying Users]],0)</f>
        <v>0</v>
      </c>
      <c r="K614" s="2" t="str">
        <f>_xlfn.IFS(Sales[[#This Row],[Current Upsell $]]=0,"",Sales[[#This Row],[Current Upsell $]]&gt;=400,"High",Sales[[#This Row],[Current Upsell $]]&gt;=100,"Medium",Sales[[#This Row],[Current Upsell $]]&lt;100,"Low")</f>
        <v/>
      </c>
      <c r="L614" s="2" t="str">
        <f>IF(Sales[[#This Row],[Current Upsell $]]&gt;0,_xlfn.CONCAT(Sales[[#This Row],[Subscription Type]]," ",Sales[[#This Row],[Upsell Priority]]," ",TEXT(Sales[[#This Row],[Current Upsell $]],"$#,#")),"")</f>
        <v/>
      </c>
      <c r="M614" s="1">
        <v>43983</v>
      </c>
      <c r="N614" s="1">
        <v>44378</v>
      </c>
      <c r="O614">
        <v>13</v>
      </c>
      <c r="P614">
        <v>0</v>
      </c>
      <c r="Q614" s="1">
        <v>44044</v>
      </c>
      <c r="R614">
        <v>30</v>
      </c>
      <c r="S614" s="1"/>
    </row>
    <row r="615" spans="1:19" x14ac:dyDescent="0.35">
      <c r="A615">
        <v>100050</v>
      </c>
      <c r="B615" t="s">
        <v>0</v>
      </c>
      <c r="C615" s="2">
        <f>_xlfn.SWITCH(Sales[[#This Row],[Subscription Type]],"Basic",10,"Premium",10,"Business",25,"Enterprise",27)</f>
        <v>10</v>
      </c>
      <c r="E615" s="1"/>
      <c r="F615" s="1"/>
      <c r="G615">
        <v>5</v>
      </c>
      <c r="H615">
        <v>8</v>
      </c>
      <c r="I615">
        <f>IF(Sales[[#This Row],[Number of Users]]-Sales[[#This Row],[Licenses Bought]]&lt;0,0,Sales[[#This Row],[Number of Users]]-Sales[[#This Row],[Licenses Bought]])</f>
        <v>3</v>
      </c>
      <c r="J615" s="2">
        <f>IF(Sales[[#This Row],[Sales Month]]=MAX(Sales[Sales Month]),Sales[[#This Row],[Upsell $ Per Non-Paying User]]*Sales[[#This Row],[Non-Paying Users]],0)</f>
        <v>0</v>
      </c>
      <c r="K615" s="2" t="str">
        <f>_xlfn.IFS(Sales[[#This Row],[Current Upsell $]]=0,"",Sales[[#This Row],[Current Upsell $]]&gt;=400,"High",Sales[[#This Row],[Current Upsell $]]&gt;=100,"Medium",Sales[[#This Row],[Current Upsell $]]&lt;100,"Low")</f>
        <v/>
      </c>
      <c r="L615" s="2" t="str">
        <f>IF(Sales[[#This Row],[Current Upsell $]]&gt;0,_xlfn.CONCAT(Sales[[#This Row],[Subscription Type]]," ",Sales[[#This Row],[Upsell Priority]]," ",TEXT(Sales[[#This Row],[Current Upsell $]],"$#,#")),"")</f>
        <v/>
      </c>
      <c r="M615" s="1">
        <v>43983</v>
      </c>
      <c r="N615" s="1">
        <v>44378</v>
      </c>
      <c r="O615">
        <v>13</v>
      </c>
      <c r="P615">
        <v>0</v>
      </c>
      <c r="Q615" s="1">
        <v>44075</v>
      </c>
      <c r="R615">
        <v>50</v>
      </c>
      <c r="S615" s="1"/>
    </row>
    <row r="616" spans="1:19" x14ac:dyDescent="0.35">
      <c r="A616">
        <v>100050</v>
      </c>
      <c r="B616" t="s">
        <v>0</v>
      </c>
      <c r="C616" s="2">
        <f>_xlfn.SWITCH(Sales[[#This Row],[Subscription Type]],"Basic",10,"Premium",10,"Business",25,"Enterprise",27)</f>
        <v>10</v>
      </c>
      <c r="E616" s="1"/>
      <c r="F616" s="1"/>
      <c r="G616">
        <v>5</v>
      </c>
      <c r="H616">
        <v>6</v>
      </c>
      <c r="I616">
        <f>IF(Sales[[#This Row],[Number of Users]]-Sales[[#This Row],[Licenses Bought]]&lt;0,0,Sales[[#This Row],[Number of Users]]-Sales[[#This Row],[Licenses Bought]])</f>
        <v>1</v>
      </c>
      <c r="J616" s="2">
        <f>IF(Sales[[#This Row],[Sales Month]]=MAX(Sales[Sales Month]),Sales[[#This Row],[Upsell $ Per Non-Paying User]]*Sales[[#This Row],[Non-Paying Users]],0)</f>
        <v>0</v>
      </c>
      <c r="K616" s="2" t="str">
        <f>_xlfn.IFS(Sales[[#This Row],[Current Upsell $]]=0,"",Sales[[#This Row],[Current Upsell $]]&gt;=400,"High",Sales[[#This Row],[Current Upsell $]]&gt;=100,"Medium",Sales[[#This Row],[Current Upsell $]]&lt;100,"Low")</f>
        <v/>
      </c>
      <c r="L616" s="2" t="str">
        <f>IF(Sales[[#This Row],[Current Upsell $]]&gt;0,_xlfn.CONCAT(Sales[[#This Row],[Subscription Type]]," ",Sales[[#This Row],[Upsell Priority]]," ",TEXT(Sales[[#This Row],[Current Upsell $]],"$#,#")),"")</f>
        <v/>
      </c>
      <c r="M616" s="1">
        <v>43983</v>
      </c>
      <c r="N616" s="1">
        <v>44378</v>
      </c>
      <c r="O616">
        <v>13</v>
      </c>
      <c r="P616">
        <v>0</v>
      </c>
      <c r="Q616" s="1">
        <v>44105</v>
      </c>
      <c r="R616">
        <v>50</v>
      </c>
      <c r="S616" s="1"/>
    </row>
    <row r="617" spans="1:19" x14ac:dyDescent="0.35">
      <c r="A617">
        <v>100050</v>
      </c>
      <c r="B617" t="s">
        <v>0</v>
      </c>
      <c r="C617" s="2">
        <f>_xlfn.SWITCH(Sales[[#This Row],[Subscription Type]],"Basic",10,"Premium",10,"Business",25,"Enterprise",27)</f>
        <v>10</v>
      </c>
      <c r="E617" s="1"/>
      <c r="F617" s="1"/>
      <c r="G617">
        <v>5</v>
      </c>
      <c r="H617">
        <v>6</v>
      </c>
      <c r="I617">
        <f>IF(Sales[[#This Row],[Number of Users]]-Sales[[#This Row],[Licenses Bought]]&lt;0,0,Sales[[#This Row],[Number of Users]]-Sales[[#This Row],[Licenses Bought]])</f>
        <v>1</v>
      </c>
      <c r="J617" s="2">
        <f>IF(Sales[[#This Row],[Sales Month]]=MAX(Sales[Sales Month]),Sales[[#This Row],[Upsell $ Per Non-Paying User]]*Sales[[#This Row],[Non-Paying Users]],0)</f>
        <v>0</v>
      </c>
      <c r="K617" s="2" t="str">
        <f>_xlfn.IFS(Sales[[#This Row],[Current Upsell $]]=0,"",Sales[[#This Row],[Current Upsell $]]&gt;=400,"High",Sales[[#This Row],[Current Upsell $]]&gt;=100,"Medium",Sales[[#This Row],[Current Upsell $]]&lt;100,"Low")</f>
        <v/>
      </c>
      <c r="L617" s="2" t="str">
        <f>IF(Sales[[#This Row],[Current Upsell $]]&gt;0,_xlfn.CONCAT(Sales[[#This Row],[Subscription Type]]," ",Sales[[#This Row],[Upsell Priority]]," ",TEXT(Sales[[#This Row],[Current Upsell $]],"$#,#")),"")</f>
        <v/>
      </c>
      <c r="M617" s="1">
        <v>43983</v>
      </c>
      <c r="N617" s="1">
        <v>44378</v>
      </c>
      <c r="O617">
        <v>13</v>
      </c>
      <c r="P617">
        <v>0</v>
      </c>
      <c r="Q617" s="1">
        <v>44136</v>
      </c>
      <c r="R617">
        <v>50</v>
      </c>
      <c r="S617" s="1"/>
    </row>
    <row r="618" spans="1:19" x14ac:dyDescent="0.35">
      <c r="A618">
        <v>100050</v>
      </c>
      <c r="B618" t="s">
        <v>0</v>
      </c>
      <c r="C618" s="2">
        <f>_xlfn.SWITCH(Sales[[#This Row],[Subscription Type]],"Basic",10,"Premium",10,"Business",25,"Enterprise",27)</f>
        <v>10</v>
      </c>
      <c r="E618" s="1"/>
      <c r="F618" s="1"/>
      <c r="G618">
        <v>5</v>
      </c>
      <c r="H618">
        <v>6</v>
      </c>
      <c r="I618">
        <f>IF(Sales[[#This Row],[Number of Users]]-Sales[[#This Row],[Licenses Bought]]&lt;0,0,Sales[[#This Row],[Number of Users]]-Sales[[#This Row],[Licenses Bought]])</f>
        <v>1</v>
      </c>
      <c r="J618" s="2">
        <f>IF(Sales[[#This Row],[Sales Month]]=MAX(Sales[Sales Month]),Sales[[#This Row],[Upsell $ Per Non-Paying User]]*Sales[[#This Row],[Non-Paying Users]],0)</f>
        <v>0</v>
      </c>
      <c r="K618" s="2" t="str">
        <f>_xlfn.IFS(Sales[[#This Row],[Current Upsell $]]=0,"",Sales[[#This Row],[Current Upsell $]]&gt;=400,"High",Sales[[#This Row],[Current Upsell $]]&gt;=100,"Medium",Sales[[#This Row],[Current Upsell $]]&lt;100,"Low")</f>
        <v/>
      </c>
      <c r="L618" s="2" t="str">
        <f>IF(Sales[[#This Row],[Current Upsell $]]&gt;0,_xlfn.CONCAT(Sales[[#This Row],[Subscription Type]]," ",Sales[[#This Row],[Upsell Priority]]," ",TEXT(Sales[[#This Row],[Current Upsell $]],"$#,#")),"")</f>
        <v/>
      </c>
      <c r="M618" s="1">
        <v>43983</v>
      </c>
      <c r="N618" s="1">
        <v>44378</v>
      </c>
      <c r="O618">
        <v>13</v>
      </c>
      <c r="P618">
        <v>0</v>
      </c>
      <c r="Q618" s="1">
        <v>44166</v>
      </c>
      <c r="R618">
        <v>50</v>
      </c>
      <c r="S618" s="1"/>
    </row>
    <row r="619" spans="1:19" x14ac:dyDescent="0.35">
      <c r="A619">
        <v>100050</v>
      </c>
      <c r="B619" t="s">
        <v>0</v>
      </c>
      <c r="C619" s="2">
        <f>_xlfn.SWITCH(Sales[[#This Row],[Subscription Type]],"Basic",10,"Premium",10,"Business",25,"Enterprise",27)</f>
        <v>10</v>
      </c>
      <c r="E619" s="1"/>
      <c r="F619" s="1"/>
      <c r="G619">
        <v>5</v>
      </c>
      <c r="H619">
        <v>6</v>
      </c>
      <c r="I619">
        <f>IF(Sales[[#This Row],[Number of Users]]-Sales[[#This Row],[Licenses Bought]]&lt;0,0,Sales[[#This Row],[Number of Users]]-Sales[[#This Row],[Licenses Bought]])</f>
        <v>1</v>
      </c>
      <c r="J619" s="2">
        <f>IF(Sales[[#This Row],[Sales Month]]=MAX(Sales[Sales Month]),Sales[[#This Row],[Upsell $ Per Non-Paying User]]*Sales[[#This Row],[Non-Paying Users]],0)</f>
        <v>0</v>
      </c>
      <c r="K619" s="2" t="str">
        <f>_xlfn.IFS(Sales[[#This Row],[Current Upsell $]]=0,"",Sales[[#This Row],[Current Upsell $]]&gt;=400,"High",Sales[[#This Row],[Current Upsell $]]&gt;=100,"Medium",Sales[[#This Row],[Current Upsell $]]&lt;100,"Low")</f>
        <v/>
      </c>
      <c r="L619" s="2" t="str">
        <f>IF(Sales[[#This Row],[Current Upsell $]]&gt;0,_xlfn.CONCAT(Sales[[#This Row],[Subscription Type]]," ",Sales[[#This Row],[Upsell Priority]]," ",TEXT(Sales[[#This Row],[Current Upsell $]],"$#,#")),"")</f>
        <v/>
      </c>
      <c r="M619" s="1">
        <v>43983</v>
      </c>
      <c r="N619" s="1">
        <v>44378</v>
      </c>
      <c r="O619">
        <v>13</v>
      </c>
      <c r="P619">
        <v>0</v>
      </c>
      <c r="Q619" s="1">
        <v>44197</v>
      </c>
      <c r="R619">
        <v>50</v>
      </c>
      <c r="S619" s="1"/>
    </row>
    <row r="620" spans="1:19" x14ac:dyDescent="0.35">
      <c r="A620">
        <v>100050</v>
      </c>
      <c r="B620" t="s">
        <v>0</v>
      </c>
      <c r="C620" s="2">
        <f>_xlfn.SWITCH(Sales[[#This Row],[Subscription Type]],"Basic",10,"Premium",10,"Business",25,"Enterprise",27)</f>
        <v>10</v>
      </c>
      <c r="E620" s="1"/>
      <c r="F620" s="1"/>
      <c r="G620">
        <v>5</v>
      </c>
      <c r="H620">
        <v>6</v>
      </c>
      <c r="I620">
        <f>IF(Sales[[#This Row],[Number of Users]]-Sales[[#This Row],[Licenses Bought]]&lt;0,0,Sales[[#This Row],[Number of Users]]-Sales[[#This Row],[Licenses Bought]])</f>
        <v>1</v>
      </c>
      <c r="J620" s="2">
        <f>IF(Sales[[#This Row],[Sales Month]]=MAX(Sales[Sales Month]),Sales[[#This Row],[Upsell $ Per Non-Paying User]]*Sales[[#This Row],[Non-Paying Users]],0)</f>
        <v>0</v>
      </c>
      <c r="K620" s="2" t="str">
        <f>_xlfn.IFS(Sales[[#This Row],[Current Upsell $]]=0,"",Sales[[#This Row],[Current Upsell $]]&gt;=400,"High",Sales[[#This Row],[Current Upsell $]]&gt;=100,"Medium",Sales[[#This Row],[Current Upsell $]]&lt;100,"Low")</f>
        <v/>
      </c>
      <c r="L620" s="2" t="str">
        <f>IF(Sales[[#This Row],[Current Upsell $]]&gt;0,_xlfn.CONCAT(Sales[[#This Row],[Subscription Type]]," ",Sales[[#This Row],[Upsell Priority]]," ",TEXT(Sales[[#This Row],[Current Upsell $]],"$#,#")),"")</f>
        <v/>
      </c>
      <c r="M620" s="1">
        <v>43983</v>
      </c>
      <c r="N620" s="1">
        <v>44378</v>
      </c>
      <c r="O620">
        <v>13</v>
      </c>
      <c r="P620">
        <v>0</v>
      </c>
      <c r="Q620" s="1">
        <v>44228</v>
      </c>
      <c r="R620">
        <v>50</v>
      </c>
      <c r="S620" s="1"/>
    </row>
    <row r="621" spans="1:19" x14ac:dyDescent="0.35">
      <c r="A621">
        <v>100050</v>
      </c>
      <c r="B621" t="s">
        <v>0</v>
      </c>
      <c r="C621" s="2">
        <f>_xlfn.SWITCH(Sales[[#This Row],[Subscription Type]],"Basic",10,"Premium",10,"Business",25,"Enterprise",27)</f>
        <v>10</v>
      </c>
      <c r="E621" s="1"/>
      <c r="F621" s="1"/>
      <c r="G621">
        <v>5</v>
      </c>
      <c r="H621">
        <v>6</v>
      </c>
      <c r="I621">
        <f>IF(Sales[[#This Row],[Number of Users]]-Sales[[#This Row],[Licenses Bought]]&lt;0,0,Sales[[#This Row],[Number of Users]]-Sales[[#This Row],[Licenses Bought]])</f>
        <v>1</v>
      </c>
      <c r="J621" s="2">
        <f>IF(Sales[[#This Row],[Sales Month]]=MAX(Sales[Sales Month]),Sales[[#This Row],[Upsell $ Per Non-Paying User]]*Sales[[#This Row],[Non-Paying Users]],0)</f>
        <v>0</v>
      </c>
      <c r="K621" s="2" t="str">
        <f>_xlfn.IFS(Sales[[#This Row],[Current Upsell $]]=0,"",Sales[[#This Row],[Current Upsell $]]&gt;=400,"High",Sales[[#This Row],[Current Upsell $]]&gt;=100,"Medium",Sales[[#This Row],[Current Upsell $]]&lt;100,"Low")</f>
        <v/>
      </c>
      <c r="L621" s="2" t="str">
        <f>IF(Sales[[#This Row],[Current Upsell $]]&gt;0,_xlfn.CONCAT(Sales[[#This Row],[Subscription Type]]," ",Sales[[#This Row],[Upsell Priority]]," ",TEXT(Sales[[#This Row],[Current Upsell $]],"$#,#")),"")</f>
        <v/>
      </c>
      <c r="M621" s="1">
        <v>43983</v>
      </c>
      <c r="N621" s="1">
        <v>44378</v>
      </c>
      <c r="O621">
        <v>13</v>
      </c>
      <c r="P621">
        <v>0</v>
      </c>
      <c r="Q621" s="1">
        <v>44256</v>
      </c>
      <c r="R621">
        <v>50</v>
      </c>
      <c r="S621" s="1"/>
    </row>
    <row r="622" spans="1:19" x14ac:dyDescent="0.35">
      <c r="A622">
        <v>100050</v>
      </c>
      <c r="B622" t="s">
        <v>0</v>
      </c>
      <c r="C622" s="2">
        <f>_xlfn.SWITCH(Sales[[#This Row],[Subscription Type]],"Basic",10,"Premium",10,"Business",25,"Enterprise",27)</f>
        <v>10</v>
      </c>
      <c r="E622" s="1"/>
      <c r="F622" s="1"/>
      <c r="G622">
        <v>5</v>
      </c>
      <c r="H622">
        <v>5</v>
      </c>
      <c r="I622">
        <f>IF(Sales[[#This Row],[Number of Users]]-Sales[[#This Row],[Licenses Bought]]&lt;0,0,Sales[[#This Row],[Number of Users]]-Sales[[#This Row],[Licenses Bought]])</f>
        <v>0</v>
      </c>
      <c r="J622" s="2">
        <f>IF(Sales[[#This Row],[Sales Month]]=MAX(Sales[Sales Month]),Sales[[#This Row],[Upsell $ Per Non-Paying User]]*Sales[[#This Row],[Non-Paying Users]],0)</f>
        <v>0</v>
      </c>
      <c r="K622" s="2" t="str">
        <f>_xlfn.IFS(Sales[[#This Row],[Current Upsell $]]=0,"",Sales[[#This Row],[Current Upsell $]]&gt;=400,"High",Sales[[#This Row],[Current Upsell $]]&gt;=100,"Medium",Sales[[#This Row],[Current Upsell $]]&lt;100,"Low")</f>
        <v/>
      </c>
      <c r="L622" s="2" t="str">
        <f>IF(Sales[[#This Row],[Current Upsell $]]&gt;0,_xlfn.CONCAT(Sales[[#This Row],[Subscription Type]]," ",Sales[[#This Row],[Upsell Priority]]," ",TEXT(Sales[[#This Row],[Current Upsell $]],"$#,#")),"")</f>
        <v/>
      </c>
      <c r="M622" s="1">
        <v>43983</v>
      </c>
      <c r="N622" s="1">
        <v>44378</v>
      </c>
      <c r="O622">
        <v>13</v>
      </c>
      <c r="P622">
        <v>0</v>
      </c>
      <c r="Q622" s="1">
        <v>44287</v>
      </c>
      <c r="R622">
        <v>50</v>
      </c>
      <c r="S622" s="1"/>
    </row>
    <row r="623" spans="1:19" x14ac:dyDescent="0.35">
      <c r="A623">
        <v>100050</v>
      </c>
      <c r="B623" t="s">
        <v>0</v>
      </c>
      <c r="C623" s="2">
        <f>_xlfn.SWITCH(Sales[[#This Row],[Subscription Type]],"Basic",10,"Premium",10,"Business",25,"Enterprise",27)</f>
        <v>10</v>
      </c>
      <c r="E623" s="1"/>
      <c r="F623" s="1"/>
      <c r="G623">
        <v>5</v>
      </c>
      <c r="H623">
        <v>6</v>
      </c>
      <c r="I623">
        <f>IF(Sales[[#This Row],[Number of Users]]-Sales[[#This Row],[Licenses Bought]]&lt;0,0,Sales[[#This Row],[Number of Users]]-Sales[[#This Row],[Licenses Bought]])</f>
        <v>1</v>
      </c>
      <c r="J623" s="2">
        <f>IF(Sales[[#This Row],[Sales Month]]=MAX(Sales[Sales Month]),Sales[[#This Row],[Upsell $ Per Non-Paying User]]*Sales[[#This Row],[Non-Paying Users]],0)</f>
        <v>0</v>
      </c>
      <c r="K623" s="2" t="str">
        <f>_xlfn.IFS(Sales[[#This Row],[Current Upsell $]]=0,"",Sales[[#This Row],[Current Upsell $]]&gt;=400,"High",Sales[[#This Row],[Current Upsell $]]&gt;=100,"Medium",Sales[[#This Row],[Current Upsell $]]&lt;100,"Low")</f>
        <v/>
      </c>
      <c r="L623" s="2" t="str">
        <f>IF(Sales[[#This Row],[Current Upsell $]]&gt;0,_xlfn.CONCAT(Sales[[#This Row],[Subscription Type]]," ",Sales[[#This Row],[Upsell Priority]]," ",TEXT(Sales[[#This Row],[Current Upsell $]],"$#,#")),"")</f>
        <v/>
      </c>
      <c r="M623" s="1">
        <v>43983</v>
      </c>
      <c r="N623" s="1">
        <v>44378</v>
      </c>
      <c r="O623">
        <v>13</v>
      </c>
      <c r="P623">
        <v>0</v>
      </c>
      <c r="Q623" s="1">
        <v>44317</v>
      </c>
      <c r="R623">
        <v>50</v>
      </c>
      <c r="S623" s="1"/>
    </row>
    <row r="624" spans="1:19" x14ac:dyDescent="0.35">
      <c r="A624">
        <v>100050</v>
      </c>
      <c r="B624" t="s">
        <v>0</v>
      </c>
      <c r="C624" s="2">
        <f>_xlfn.SWITCH(Sales[[#This Row],[Subscription Type]],"Basic",10,"Premium",10,"Business",25,"Enterprise",27)</f>
        <v>10</v>
      </c>
      <c r="E624" s="1"/>
      <c r="F624" s="1"/>
      <c r="G624">
        <v>5</v>
      </c>
      <c r="H624">
        <v>5</v>
      </c>
      <c r="I624">
        <f>IF(Sales[[#This Row],[Number of Users]]-Sales[[#This Row],[Licenses Bought]]&lt;0,0,Sales[[#This Row],[Number of Users]]-Sales[[#This Row],[Licenses Bought]])</f>
        <v>0</v>
      </c>
      <c r="J624" s="2">
        <f>IF(Sales[[#This Row],[Sales Month]]=MAX(Sales[Sales Month]),Sales[[#This Row],[Upsell $ Per Non-Paying User]]*Sales[[#This Row],[Non-Paying Users]],0)</f>
        <v>0</v>
      </c>
      <c r="K624" s="2" t="str">
        <f>_xlfn.IFS(Sales[[#This Row],[Current Upsell $]]=0,"",Sales[[#This Row],[Current Upsell $]]&gt;=400,"High",Sales[[#This Row],[Current Upsell $]]&gt;=100,"Medium",Sales[[#This Row],[Current Upsell $]]&lt;100,"Low")</f>
        <v/>
      </c>
      <c r="L624" s="2" t="str">
        <f>IF(Sales[[#This Row],[Current Upsell $]]&gt;0,_xlfn.CONCAT(Sales[[#This Row],[Subscription Type]]," ",Sales[[#This Row],[Upsell Priority]]," ",TEXT(Sales[[#This Row],[Current Upsell $]],"$#,#")),"")</f>
        <v/>
      </c>
      <c r="M624" s="1">
        <v>43983</v>
      </c>
      <c r="N624" s="1">
        <v>44378</v>
      </c>
      <c r="O624">
        <v>13</v>
      </c>
      <c r="P624">
        <v>0</v>
      </c>
      <c r="Q624" s="1">
        <v>44348</v>
      </c>
      <c r="R624">
        <v>50</v>
      </c>
      <c r="S624" s="1"/>
    </row>
    <row r="625" spans="1:19" x14ac:dyDescent="0.35">
      <c r="A625">
        <v>100051</v>
      </c>
      <c r="B625" t="s">
        <v>3</v>
      </c>
      <c r="C625" s="2">
        <f>_xlfn.SWITCH(Sales[[#This Row],[Subscription Type]],"Basic",10,"Premium",10,"Business",25,"Enterprise",27)</f>
        <v>10</v>
      </c>
      <c r="G625">
        <v>0</v>
      </c>
      <c r="H625">
        <v>3</v>
      </c>
      <c r="I625">
        <f>IF(Sales[[#This Row],[Number of Users]]-Sales[[#This Row],[Licenses Bought]]&lt;0,0,Sales[[#This Row],[Number of Users]]-Sales[[#This Row],[Licenses Bought]])</f>
        <v>3</v>
      </c>
      <c r="J625" s="2">
        <f>IF(Sales[[#This Row],[Sales Month]]=MAX(Sales[Sales Month]),Sales[[#This Row],[Upsell $ Per Non-Paying User]]*Sales[[#This Row],[Non-Paying Users]],0)</f>
        <v>0</v>
      </c>
      <c r="K625" s="2" t="str">
        <f>_xlfn.IFS(Sales[[#This Row],[Current Upsell $]]=0,"",Sales[[#This Row],[Current Upsell $]]&gt;=400,"High",Sales[[#This Row],[Current Upsell $]]&gt;=100,"Medium",Sales[[#This Row],[Current Upsell $]]&lt;100,"Low")</f>
        <v/>
      </c>
      <c r="L625" s="2" t="str">
        <f>IF(Sales[[#This Row],[Current Upsell $]]&gt;0,_xlfn.CONCAT(Sales[[#This Row],[Subscription Type]]," ",Sales[[#This Row],[Upsell Priority]]," ",TEXT(Sales[[#This Row],[Current Upsell $]],"$#,#")),"")</f>
        <v/>
      </c>
      <c r="M625" s="1">
        <v>43983</v>
      </c>
      <c r="N625" s="1">
        <v>44105</v>
      </c>
      <c r="O625">
        <v>4</v>
      </c>
      <c r="P625">
        <v>8</v>
      </c>
      <c r="Q625" s="1">
        <v>43983</v>
      </c>
      <c r="R625">
        <v>0</v>
      </c>
      <c r="S625" s="1"/>
    </row>
    <row r="626" spans="1:19" x14ac:dyDescent="0.35">
      <c r="A626">
        <v>100051</v>
      </c>
      <c r="B626" t="s">
        <v>3</v>
      </c>
      <c r="C626" s="2">
        <f>_xlfn.SWITCH(Sales[[#This Row],[Subscription Type]],"Basic",10,"Premium",10,"Business",25,"Enterprise",27)</f>
        <v>10</v>
      </c>
      <c r="G626">
        <v>0</v>
      </c>
      <c r="H626">
        <v>3</v>
      </c>
      <c r="I626">
        <f>IF(Sales[[#This Row],[Number of Users]]-Sales[[#This Row],[Licenses Bought]]&lt;0,0,Sales[[#This Row],[Number of Users]]-Sales[[#This Row],[Licenses Bought]])</f>
        <v>3</v>
      </c>
      <c r="J626" s="2">
        <f>IF(Sales[[#This Row],[Sales Month]]=MAX(Sales[Sales Month]),Sales[[#This Row],[Upsell $ Per Non-Paying User]]*Sales[[#This Row],[Non-Paying Users]],0)</f>
        <v>0</v>
      </c>
      <c r="K626" s="2" t="str">
        <f>_xlfn.IFS(Sales[[#This Row],[Current Upsell $]]=0,"",Sales[[#This Row],[Current Upsell $]]&gt;=400,"High",Sales[[#This Row],[Current Upsell $]]&gt;=100,"Medium",Sales[[#This Row],[Current Upsell $]]&lt;100,"Low")</f>
        <v/>
      </c>
      <c r="L626" s="2" t="str">
        <f>IF(Sales[[#This Row],[Current Upsell $]]&gt;0,_xlfn.CONCAT(Sales[[#This Row],[Subscription Type]]," ",Sales[[#This Row],[Upsell Priority]]," ",TEXT(Sales[[#This Row],[Current Upsell $]],"$#,#")),"")</f>
        <v/>
      </c>
      <c r="M626" s="1">
        <v>43983</v>
      </c>
      <c r="N626" s="1">
        <v>44105</v>
      </c>
      <c r="O626">
        <v>4</v>
      </c>
      <c r="P626">
        <v>8</v>
      </c>
      <c r="Q626" s="1">
        <v>44013</v>
      </c>
      <c r="R626">
        <v>0</v>
      </c>
      <c r="S626" s="1"/>
    </row>
    <row r="627" spans="1:19" x14ac:dyDescent="0.35">
      <c r="A627">
        <v>100051</v>
      </c>
      <c r="B627" t="s">
        <v>3</v>
      </c>
      <c r="C627" s="2">
        <f>_xlfn.SWITCH(Sales[[#This Row],[Subscription Type]],"Basic",10,"Premium",10,"Business",25,"Enterprise",27)</f>
        <v>10</v>
      </c>
      <c r="G627">
        <v>0</v>
      </c>
      <c r="H627">
        <v>3</v>
      </c>
      <c r="I627">
        <f>IF(Sales[[#This Row],[Number of Users]]-Sales[[#This Row],[Licenses Bought]]&lt;0,0,Sales[[#This Row],[Number of Users]]-Sales[[#This Row],[Licenses Bought]])</f>
        <v>3</v>
      </c>
      <c r="J627" s="2">
        <f>IF(Sales[[#This Row],[Sales Month]]=MAX(Sales[Sales Month]),Sales[[#This Row],[Upsell $ Per Non-Paying User]]*Sales[[#This Row],[Non-Paying Users]],0)</f>
        <v>0</v>
      </c>
      <c r="K627" s="2" t="str">
        <f>_xlfn.IFS(Sales[[#This Row],[Current Upsell $]]=0,"",Sales[[#This Row],[Current Upsell $]]&gt;=400,"High",Sales[[#This Row],[Current Upsell $]]&gt;=100,"Medium",Sales[[#This Row],[Current Upsell $]]&lt;100,"Low")</f>
        <v/>
      </c>
      <c r="L627" s="2" t="str">
        <f>IF(Sales[[#This Row],[Current Upsell $]]&gt;0,_xlfn.CONCAT(Sales[[#This Row],[Subscription Type]]," ",Sales[[#This Row],[Upsell Priority]]," ",TEXT(Sales[[#This Row],[Current Upsell $]],"$#,#")),"")</f>
        <v/>
      </c>
      <c r="M627" s="1">
        <v>43983</v>
      </c>
      <c r="N627" s="1">
        <v>44105</v>
      </c>
      <c r="O627">
        <v>4</v>
      </c>
      <c r="P627">
        <v>8</v>
      </c>
      <c r="Q627" s="1">
        <v>44044</v>
      </c>
      <c r="R627">
        <v>0</v>
      </c>
      <c r="S627" s="1"/>
    </row>
    <row r="628" spans="1:19" x14ac:dyDescent="0.35">
      <c r="A628">
        <v>100051</v>
      </c>
      <c r="B628" t="s">
        <v>3</v>
      </c>
      <c r="C628" s="2">
        <f>_xlfn.SWITCH(Sales[[#This Row],[Subscription Type]],"Basic",10,"Premium",10,"Business",25,"Enterprise",27)</f>
        <v>10</v>
      </c>
      <c r="G628">
        <v>0</v>
      </c>
      <c r="H628">
        <v>3</v>
      </c>
      <c r="I628">
        <f>IF(Sales[[#This Row],[Number of Users]]-Sales[[#This Row],[Licenses Bought]]&lt;0,0,Sales[[#This Row],[Number of Users]]-Sales[[#This Row],[Licenses Bought]])</f>
        <v>3</v>
      </c>
      <c r="J628" s="2">
        <f>IF(Sales[[#This Row],[Sales Month]]=MAX(Sales[Sales Month]),Sales[[#This Row],[Upsell $ Per Non-Paying User]]*Sales[[#This Row],[Non-Paying Users]],0)</f>
        <v>0</v>
      </c>
      <c r="K628" s="2" t="str">
        <f>_xlfn.IFS(Sales[[#This Row],[Current Upsell $]]=0,"",Sales[[#This Row],[Current Upsell $]]&gt;=400,"High",Sales[[#This Row],[Current Upsell $]]&gt;=100,"Medium",Sales[[#This Row],[Current Upsell $]]&lt;100,"Low")</f>
        <v/>
      </c>
      <c r="L628" s="2" t="str">
        <f>IF(Sales[[#This Row],[Current Upsell $]]&gt;0,_xlfn.CONCAT(Sales[[#This Row],[Subscription Type]]," ",Sales[[#This Row],[Upsell Priority]]," ",TEXT(Sales[[#This Row],[Current Upsell $]],"$#,#")),"")</f>
        <v/>
      </c>
      <c r="M628" s="1">
        <v>43983</v>
      </c>
      <c r="N628" s="1">
        <v>44105</v>
      </c>
      <c r="O628">
        <v>4</v>
      </c>
      <c r="P628">
        <v>8</v>
      </c>
      <c r="Q628" s="1">
        <v>44075</v>
      </c>
      <c r="R628">
        <v>0</v>
      </c>
      <c r="S628" s="1"/>
    </row>
    <row r="629" spans="1:19" x14ac:dyDescent="0.35">
      <c r="A629">
        <v>100051</v>
      </c>
      <c r="B629" t="s">
        <v>3</v>
      </c>
      <c r="C629" s="2">
        <f>_xlfn.SWITCH(Sales[[#This Row],[Subscription Type]],"Basic",10,"Premium",10,"Business",25,"Enterprise",27)</f>
        <v>10</v>
      </c>
      <c r="G629">
        <v>0</v>
      </c>
      <c r="H629">
        <v>3</v>
      </c>
      <c r="I629">
        <f>IF(Sales[[#This Row],[Number of Users]]-Sales[[#This Row],[Licenses Bought]]&lt;0,0,Sales[[#This Row],[Number of Users]]-Sales[[#This Row],[Licenses Bought]])</f>
        <v>3</v>
      </c>
      <c r="J629" s="2">
        <f>IF(Sales[[#This Row],[Sales Month]]=MAX(Sales[Sales Month]),Sales[[#This Row],[Upsell $ Per Non-Paying User]]*Sales[[#This Row],[Non-Paying Users]],0)</f>
        <v>0</v>
      </c>
      <c r="K629" s="2" t="str">
        <f>_xlfn.IFS(Sales[[#This Row],[Current Upsell $]]=0,"",Sales[[#This Row],[Current Upsell $]]&gt;=400,"High",Sales[[#This Row],[Current Upsell $]]&gt;=100,"Medium",Sales[[#This Row],[Current Upsell $]]&lt;100,"Low")</f>
        <v/>
      </c>
      <c r="L629" s="2" t="str">
        <f>IF(Sales[[#This Row],[Current Upsell $]]&gt;0,_xlfn.CONCAT(Sales[[#This Row],[Subscription Type]]," ",Sales[[#This Row],[Upsell Priority]]," ",TEXT(Sales[[#This Row],[Current Upsell $]],"$#,#")),"")</f>
        <v/>
      </c>
      <c r="M629" s="1">
        <v>43983</v>
      </c>
      <c r="N629" s="1">
        <v>44105</v>
      </c>
      <c r="O629">
        <v>4</v>
      </c>
      <c r="P629">
        <v>8</v>
      </c>
      <c r="Q629" s="1">
        <v>44105</v>
      </c>
      <c r="R629">
        <v>0</v>
      </c>
      <c r="S629" s="1"/>
    </row>
    <row r="630" spans="1:19" x14ac:dyDescent="0.35">
      <c r="A630">
        <v>100052</v>
      </c>
      <c r="B630" t="s">
        <v>3</v>
      </c>
      <c r="C630" s="2">
        <f>_xlfn.SWITCH(Sales[[#This Row],[Subscription Type]],"Basic",10,"Premium",10,"Business",25,"Enterprise",27)</f>
        <v>10</v>
      </c>
      <c r="G630">
        <v>0</v>
      </c>
      <c r="H630">
        <v>2</v>
      </c>
      <c r="I630">
        <f>IF(Sales[[#This Row],[Number of Users]]-Sales[[#This Row],[Licenses Bought]]&lt;0,0,Sales[[#This Row],[Number of Users]]-Sales[[#This Row],[Licenses Bought]])</f>
        <v>2</v>
      </c>
      <c r="J630" s="2">
        <f>IF(Sales[[#This Row],[Sales Month]]=MAX(Sales[Sales Month]),Sales[[#This Row],[Upsell $ Per Non-Paying User]]*Sales[[#This Row],[Non-Paying Users]],0)</f>
        <v>0</v>
      </c>
      <c r="K630" s="2" t="str">
        <f>_xlfn.IFS(Sales[[#This Row],[Current Upsell $]]=0,"",Sales[[#This Row],[Current Upsell $]]&gt;=400,"High",Sales[[#This Row],[Current Upsell $]]&gt;=100,"Medium",Sales[[#This Row],[Current Upsell $]]&lt;100,"Low")</f>
        <v/>
      </c>
      <c r="L630" s="2" t="str">
        <f>IF(Sales[[#This Row],[Current Upsell $]]&gt;0,_xlfn.CONCAT(Sales[[#This Row],[Subscription Type]]," ",Sales[[#This Row],[Upsell Priority]]," ",TEXT(Sales[[#This Row],[Current Upsell $]],"$#,#")),"")</f>
        <v/>
      </c>
      <c r="M630" s="1">
        <v>43983</v>
      </c>
      <c r="N630" s="1">
        <v>44044</v>
      </c>
      <c r="O630">
        <v>2</v>
      </c>
      <c r="P630">
        <v>10</v>
      </c>
      <c r="Q630" s="1">
        <v>43983</v>
      </c>
      <c r="R630">
        <v>0</v>
      </c>
      <c r="S630" s="1"/>
    </row>
    <row r="631" spans="1:19" x14ac:dyDescent="0.35">
      <c r="A631">
        <v>100052</v>
      </c>
      <c r="B631" t="s">
        <v>3</v>
      </c>
      <c r="C631" s="2">
        <f>_xlfn.SWITCH(Sales[[#This Row],[Subscription Type]],"Basic",10,"Premium",10,"Business",25,"Enterprise",27)</f>
        <v>10</v>
      </c>
      <c r="G631">
        <v>0</v>
      </c>
      <c r="H631">
        <v>2</v>
      </c>
      <c r="I631">
        <f>IF(Sales[[#This Row],[Number of Users]]-Sales[[#This Row],[Licenses Bought]]&lt;0,0,Sales[[#This Row],[Number of Users]]-Sales[[#This Row],[Licenses Bought]])</f>
        <v>2</v>
      </c>
      <c r="J631" s="2">
        <f>IF(Sales[[#This Row],[Sales Month]]=MAX(Sales[Sales Month]),Sales[[#This Row],[Upsell $ Per Non-Paying User]]*Sales[[#This Row],[Non-Paying Users]],0)</f>
        <v>0</v>
      </c>
      <c r="K631" s="2" t="str">
        <f>_xlfn.IFS(Sales[[#This Row],[Current Upsell $]]=0,"",Sales[[#This Row],[Current Upsell $]]&gt;=400,"High",Sales[[#This Row],[Current Upsell $]]&gt;=100,"Medium",Sales[[#This Row],[Current Upsell $]]&lt;100,"Low")</f>
        <v/>
      </c>
      <c r="L631" s="2" t="str">
        <f>IF(Sales[[#This Row],[Current Upsell $]]&gt;0,_xlfn.CONCAT(Sales[[#This Row],[Subscription Type]]," ",Sales[[#This Row],[Upsell Priority]]," ",TEXT(Sales[[#This Row],[Current Upsell $]],"$#,#")),"")</f>
        <v/>
      </c>
      <c r="M631" s="1">
        <v>43983</v>
      </c>
      <c r="N631" s="1">
        <v>44044</v>
      </c>
      <c r="O631">
        <v>2</v>
      </c>
      <c r="P631">
        <v>10</v>
      </c>
      <c r="Q631" s="1">
        <v>44013</v>
      </c>
      <c r="R631">
        <v>0</v>
      </c>
      <c r="S631" s="1"/>
    </row>
    <row r="632" spans="1:19" x14ac:dyDescent="0.35">
      <c r="A632">
        <v>100052</v>
      </c>
      <c r="B632" t="s">
        <v>3</v>
      </c>
      <c r="C632" s="2">
        <f>_xlfn.SWITCH(Sales[[#This Row],[Subscription Type]],"Basic",10,"Premium",10,"Business",25,"Enterprise",27)</f>
        <v>10</v>
      </c>
      <c r="G632">
        <v>0</v>
      </c>
      <c r="H632">
        <v>2</v>
      </c>
      <c r="I632">
        <f>IF(Sales[[#This Row],[Number of Users]]-Sales[[#This Row],[Licenses Bought]]&lt;0,0,Sales[[#This Row],[Number of Users]]-Sales[[#This Row],[Licenses Bought]])</f>
        <v>2</v>
      </c>
      <c r="J632" s="2">
        <f>IF(Sales[[#This Row],[Sales Month]]=MAX(Sales[Sales Month]),Sales[[#This Row],[Upsell $ Per Non-Paying User]]*Sales[[#This Row],[Non-Paying Users]],0)</f>
        <v>0</v>
      </c>
      <c r="K632" s="2" t="str">
        <f>_xlfn.IFS(Sales[[#This Row],[Current Upsell $]]=0,"",Sales[[#This Row],[Current Upsell $]]&gt;=400,"High",Sales[[#This Row],[Current Upsell $]]&gt;=100,"Medium",Sales[[#This Row],[Current Upsell $]]&lt;100,"Low")</f>
        <v/>
      </c>
      <c r="L632" s="2" t="str">
        <f>IF(Sales[[#This Row],[Current Upsell $]]&gt;0,_xlfn.CONCAT(Sales[[#This Row],[Subscription Type]]," ",Sales[[#This Row],[Upsell Priority]]," ",TEXT(Sales[[#This Row],[Current Upsell $]],"$#,#")),"")</f>
        <v/>
      </c>
      <c r="M632" s="1">
        <v>43983</v>
      </c>
      <c r="N632" s="1">
        <v>44044</v>
      </c>
      <c r="O632">
        <v>2</v>
      </c>
      <c r="P632">
        <v>10</v>
      </c>
      <c r="Q632" s="1">
        <v>44044</v>
      </c>
      <c r="R632">
        <v>0</v>
      </c>
      <c r="S632" s="1"/>
    </row>
    <row r="633" spans="1:19" x14ac:dyDescent="0.35">
      <c r="A633">
        <v>100053</v>
      </c>
      <c r="B633" t="s">
        <v>3</v>
      </c>
      <c r="C633" s="2">
        <f>_xlfn.SWITCH(Sales[[#This Row],[Subscription Type]],"Basic",10,"Premium",10,"Business",25,"Enterprise",27)</f>
        <v>10</v>
      </c>
      <c r="G633">
        <v>0</v>
      </c>
      <c r="H633">
        <v>2</v>
      </c>
      <c r="I633">
        <f>IF(Sales[[#This Row],[Number of Users]]-Sales[[#This Row],[Licenses Bought]]&lt;0,0,Sales[[#This Row],[Number of Users]]-Sales[[#This Row],[Licenses Bought]])</f>
        <v>2</v>
      </c>
      <c r="J633" s="2">
        <f>IF(Sales[[#This Row],[Sales Month]]=MAX(Sales[Sales Month]),Sales[[#This Row],[Upsell $ Per Non-Paying User]]*Sales[[#This Row],[Non-Paying Users]],0)</f>
        <v>0</v>
      </c>
      <c r="K633" s="2" t="str">
        <f>_xlfn.IFS(Sales[[#This Row],[Current Upsell $]]=0,"",Sales[[#This Row],[Current Upsell $]]&gt;=400,"High",Sales[[#This Row],[Current Upsell $]]&gt;=100,"Medium",Sales[[#This Row],[Current Upsell $]]&lt;100,"Low")</f>
        <v/>
      </c>
      <c r="L633" s="2" t="str">
        <f>IF(Sales[[#This Row],[Current Upsell $]]&gt;0,_xlfn.CONCAT(Sales[[#This Row],[Subscription Type]]," ",Sales[[#This Row],[Upsell Priority]]," ",TEXT(Sales[[#This Row],[Current Upsell $]],"$#,#")),"")</f>
        <v/>
      </c>
      <c r="M633" s="1">
        <v>43983</v>
      </c>
      <c r="N633" s="1">
        <v>44013</v>
      </c>
      <c r="O633">
        <v>1</v>
      </c>
      <c r="P633">
        <v>11</v>
      </c>
      <c r="Q633" s="1">
        <v>43983</v>
      </c>
      <c r="R633">
        <v>0</v>
      </c>
      <c r="S633" s="1"/>
    </row>
    <row r="634" spans="1:19" x14ac:dyDescent="0.35">
      <c r="A634">
        <v>100053</v>
      </c>
      <c r="B634" t="s">
        <v>3</v>
      </c>
      <c r="C634" s="2">
        <f>_xlfn.SWITCH(Sales[[#This Row],[Subscription Type]],"Basic",10,"Premium",10,"Business",25,"Enterprise",27)</f>
        <v>10</v>
      </c>
      <c r="G634">
        <v>0</v>
      </c>
      <c r="H634">
        <v>2</v>
      </c>
      <c r="I634">
        <f>IF(Sales[[#This Row],[Number of Users]]-Sales[[#This Row],[Licenses Bought]]&lt;0,0,Sales[[#This Row],[Number of Users]]-Sales[[#This Row],[Licenses Bought]])</f>
        <v>2</v>
      </c>
      <c r="J634" s="2">
        <f>IF(Sales[[#This Row],[Sales Month]]=MAX(Sales[Sales Month]),Sales[[#This Row],[Upsell $ Per Non-Paying User]]*Sales[[#This Row],[Non-Paying Users]],0)</f>
        <v>0</v>
      </c>
      <c r="K634" s="2" t="str">
        <f>_xlfn.IFS(Sales[[#This Row],[Current Upsell $]]=0,"",Sales[[#This Row],[Current Upsell $]]&gt;=400,"High",Sales[[#This Row],[Current Upsell $]]&gt;=100,"Medium",Sales[[#This Row],[Current Upsell $]]&lt;100,"Low")</f>
        <v/>
      </c>
      <c r="L634" s="2" t="str">
        <f>IF(Sales[[#This Row],[Current Upsell $]]&gt;0,_xlfn.CONCAT(Sales[[#This Row],[Subscription Type]]," ",Sales[[#This Row],[Upsell Priority]]," ",TEXT(Sales[[#This Row],[Current Upsell $]],"$#,#")),"")</f>
        <v/>
      </c>
      <c r="M634" s="1">
        <v>43983</v>
      </c>
      <c r="N634" s="1">
        <v>44013</v>
      </c>
      <c r="O634">
        <v>1</v>
      </c>
      <c r="P634">
        <v>11</v>
      </c>
      <c r="Q634" s="1">
        <v>44013</v>
      </c>
      <c r="R634">
        <v>0</v>
      </c>
      <c r="S634" s="1"/>
    </row>
    <row r="635" spans="1:19" x14ac:dyDescent="0.35">
      <c r="A635">
        <v>100054</v>
      </c>
      <c r="B635" t="s">
        <v>3</v>
      </c>
      <c r="C635" s="2">
        <f>_xlfn.SWITCH(Sales[[#This Row],[Subscription Type]],"Basic",10,"Premium",10,"Business",25,"Enterprise",27)</f>
        <v>10</v>
      </c>
      <c r="G635">
        <v>0</v>
      </c>
      <c r="H635">
        <v>1</v>
      </c>
      <c r="I635">
        <f>IF(Sales[[#This Row],[Number of Users]]-Sales[[#This Row],[Licenses Bought]]&lt;0,0,Sales[[#This Row],[Number of Users]]-Sales[[#This Row],[Licenses Bought]])</f>
        <v>1</v>
      </c>
      <c r="J635" s="2">
        <f>IF(Sales[[#This Row],[Sales Month]]=MAX(Sales[Sales Month]),Sales[[#This Row],[Upsell $ Per Non-Paying User]]*Sales[[#This Row],[Non-Paying Users]],0)</f>
        <v>0</v>
      </c>
      <c r="K635" s="2" t="str">
        <f>_xlfn.IFS(Sales[[#This Row],[Current Upsell $]]=0,"",Sales[[#This Row],[Current Upsell $]]&gt;=400,"High",Sales[[#This Row],[Current Upsell $]]&gt;=100,"Medium",Sales[[#This Row],[Current Upsell $]]&lt;100,"Low")</f>
        <v/>
      </c>
      <c r="L635" s="2" t="str">
        <f>IF(Sales[[#This Row],[Current Upsell $]]&gt;0,_xlfn.CONCAT(Sales[[#This Row],[Subscription Type]]," ",Sales[[#This Row],[Upsell Priority]]," ",TEXT(Sales[[#This Row],[Current Upsell $]],"$#,#")),"")</f>
        <v/>
      </c>
      <c r="M635" s="1">
        <v>43983</v>
      </c>
      <c r="N635" s="1">
        <v>44317</v>
      </c>
      <c r="O635">
        <v>11</v>
      </c>
      <c r="P635">
        <v>1</v>
      </c>
      <c r="Q635" s="1">
        <v>43983</v>
      </c>
      <c r="R635">
        <v>0</v>
      </c>
      <c r="S635" s="1"/>
    </row>
    <row r="636" spans="1:19" x14ac:dyDescent="0.35">
      <c r="A636">
        <v>100054</v>
      </c>
      <c r="B636" t="s">
        <v>3</v>
      </c>
      <c r="C636" s="2">
        <f>_xlfn.SWITCH(Sales[[#This Row],[Subscription Type]],"Basic",10,"Premium",10,"Business",25,"Enterprise",27)</f>
        <v>10</v>
      </c>
      <c r="G636">
        <v>0</v>
      </c>
      <c r="H636">
        <v>2</v>
      </c>
      <c r="I636">
        <f>IF(Sales[[#This Row],[Number of Users]]-Sales[[#This Row],[Licenses Bought]]&lt;0,0,Sales[[#This Row],[Number of Users]]-Sales[[#This Row],[Licenses Bought]])</f>
        <v>2</v>
      </c>
      <c r="J636" s="2">
        <f>IF(Sales[[#This Row],[Sales Month]]=MAX(Sales[Sales Month]),Sales[[#This Row],[Upsell $ Per Non-Paying User]]*Sales[[#This Row],[Non-Paying Users]],0)</f>
        <v>0</v>
      </c>
      <c r="K636" s="2" t="str">
        <f>_xlfn.IFS(Sales[[#This Row],[Current Upsell $]]=0,"",Sales[[#This Row],[Current Upsell $]]&gt;=400,"High",Sales[[#This Row],[Current Upsell $]]&gt;=100,"Medium",Sales[[#This Row],[Current Upsell $]]&lt;100,"Low")</f>
        <v/>
      </c>
      <c r="L636" s="2" t="str">
        <f>IF(Sales[[#This Row],[Current Upsell $]]&gt;0,_xlfn.CONCAT(Sales[[#This Row],[Subscription Type]]," ",Sales[[#This Row],[Upsell Priority]]," ",TEXT(Sales[[#This Row],[Current Upsell $]],"$#,#")),"")</f>
        <v/>
      </c>
      <c r="M636" s="1">
        <v>43983</v>
      </c>
      <c r="N636" s="1">
        <v>44317</v>
      </c>
      <c r="O636">
        <v>11</v>
      </c>
      <c r="P636">
        <v>1</v>
      </c>
      <c r="Q636" s="1">
        <v>44013</v>
      </c>
      <c r="R636">
        <v>0</v>
      </c>
      <c r="S636" s="1"/>
    </row>
    <row r="637" spans="1:19" x14ac:dyDescent="0.35">
      <c r="A637">
        <v>100054</v>
      </c>
      <c r="B637" t="s">
        <v>3</v>
      </c>
      <c r="C637" s="2">
        <f>_xlfn.SWITCH(Sales[[#This Row],[Subscription Type]],"Basic",10,"Premium",10,"Business",25,"Enterprise",27)</f>
        <v>10</v>
      </c>
      <c r="G637">
        <v>0</v>
      </c>
      <c r="H637">
        <v>2</v>
      </c>
      <c r="I637">
        <f>IF(Sales[[#This Row],[Number of Users]]-Sales[[#This Row],[Licenses Bought]]&lt;0,0,Sales[[#This Row],[Number of Users]]-Sales[[#This Row],[Licenses Bought]])</f>
        <v>2</v>
      </c>
      <c r="J637" s="2">
        <f>IF(Sales[[#This Row],[Sales Month]]=MAX(Sales[Sales Month]),Sales[[#This Row],[Upsell $ Per Non-Paying User]]*Sales[[#This Row],[Non-Paying Users]],0)</f>
        <v>0</v>
      </c>
      <c r="K637" s="2" t="str">
        <f>_xlfn.IFS(Sales[[#This Row],[Current Upsell $]]=0,"",Sales[[#This Row],[Current Upsell $]]&gt;=400,"High",Sales[[#This Row],[Current Upsell $]]&gt;=100,"Medium",Sales[[#This Row],[Current Upsell $]]&lt;100,"Low")</f>
        <v/>
      </c>
      <c r="L637" s="2" t="str">
        <f>IF(Sales[[#This Row],[Current Upsell $]]&gt;0,_xlfn.CONCAT(Sales[[#This Row],[Subscription Type]]," ",Sales[[#This Row],[Upsell Priority]]," ",TEXT(Sales[[#This Row],[Current Upsell $]],"$#,#")),"")</f>
        <v/>
      </c>
      <c r="M637" s="1">
        <v>43983</v>
      </c>
      <c r="N637" s="1">
        <v>44317</v>
      </c>
      <c r="O637">
        <v>11</v>
      </c>
      <c r="P637">
        <v>1</v>
      </c>
      <c r="Q637" s="1">
        <v>44044</v>
      </c>
      <c r="R637">
        <v>0</v>
      </c>
      <c r="S637" s="1"/>
    </row>
    <row r="638" spans="1:19" x14ac:dyDescent="0.35">
      <c r="A638">
        <v>100054</v>
      </c>
      <c r="B638" t="s">
        <v>3</v>
      </c>
      <c r="C638" s="2">
        <f>_xlfn.SWITCH(Sales[[#This Row],[Subscription Type]],"Basic",10,"Premium",10,"Business",25,"Enterprise",27)</f>
        <v>10</v>
      </c>
      <c r="G638">
        <v>0</v>
      </c>
      <c r="H638">
        <v>2</v>
      </c>
      <c r="I638">
        <f>IF(Sales[[#This Row],[Number of Users]]-Sales[[#This Row],[Licenses Bought]]&lt;0,0,Sales[[#This Row],[Number of Users]]-Sales[[#This Row],[Licenses Bought]])</f>
        <v>2</v>
      </c>
      <c r="J638" s="2">
        <f>IF(Sales[[#This Row],[Sales Month]]=MAX(Sales[Sales Month]),Sales[[#This Row],[Upsell $ Per Non-Paying User]]*Sales[[#This Row],[Non-Paying Users]],0)</f>
        <v>0</v>
      </c>
      <c r="K638" s="2" t="str">
        <f>_xlfn.IFS(Sales[[#This Row],[Current Upsell $]]=0,"",Sales[[#This Row],[Current Upsell $]]&gt;=400,"High",Sales[[#This Row],[Current Upsell $]]&gt;=100,"Medium",Sales[[#This Row],[Current Upsell $]]&lt;100,"Low")</f>
        <v/>
      </c>
      <c r="L638" s="2" t="str">
        <f>IF(Sales[[#This Row],[Current Upsell $]]&gt;0,_xlfn.CONCAT(Sales[[#This Row],[Subscription Type]]," ",Sales[[#This Row],[Upsell Priority]]," ",TEXT(Sales[[#This Row],[Current Upsell $]],"$#,#")),"")</f>
        <v/>
      </c>
      <c r="M638" s="1">
        <v>43983</v>
      </c>
      <c r="N638" s="1">
        <v>44317</v>
      </c>
      <c r="O638">
        <v>11</v>
      </c>
      <c r="P638">
        <v>1</v>
      </c>
      <c r="Q638" s="1">
        <v>44075</v>
      </c>
      <c r="R638">
        <v>0</v>
      </c>
      <c r="S638" s="1"/>
    </row>
    <row r="639" spans="1:19" x14ac:dyDescent="0.35">
      <c r="A639">
        <v>100054</v>
      </c>
      <c r="B639" t="s">
        <v>3</v>
      </c>
      <c r="C639" s="2">
        <f>_xlfn.SWITCH(Sales[[#This Row],[Subscription Type]],"Basic",10,"Premium",10,"Business",25,"Enterprise",27)</f>
        <v>10</v>
      </c>
      <c r="G639">
        <v>0</v>
      </c>
      <c r="H639">
        <v>2</v>
      </c>
      <c r="I639">
        <f>IF(Sales[[#This Row],[Number of Users]]-Sales[[#This Row],[Licenses Bought]]&lt;0,0,Sales[[#This Row],[Number of Users]]-Sales[[#This Row],[Licenses Bought]])</f>
        <v>2</v>
      </c>
      <c r="J639" s="2">
        <f>IF(Sales[[#This Row],[Sales Month]]=MAX(Sales[Sales Month]),Sales[[#This Row],[Upsell $ Per Non-Paying User]]*Sales[[#This Row],[Non-Paying Users]],0)</f>
        <v>0</v>
      </c>
      <c r="K639" s="2" t="str">
        <f>_xlfn.IFS(Sales[[#This Row],[Current Upsell $]]=0,"",Sales[[#This Row],[Current Upsell $]]&gt;=400,"High",Sales[[#This Row],[Current Upsell $]]&gt;=100,"Medium",Sales[[#This Row],[Current Upsell $]]&lt;100,"Low")</f>
        <v/>
      </c>
      <c r="L639" s="2" t="str">
        <f>IF(Sales[[#This Row],[Current Upsell $]]&gt;0,_xlfn.CONCAT(Sales[[#This Row],[Subscription Type]]," ",Sales[[#This Row],[Upsell Priority]]," ",TEXT(Sales[[#This Row],[Current Upsell $]],"$#,#")),"")</f>
        <v/>
      </c>
      <c r="M639" s="1">
        <v>43983</v>
      </c>
      <c r="N639" s="1">
        <v>44317</v>
      </c>
      <c r="O639">
        <v>11</v>
      </c>
      <c r="P639">
        <v>1</v>
      </c>
      <c r="Q639" s="1">
        <v>44105</v>
      </c>
      <c r="R639">
        <v>0</v>
      </c>
      <c r="S639" s="1"/>
    </row>
    <row r="640" spans="1:19" x14ac:dyDescent="0.35">
      <c r="A640">
        <v>100054</v>
      </c>
      <c r="B640" t="s">
        <v>3</v>
      </c>
      <c r="C640" s="2">
        <f>_xlfn.SWITCH(Sales[[#This Row],[Subscription Type]],"Basic",10,"Premium",10,"Business",25,"Enterprise",27)</f>
        <v>10</v>
      </c>
      <c r="G640">
        <v>0</v>
      </c>
      <c r="H640">
        <v>2</v>
      </c>
      <c r="I640">
        <f>IF(Sales[[#This Row],[Number of Users]]-Sales[[#This Row],[Licenses Bought]]&lt;0,0,Sales[[#This Row],[Number of Users]]-Sales[[#This Row],[Licenses Bought]])</f>
        <v>2</v>
      </c>
      <c r="J640" s="2">
        <f>IF(Sales[[#This Row],[Sales Month]]=MAX(Sales[Sales Month]),Sales[[#This Row],[Upsell $ Per Non-Paying User]]*Sales[[#This Row],[Non-Paying Users]],0)</f>
        <v>0</v>
      </c>
      <c r="K640" s="2" t="str">
        <f>_xlfn.IFS(Sales[[#This Row],[Current Upsell $]]=0,"",Sales[[#This Row],[Current Upsell $]]&gt;=400,"High",Sales[[#This Row],[Current Upsell $]]&gt;=100,"Medium",Sales[[#This Row],[Current Upsell $]]&lt;100,"Low")</f>
        <v/>
      </c>
      <c r="L640" s="2" t="str">
        <f>IF(Sales[[#This Row],[Current Upsell $]]&gt;0,_xlfn.CONCAT(Sales[[#This Row],[Subscription Type]]," ",Sales[[#This Row],[Upsell Priority]]," ",TEXT(Sales[[#This Row],[Current Upsell $]],"$#,#")),"")</f>
        <v/>
      </c>
      <c r="M640" s="1">
        <v>43983</v>
      </c>
      <c r="N640" s="1">
        <v>44317</v>
      </c>
      <c r="O640">
        <v>11</v>
      </c>
      <c r="P640">
        <v>1</v>
      </c>
      <c r="Q640" s="1">
        <v>44136</v>
      </c>
      <c r="R640">
        <v>0</v>
      </c>
      <c r="S640" s="1"/>
    </row>
    <row r="641" spans="1:19" x14ac:dyDescent="0.35">
      <c r="A641">
        <v>100054</v>
      </c>
      <c r="B641" t="s">
        <v>3</v>
      </c>
      <c r="C641" s="2">
        <f>_xlfn.SWITCH(Sales[[#This Row],[Subscription Type]],"Basic",10,"Premium",10,"Business",25,"Enterprise",27)</f>
        <v>10</v>
      </c>
      <c r="G641">
        <v>0</v>
      </c>
      <c r="H641">
        <v>2</v>
      </c>
      <c r="I641">
        <f>IF(Sales[[#This Row],[Number of Users]]-Sales[[#This Row],[Licenses Bought]]&lt;0,0,Sales[[#This Row],[Number of Users]]-Sales[[#This Row],[Licenses Bought]])</f>
        <v>2</v>
      </c>
      <c r="J641" s="2">
        <f>IF(Sales[[#This Row],[Sales Month]]=MAX(Sales[Sales Month]),Sales[[#This Row],[Upsell $ Per Non-Paying User]]*Sales[[#This Row],[Non-Paying Users]],0)</f>
        <v>0</v>
      </c>
      <c r="K641" s="2" t="str">
        <f>_xlfn.IFS(Sales[[#This Row],[Current Upsell $]]=0,"",Sales[[#This Row],[Current Upsell $]]&gt;=400,"High",Sales[[#This Row],[Current Upsell $]]&gt;=100,"Medium",Sales[[#This Row],[Current Upsell $]]&lt;100,"Low")</f>
        <v/>
      </c>
      <c r="L641" s="2" t="str">
        <f>IF(Sales[[#This Row],[Current Upsell $]]&gt;0,_xlfn.CONCAT(Sales[[#This Row],[Subscription Type]]," ",Sales[[#This Row],[Upsell Priority]]," ",TEXT(Sales[[#This Row],[Current Upsell $]],"$#,#")),"")</f>
        <v/>
      </c>
      <c r="M641" s="1">
        <v>43983</v>
      </c>
      <c r="N641" s="1">
        <v>44317</v>
      </c>
      <c r="O641">
        <v>11</v>
      </c>
      <c r="P641">
        <v>1</v>
      </c>
      <c r="Q641" s="1">
        <v>44166</v>
      </c>
      <c r="R641">
        <v>0</v>
      </c>
      <c r="S641" s="1"/>
    </row>
    <row r="642" spans="1:19" x14ac:dyDescent="0.35">
      <c r="A642">
        <v>100054</v>
      </c>
      <c r="B642" t="s">
        <v>3</v>
      </c>
      <c r="C642" s="2">
        <f>_xlfn.SWITCH(Sales[[#This Row],[Subscription Type]],"Basic",10,"Premium",10,"Business",25,"Enterprise",27)</f>
        <v>10</v>
      </c>
      <c r="G642">
        <v>0</v>
      </c>
      <c r="H642">
        <v>2</v>
      </c>
      <c r="I642">
        <f>IF(Sales[[#This Row],[Number of Users]]-Sales[[#This Row],[Licenses Bought]]&lt;0,0,Sales[[#This Row],[Number of Users]]-Sales[[#This Row],[Licenses Bought]])</f>
        <v>2</v>
      </c>
      <c r="J642" s="2">
        <f>IF(Sales[[#This Row],[Sales Month]]=MAX(Sales[Sales Month]),Sales[[#This Row],[Upsell $ Per Non-Paying User]]*Sales[[#This Row],[Non-Paying Users]],0)</f>
        <v>0</v>
      </c>
      <c r="K642" s="2" t="str">
        <f>_xlfn.IFS(Sales[[#This Row],[Current Upsell $]]=0,"",Sales[[#This Row],[Current Upsell $]]&gt;=400,"High",Sales[[#This Row],[Current Upsell $]]&gt;=100,"Medium",Sales[[#This Row],[Current Upsell $]]&lt;100,"Low")</f>
        <v/>
      </c>
      <c r="L642" s="2" t="str">
        <f>IF(Sales[[#This Row],[Current Upsell $]]&gt;0,_xlfn.CONCAT(Sales[[#This Row],[Subscription Type]]," ",Sales[[#This Row],[Upsell Priority]]," ",TEXT(Sales[[#This Row],[Current Upsell $]],"$#,#")),"")</f>
        <v/>
      </c>
      <c r="M642" s="1">
        <v>43983</v>
      </c>
      <c r="N642" s="1">
        <v>44317</v>
      </c>
      <c r="O642">
        <v>11</v>
      </c>
      <c r="P642">
        <v>1</v>
      </c>
      <c r="Q642" s="1">
        <v>44197</v>
      </c>
      <c r="R642">
        <v>0</v>
      </c>
      <c r="S642" s="1"/>
    </row>
    <row r="643" spans="1:19" x14ac:dyDescent="0.35">
      <c r="A643">
        <v>100054</v>
      </c>
      <c r="B643" t="s">
        <v>3</v>
      </c>
      <c r="C643" s="2">
        <f>_xlfn.SWITCH(Sales[[#This Row],[Subscription Type]],"Basic",10,"Premium",10,"Business",25,"Enterprise",27)</f>
        <v>10</v>
      </c>
      <c r="G643">
        <v>0</v>
      </c>
      <c r="H643">
        <v>2</v>
      </c>
      <c r="I643">
        <f>IF(Sales[[#This Row],[Number of Users]]-Sales[[#This Row],[Licenses Bought]]&lt;0,0,Sales[[#This Row],[Number of Users]]-Sales[[#This Row],[Licenses Bought]])</f>
        <v>2</v>
      </c>
      <c r="J643" s="2">
        <f>IF(Sales[[#This Row],[Sales Month]]=MAX(Sales[Sales Month]),Sales[[#This Row],[Upsell $ Per Non-Paying User]]*Sales[[#This Row],[Non-Paying Users]],0)</f>
        <v>0</v>
      </c>
      <c r="K643" s="2" t="str">
        <f>_xlfn.IFS(Sales[[#This Row],[Current Upsell $]]=0,"",Sales[[#This Row],[Current Upsell $]]&gt;=400,"High",Sales[[#This Row],[Current Upsell $]]&gt;=100,"Medium",Sales[[#This Row],[Current Upsell $]]&lt;100,"Low")</f>
        <v/>
      </c>
      <c r="L643" s="2" t="str">
        <f>IF(Sales[[#This Row],[Current Upsell $]]&gt;0,_xlfn.CONCAT(Sales[[#This Row],[Subscription Type]]," ",Sales[[#This Row],[Upsell Priority]]," ",TEXT(Sales[[#This Row],[Current Upsell $]],"$#,#")),"")</f>
        <v/>
      </c>
      <c r="M643" s="1">
        <v>43983</v>
      </c>
      <c r="N643" s="1">
        <v>44317</v>
      </c>
      <c r="O643">
        <v>11</v>
      </c>
      <c r="P643">
        <v>1</v>
      </c>
      <c r="Q643" s="1">
        <v>44228</v>
      </c>
      <c r="R643">
        <v>0</v>
      </c>
      <c r="S643" s="1"/>
    </row>
    <row r="644" spans="1:19" x14ac:dyDescent="0.35">
      <c r="A644">
        <v>100054</v>
      </c>
      <c r="B644" t="s">
        <v>3</v>
      </c>
      <c r="C644" s="2">
        <f>_xlfn.SWITCH(Sales[[#This Row],[Subscription Type]],"Basic",10,"Premium",10,"Business",25,"Enterprise",27)</f>
        <v>10</v>
      </c>
      <c r="G644">
        <v>0</v>
      </c>
      <c r="H644">
        <v>2</v>
      </c>
      <c r="I644">
        <f>IF(Sales[[#This Row],[Number of Users]]-Sales[[#This Row],[Licenses Bought]]&lt;0,0,Sales[[#This Row],[Number of Users]]-Sales[[#This Row],[Licenses Bought]])</f>
        <v>2</v>
      </c>
      <c r="J644" s="2">
        <f>IF(Sales[[#This Row],[Sales Month]]=MAX(Sales[Sales Month]),Sales[[#This Row],[Upsell $ Per Non-Paying User]]*Sales[[#This Row],[Non-Paying Users]],0)</f>
        <v>0</v>
      </c>
      <c r="K644" s="2" t="str">
        <f>_xlfn.IFS(Sales[[#This Row],[Current Upsell $]]=0,"",Sales[[#This Row],[Current Upsell $]]&gt;=400,"High",Sales[[#This Row],[Current Upsell $]]&gt;=100,"Medium",Sales[[#This Row],[Current Upsell $]]&lt;100,"Low")</f>
        <v/>
      </c>
      <c r="L644" s="2" t="str">
        <f>IF(Sales[[#This Row],[Current Upsell $]]&gt;0,_xlfn.CONCAT(Sales[[#This Row],[Subscription Type]]," ",Sales[[#This Row],[Upsell Priority]]," ",TEXT(Sales[[#This Row],[Current Upsell $]],"$#,#")),"")</f>
        <v/>
      </c>
      <c r="M644" s="1">
        <v>43983</v>
      </c>
      <c r="N644" s="1">
        <v>44317</v>
      </c>
      <c r="O644">
        <v>11</v>
      </c>
      <c r="P644">
        <v>1</v>
      </c>
      <c r="Q644" s="1">
        <v>44256</v>
      </c>
      <c r="R644">
        <v>0</v>
      </c>
      <c r="S644" s="1"/>
    </row>
    <row r="645" spans="1:19" x14ac:dyDescent="0.35">
      <c r="A645">
        <v>100054</v>
      </c>
      <c r="B645" t="s">
        <v>3</v>
      </c>
      <c r="C645" s="2">
        <f>_xlfn.SWITCH(Sales[[#This Row],[Subscription Type]],"Basic",10,"Premium",10,"Business",25,"Enterprise",27)</f>
        <v>10</v>
      </c>
      <c r="G645">
        <v>0</v>
      </c>
      <c r="H645">
        <v>2</v>
      </c>
      <c r="I645">
        <f>IF(Sales[[#This Row],[Number of Users]]-Sales[[#This Row],[Licenses Bought]]&lt;0,0,Sales[[#This Row],[Number of Users]]-Sales[[#This Row],[Licenses Bought]])</f>
        <v>2</v>
      </c>
      <c r="J645" s="2">
        <f>IF(Sales[[#This Row],[Sales Month]]=MAX(Sales[Sales Month]),Sales[[#This Row],[Upsell $ Per Non-Paying User]]*Sales[[#This Row],[Non-Paying Users]],0)</f>
        <v>0</v>
      </c>
      <c r="K645" s="2" t="str">
        <f>_xlfn.IFS(Sales[[#This Row],[Current Upsell $]]=0,"",Sales[[#This Row],[Current Upsell $]]&gt;=400,"High",Sales[[#This Row],[Current Upsell $]]&gt;=100,"Medium",Sales[[#This Row],[Current Upsell $]]&lt;100,"Low")</f>
        <v/>
      </c>
      <c r="L645" s="2" t="str">
        <f>IF(Sales[[#This Row],[Current Upsell $]]&gt;0,_xlfn.CONCAT(Sales[[#This Row],[Subscription Type]]," ",Sales[[#This Row],[Upsell Priority]]," ",TEXT(Sales[[#This Row],[Current Upsell $]],"$#,#")),"")</f>
        <v/>
      </c>
      <c r="M645" s="1">
        <v>43983</v>
      </c>
      <c r="N645" s="1">
        <v>44317</v>
      </c>
      <c r="O645">
        <v>11</v>
      </c>
      <c r="P645">
        <v>1</v>
      </c>
      <c r="Q645" s="1">
        <v>44287</v>
      </c>
      <c r="R645">
        <v>0</v>
      </c>
      <c r="S645" s="1"/>
    </row>
    <row r="646" spans="1:19" x14ac:dyDescent="0.35">
      <c r="A646">
        <v>100054</v>
      </c>
      <c r="B646" t="s">
        <v>3</v>
      </c>
      <c r="C646" s="2">
        <f>_xlfn.SWITCH(Sales[[#This Row],[Subscription Type]],"Basic",10,"Premium",10,"Business",25,"Enterprise",27)</f>
        <v>10</v>
      </c>
      <c r="G646">
        <v>0</v>
      </c>
      <c r="H646">
        <v>2</v>
      </c>
      <c r="I646">
        <f>IF(Sales[[#This Row],[Number of Users]]-Sales[[#This Row],[Licenses Bought]]&lt;0,0,Sales[[#This Row],[Number of Users]]-Sales[[#This Row],[Licenses Bought]])</f>
        <v>2</v>
      </c>
      <c r="J646" s="2">
        <f>IF(Sales[[#This Row],[Sales Month]]=MAX(Sales[Sales Month]),Sales[[#This Row],[Upsell $ Per Non-Paying User]]*Sales[[#This Row],[Non-Paying Users]],0)</f>
        <v>0</v>
      </c>
      <c r="K646" s="2" t="str">
        <f>_xlfn.IFS(Sales[[#This Row],[Current Upsell $]]=0,"",Sales[[#This Row],[Current Upsell $]]&gt;=400,"High",Sales[[#This Row],[Current Upsell $]]&gt;=100,"Medium",Sales[[#This Row],[Current Upsell $]]&lt;100,"Low")</f>
        <v/>
      </c>
      <c r="L646" s="2" t="str">
        <f>IF(Sales[[#This Row],[Current Upsell $]]&gt;0,_xlfn.CONCAT(Sales[[#This Row],[Subscription Type]]," ",Sales[[#This Row],[Upsell Priority]]," ",TEXT(Sales[[#This Row],[Current Upsell $]],"$#,#")),"")</f>
        <v/>
      </c>
      <c r="M646" s="1">
        <v>43983</v>
      </c>
      <c r="N646" s="1">
        <v>44317</v>
      </c>
      <c r="O646">
        <v>11</v>
      </c>
      <c r="P646">
        <v>1</v>
      </c>
      <c r="Q646" s="1">
        <v>44317</v>
      </c>
      <c r="R646">
        <v>0</v>
      </c>
      <c r="S646" s="1"/>
    </row>
    <row r="647" spans="1:19" x14ac:dyDescent="0.35">
      <c r="A647">
        <v>100055</v>
      </c>
      <c r="B647" t="s">
        <v>3</v>
      </c>
      <c r="C647" s="2">
        <f>_xlfn.SWITCH(Sales[[#This Row],[Subscription Type]],"Basic",10,"Premium",10,"Business",25,"Enterprise",27)</f>
        <v>10</v>
      </c>
      <c r="G647">
        <v>0</v>
      </c>
      <c r="H647">
        <v>1</v>
      </c>
      <c r="I647">
        <f>IF(Sales[[#This Row],[Number of Users]]-Sales[[#This Row],[Licenses Bought]]&lt;0,0,Sales[[#This Row],[Number of Users]]-Sales[[#This Row],[Licenses Bought]])</f>
        <v>1</v>
      </c>
      <c r="J647" s="2">
        <f>IF(Sales[[#This Row],[Sales Month]]=MAX(Sales[Sales Month]),Sales[[#This Row],[Upsell $ Per Non-Paying User]]*Sales[[#This Row],[Non-Paying Users]],0)</f>
        <v>0</v>
      </c>
      <c r="K647" s="2" t="str">
        <f>_xlfn.IFS(Sales[[#This Row],[Current Upsell $]]=0,"",Sales[[#This Row],[Current Upsell $]]&gt;=400,"High",Sales[[#This Row],[Current Upsell $]]&gt;=100,"Medium",Sales[[#This Row],[Current Upsell $]]&lt;100,"Low")</f>
        <v/>
      </c>
      <c r="L647" s="2" t="str">
        <f>IF(Sales[[#This Row],[Current Upsell $]]&gt;0,_xlfn.CONCAT(Sales[[#This Row],[Subscription Type]]," ",Sales[[#This Row],[Upsell Priority]]," ",TEXT(Sales[[#This Row],[Current Upsell $]],"$#,#")),"")</f>
        <v/>
      </c>
      <c r="M647" s="1">
        <v>43983</v>
      </c>
      <c r="N647" s="1">
        <v>44228</v>
      </c>
      <c r="O647">
        <v>8</v>
      </c>
      <c r="P647">
        <v>4</v>
      </c>
      <c r="Q647" s="1">
        <v>43983</v>
      </c>
      <c r="R647">
        <v>0</v>
      </c>
      <c r="S647" s="1"/>
    </row>
    <row r="648" spans="1:19" x14ac:dyDescent="0.35">
      <c r="A648">
        <v>100055</v>
      </c>
      <c r="B648" t="s">
        <v>3</v>
      </c>
      <c r="C648" s="2">
        <f>_xlfn.SWITCH(Sales[[#This Row],[Subscription Type]],"Basic",10,"Premium",10,"Business",25,"Enterprise",27)</f>
        <v>10</v>
      </c>
      <c r="G648">
        <v>0</v>
      </c>
      <c r="H648">
        <v>2</v>
      </c>
      <c r="I648">
        <f>IF(Sales[[#This Row],[Number of Users]]-Sales[[#This Row],[Licenses Bought]]&lt;0,0,Sales[[#This Row],[Number of Users]]-Sales[[#This Row],[Licenses Bought]])</f>
        <v>2</v>
      </c>
      <c r="J648" s="2">
        <f>IF(Sales[[#This Row],[Sales Month]]=MAX(Sales[Sales Month]),Sales[[#This Row],[Upsell $ Per Non-Paying User]]*Sales[[#This Row],[Non-Paying Users]],0)</f>
        <v>0</v>
      </c>
      <c r="K648" s="2" t="str">
        <f>_xlfn.IFS(Sales[[#This Row],[Current Upsell $]]=0,"",Sales[[#This Row],[Current Upsell $]]&gt;=400,"High",Sales[[#This Row],[Current Upsell $]]&gt;=100,"Medium",Sales[[#This Row],[Current Upsell $]]&lt;100,"Low")</f>
        <v/>
      </c>
      <c r="L648" s="2" t="str">
        <f>IF(Sales[[#This Row],[Current Upsell $]]&gt;0,_xlfn.CONCAT(Sales[[#This Row],[Subscription Type]]," ",Sales[[#This Row],[Upsell Priority]]," ",TEXT(Sales[[#This Row],[Current Upsell $]],"$#,#")),"")</f>
        <v/>
      </c>
      <c r="M648" s="1">
        <v>43983</v>
      </c>
      <c r="N648" s="1">
        <v>44228</v>
      </c>
      <c r="O648">
        <v>8</v>
      </c>
      <c r="P648">
        <v>4</v>
      </c>
      <c r="Q648" s="1">
        <v>44013</v>
      </c>
      <c r="R648">
        <v>0</v>
      </c>
      <c r="S648" s="1"/>
    </row>
    <row r="649" spans="1:19" x14ac:dyDescent="0.35">
      <c r="A649">
        <v>100055</v>
      </c>
      <c r="B649" t="s">
        <v>3</v>
      </c>
      <c r="C649" s="2">
        <f>_xlfn.SWITCH(Sales[[#This Row],[Subscription Type]],"Basic",10,"Premium",10,"Business",25,"Enterprise",27)</f>
        <v>10</v>
      </c>
      <c r="G649">
        <v>0</v>
      </c>
      <c r="H649">
        <v>2</v>
      </c>
      <c r="I649">
        <f>IF(Sales[[#This Row],[Number of Users]]-Sales[[#This Row],[Licenses Bought]]&lt;0,0,Sales[[#This Row],[Number of Users]]-Sales[[#This Row],[Licenses Bought]])</f>
        <v>2</v>
      </c>
      <c r="J649" s="2">
        <f>IF(Sales[[#This Row],[Sales Month]]=MAX(Sales[Sales Month]),Sales[[#This Row],[Upsell $ Per Non-Paying User]]*Sales[[#This Row],[Non-Paying Users]],0)</f>
        <v>0</v>
      </c>
      <c r="K649" s="2" t="str">
        <f>_xlfn.IFS(Sales[[#This Row],[Current Upsell $]]=0,"",Sales[[#This Row],[Current Upsell $]]&gt;=400,"High",Sales[[#This Row],[Current Upsell $]]&gt;=100,"Medium",Sales[[#This Row],[Current Upsell $]]&lt;100,"Low")</f>
        <v/>
      </c>
      <c r="L649" s="2" t="str">
        <f>IF(Sales[[#This Row],[Current Upsell $]]&gt;0,_xlfn.CONCAT(Sales[[#This Row],[Subscription Type]]," ",Sales[[#This Row],[Upsell Priority]]," ",TEXT(Sales[[#This Row],[Current Upsell $]],"$#,#")),"")</f>
        <v/>
      </c>
      <c r="M649" s="1">
        <v>43983</v>
      </c>
      <c r="N649" s="1">
        <v>44228</v>
      </c>
      <c r="O649">
        <v>8</v>
      </c>
      <c r="P649">
        <v>4</v>
      </c>
      <c r="Q649" s="1">
        <v>44044</v>
      </c>
      <c r="R649">
        <v>0</v>
      </c>
      <c r="S649" s="1"/>
    </row>
    <row r="650" spans="1:19" x14ac:dyDescent="0.35">
      <c r="A650">
        <v>100055</v>
      </c>
      <c r="B650" t="s">
        <v>3</v>
      </c>
      <c r="C650" s="2">
        <f>_xlfn.SWITCH(Sales[[#This Row],[Subscription Type]],"Basic",10,"Premium",10,"Business",25,"Enterprise",27)</f>
        <v>10</v>
      </c>
      <c r="G650">
        <v>0</v>
      </c>
      <c r="H650">
        <v>1</v>
      </c>
      <c r="I650">
        <f>IF(Sales[[#This Row],[Number of Users]]-Sales[[#This Row],[Licenses Bought]]&lt;0,0,Sales[[#This Row],[Number of Users]]-Sales[[#This Row],[Licenses Bought]])</f>
        <v>1</v>
      </c>
      <c r="J650" s="2">
        <f>IF(Sales[[#This Row],[Sales Month]]=MAX(Sales[Sales Month]),Sales[[#This Row],[Upsell $ Per Non-Paying User]]*Sales[[#This Row],[Non-Paying Users]],0)</f>
        <v>0</v>
      </c>
      <c r="K650" s="2" t="str">
        <f>_xlfn.IFS(Sales[[#This Row],[Current Upsell $]]=0,"",Sales[[#This Row],[Current Upsell $]]&gt;=400,"High",Sales[[#This Row],[Current Upsell $]]&gt;=100,"Medium",Sales[[#This Row],[Current Upsell $]]&lt;100,"Low")</f>
        <v/>
      </c>
      <c r="L650" s="2" t="str">
        <f>IF(Sales[[#This Row],[Current Upsell $]]&gt;0,_xlfn.CONCAT(Sales[[#This Row],[Subscription Type]]," ",Sales[[#This Row],[Upsell Priority]]," ",TEXT(Sales[[#This Row],[Current Upsell $]],"$#,#")),"")</f>
        <v/>
      </c>
      <c r="M650" s="1">
        <v>43983</v>
      </c>
      <c r="N650" s="1">
        <v>44228</v>
      </c>
      <c r="O650">
        <v>8</v>
      </c>
      <c r="P650">
        <v>4</v>
      </c>
      <c r="Q650" s="1">
        <v>44075</v>
      </c>
      <c r="R650">
        <v>0</v>
      </c>
      <c r="S650" s="1"/>
    </row>
    <row r="651" spans="1:19" x14ac:dyDescent="0.35">
      <c r="A651">
        <v>100055</v>
      </c>
      <c r="B651" t="s">
        <v>3</v>
      </c>
      <c r="C651" s="2">
        <f>_xlfn.SWITCH(Sales[[#This Row],[Subscription Type]],"Basic",10,"Premium",10,"Business",25,"Enterprise",27)</f>
        <v>10</v>
      </c>
      <c r="G651">
        <v>0</v>
      </c>
      <c r="H651">
        <v>2</v>
      </c>
      <c r="I651">
        <f>IF(Sales[[#This Row],[Number of Users]]-Sales[[#This Row],[Licenses Bought]]&lt;0,0,Sales[[#This Row],[Number of Users]]-Sales[[#This Row],[Licenses Bought]])</f>
        <v>2</v>
      </c>
      <c r="J651" s="2">
        <f>IF(Sales[[#This Row],[Sales Month]]=MAX(Sales[Sales Month]),Sales[[#This Row],[Upsell $ Per Non-Paying User]]*Sales[[#This Row],[Non-Paying Users]],0)</f>
        <v>0</v>
      </c>
      <c r="K651" s="2" t="str">
        <f>_xlfn.IFS(Sales[[#This Row],[Current Upsell $]]=0,"",Sales[[#This Row],[Current Upsell $]]&gt;=400,"High",Sales[[#This Row],[Current Upsell $]]&gt;=100,"Medium",Sales[[#This Row],[Current Upsell $]]&lt;100,"Low")</f>
        <v/>
      </c>
      <c r="L651" s="2" t="str">
        <f>IF(Sales[[#This Row],[Current Upsell $]]&gt;0,_xlfn.CONCAT(Sales[[#This Row],[Subscription Type]]," ",Sales[[#This Row],[Upsell Priority]]," ",TEXT(Sales[[#This Row],[Current Upsell $]],"$#,#")),"")</f>
        <v/>
      </c>
      <c r="M651" s="1">
        <v>43983</v>
      </c>
      <c r="N651" s="1">
        <v>44228</v>
      </c>
      <c r="O651">
        <v>8</v>
      </c>
      <c r="P651">
        <v>4</v>
      </c>
      <c r="Q651" s="1">
        <v>44105</v>
      </c>
      <c r="R651">
        <v>0</v>
      </c>
      <c r="S651" s="1"/>
    </row>
    <row r="652" spans="1:19" x14ac:dyDescent="0.35">
      <c r="A652">
        <v>100055</v>
      </c>
      <c r="B652" t="s">
        <v>3</v>
      </c>
      <c r="C652" s="2">
        <f>_xlfn.SWITCH(Sales[[#This Row],[Subscription Type]],"Basic",10,"Premium",10,"Business",25,"Enterprise",27)</f>
        <v>10</v>
      </c>
      <c r="G652">
        <v>0</v>
      </c>
      <c r="H652">
        <v>2</v>
      </c>
      <c r="I652">
        <f>IF(Sales[[#This Row],[Number of Users]]-Sales[[#This Row],[Licenses Bought]]&lt;0,0,Sales[[#This Row],[Number of Users]]-Sales[[#This Row],[Licenses Bought]])</f>
        <v>2</v>
      </c>
      <c r="J652" s="2">
        <f>IF(Sales[[#This Row],[Sales Month]]=MAX(Sales[Sales Month]),Sales[[#This Row],[Upsell $ Per Non-Paying User]]*Sales[[#This Row],[Non-Paying Users]],0)</f>
        <v>0</v>
      </c>
      <c r="K652" s="2" t="str">
        <f>_xlfn.IFS(Sales[[#This Row],[Current Upsell $]]=0,"",Sales[[#This Row],[Current Upsell $]]&gt;=400,"High",Sales[[#This Row],[Current Upsell $]]&gt;=100,"Medium",Sales[[#This Row],[Current Upsell $]]&lt;100,"Low")</f>
        <v/>
      </c>
      <c r="L652" s="2" t="str">
        <f>IF(Sales[[#This Row],[Current Upsell $]]&gt;0,_xlfn.CONCAT(Sales[[#This Row],[Subscription Type]]," ",Sales[[#This Row],[Upsell Priority]]," ",TEXT(Sales[[#This Row],[Current Upsell $]],"$#,#")),"")</f>
        <v/>
      </c>
      <c r="M652" s="1">
        <v>43983</v>
      </c>
      <c r="N652" s="1">
        <v>44228</v>
      </c>
      <c r="O652">
        <v>8</v>
      </c>
      <c r="P652">
        <v>4</v>
      </c>
      <c r="Q652" s="1">
        <v>44136</v>
      </c>
      <c r="R652">
        <v>0</v>
      </c>
      <c r="S652" s="1"/>
    </row>
    <row r="653" spans="1:19" x14ac:dyDescent="0.35">
      <c r="A653">
        <v>100055</v>
      </c>
      <c r="B653" t="s">
        <v>3</v>
      </c>
      <c r="C653" s="2">
        <f>_xlfn.SWITCH(Sales[[#This Row],[Subscription Type]],"Basic",10,"Premium",10,"Business",25,"Enterprise",27)</f>
        <v>10</v>
      </c>
      <c r="G653">
        <v>0</v>
      </c>
      <c r="H653">
        <v>2</v>
      </c>
      <c r="I653">
        <f>IF(Sales[[#This Row],[Number of Users]]-Sales[[#This Row],[Licenses Bought]]&lt;0,0,Sales[[#This Row],[Number of Users]]-Sales[[#This Row],[Licenses Bought]])</f>
        <v>2</v>
      </c>
      <c r="J653" s="2">
        <f>IF(Sales[[#This Row],[Sales Month]]=MAX(Sales[Sales Month]),Sales[[#This Row],[Upsell $ Per Non-Paying User]]*Sales[[#This Row],[Non-Paying Users]],0)</f>
        <v>0</v>
      </c>
      <c r="K653" s="2" t="str">
        <f>_xlfn.IFS(Sales[[#This Row],[Current Upsell $]]=0,"",Sales[[#This Row],[Current Upsell $]]&gt;=400,"High",Sales[[#This Row],[Current Upsell $]]&gt;=100,"Medium",Sales[[#This Row],[Current Upsell $]]&lt;100,"Low")</f>
        <v/>
      </c>
      <c r="L653" s="2" t="str">
        <f>IF(Sales[[#This Row],[Current Upsell $]]&gt;0,_xlfn.CONCAT(Sales[[#This Row],[Subscription Type]]," ",Sales[[#This Row],[Upsell Priority]]," ",TEXT(Sales[[#This Row],[Current Upsell $]],"$#,#")),"")</f>
        <v/>
      </c>
      <c r="M653" s="1">
        <v>43983</v>
      </c>
      <c r="N653" s="1">
        <v>44228</v>
      </c>
      <c r="O653">
        <v>8</v>
      </c>
      <c r="P653">
        <v>4</v>
      </c>
      <c r="Q653" s="1">
        <v>44166</v>
      </c>
      <c r="R653">
        <v>0</v>
      </c>
      <c r="S653" s="1"/>
    </row>
    <row r="654" spans="1:19" x14ac:dyDescent="0.35">
      <c r="A654">
        <v>100055</v>
      </c>
      <c r="B654" t="s">
        <v>3</v>
      </c>
      <c r="C654" s="2">
        <f>_xlfn.SWITCH(Sales[[#This Row],[Subscription Type]],"Basic",10,"Premium",10,"Business",25,"Enterprise",27)</f>
        <v>10</v>
      </c>
      <c r="G654">
        <v>0</v>
      </c>
      <c r="H654">
        <v>2</v>
      </c>
      <c r="I654">
        <f>IF(Sales[[#This Row],[Number of Users]]-Sales[[#This Row],[Licenses Bought]]&lt;0,0,Sales[[#This Row],[Number of Users]]-Sales[[#This Row],[Licenses Bought]])</f>
        <v>2</v>
      </c>
      <c r="J654" s="2">
        <f>IF(Sales[[#This Row],[Sales Month]]=MAX(Sales[Sales Month]),Sales[[#This Row],[Upsell $ Per Non-Paying User]]*Sales[[#This Row],[Non-Paying Users]],0)</f>
        <v>0</v>
      </c>
      <c r="K654" s="2" t="str">
        <f>_xlfn.IFS(Sales[[#This Row],[Current Upsell $]]=0,"",Sales[[#This Row],[Current Upsell $]]&gt;=400,"High",Sales[[#This Row],[Current Upsell $]]&gt;=100,"Medium",Sales[[#This Row],[Current Upsell $]]&lt;100,"Low")</f>
        <v/>
      </c>
      <c r="L654" s="2" t="str">
        <f>IF(Sales[[#This Row],[Current Upsell $]]&gt;0,_xlfn.CONCAT(Sales[[#This Row],[Subscription Type]]," ",Sales[[#This Row],[Upsell Priority]]," ",TEXT(Sales[[#This Row],[Current Upsell $]],"$#,#")),"")</f>
        <v/>
      </c>
      <c r="M654" s="1">
        <v>43983</v>
      </c>
      <c r="N654" s="1">
        <v>44228</v>
      </c>
      <c r="O654">
        <v>8</v>
      </c>
      <c r="P654">
        <v>4</v>
      </c>
      <c r="Q654" s="1">
        <v>44197</v>
      </c>
      <c r="R654">
        <v>0</v>
      </c>
      <c r="S654" s="1"/>
    </row>
    <row r="655" spans="1:19" x14ac:dyDescent="0.35">
      <c r="A655">
        <v>100055</v>
      </c>
      <c r="B655" t="s">
        <v>3</v>
      </c>
      <c r="C655" s="2">
        <f>_xlfn.SWITCH(Sales[[#This Row],[Subscription Type]],"Basic",10,"Premium",10,"Business",25,"Enterprise",27)</f>
        <v>10</v>
      </c>
      <c r="G655">
        <v>0</v>
      </c>
      <c r="H655">
        <v>2</v>
      </c>
      <c r="I655">
        <f>IF(Sales[[#This Row],[Number of Users]]-Sales[[#This Row],[Licenses Bought]]&lt;0,0,Sales[[#This Row],[Number of Users]]-Sales[[#This Row],[Licenses Bought]])</f>
        <v>2</v>
      </c>
      <c r="J655" s="2">
        <f>IF(Sales[[#This Row],[Sales Month]]=MAX(Sales[Sales Month]),Sales[[#This Row],[Upsell $ Per Non-Paying User]]*Sales[[#This Row],[Non-Paying Users]],0)</f>
        <v>0</v>
      </c>
      <c r="K655" s="2" t="str">
        <f>_xlfn.IFS(Sales[[#This Row],[Current Upsell $]]=0,"",Sales[[#This Row],[Current Upsell $]]&gt;=400,"High",Sales[[#This Row],[Current Upsell $]]&gt;=100,"Medium",Sales[[#This Row],[Current Upsell $]]&lt;100,"Low")</f>
        <v/>
      </c>
      <c r="L655" s="2" t="str">
        <f>IF(Sales[[#This Row],[Current Upsell $]]&gt;0,_xlfn.CONCAT(Sales[[#This Row],[Subscription Type]]," ",Sales[[#This Row],[Upsell Priority]]," ",TEXT(Sales[[#This Row],[Current Upsell $]],"$#,#")),"")</f>
        <v/>
      </c>
      <c r="M655" s="1">
        <v>43983</v>
      </c>
      <c r="N655" s="1">
        <v>44228</v>
      </c>
      <c r="O655">
        <v>8</v>
      </c>
      <c r="P655">
        <v>4</v>
      </c>
      <c r="Q655" s="1">
        <v>44228</v>
      </c>
      <c r="R655">
        <v>0</v>
      </c>
      <c r="S655" s="1"/>
    </row>
    <row r="656" spans="1:19" x14ac:dyDescent="0.35">
      <c r="A656">
        <v>100056</v>
      </c>
      <c r="B656" t="s">
        <v>3</v>
      </c>
      <c r="C656" s="2">
        <f>_xlfn.SWITCH(Sales[[#This Row],[Subscription Type]],"Basic",10,"Premium",10,"Business",25,"Enterprise",27)</f>
        <v>10</v>
      </c>
      <c r="E656" s="1"/>
      <c r="F656" s="1"/>
      <c r="G656">
        <v>0</v>
      </c>
      <c r="H656">
        <v>2</v>
      </c>
      <c r="I656">
        <f>IF(Sales[[#This Row],[Number of Users]]-Sales[[#This Row],[Licenses Bought]]&lt;0,0,Sales[[#This Row],[Number of Users]]-Sales[[#This Row],[Licenses Bought]])</f>
        <v>2</v>
      </c>
      <c r="J656" s="2">
        <f>IF(Sales[[#This Row],[Sales Month]]=MAX(Sales[Sales Month]),Sales[[#This Row],[Upsell $ Per Non-Paying User]]*Sales[[#This Row],[Non-Paying Users]],0)</f>
        <v>0</v>
      </c>
      <c r="K656" s="2" t="str">
        <f>_xlfn.IFS(Sales[[#This Row],[Current Upsell $]]=0,"",Sales[[#This Row],[Current Upsell $]]&gt;=400,"High",Sales[[#This Row],[Current Upsell $]]&gt;=100,"Medium",Sales[[#This Row],[Current Upsell $]]&lt;100,"Low")</f>
        <v/>
      </c>
      <c r="L656" s="2" t="str">
        <f>IF(Sales[[#This Row],[Current Upsell $]]&gt;0,_xlfn.CONCAT(Sales[[#This Row],[Subscription Type]]," ",Sales[[#This Row],[Upsell Priority]]," ",TEXT(Sales[[#This Row],[Current Upsell $]],"$#,#")),"")</f>
        <v/>
      </c>
      <c r="M656" s="1">
        <v>43983</v>
      </c>
      <c r="N656" s="1">
        <v>44378</v>
      </c>
      <c r="O656">
        <v>13</v>
      </c>
      <c r="P656">
        <v>0</v>
      </c>
      <c r="Q656" s="1">
        <v>43983</v>
      </c>
      <c r="R656">
        <v>0</v>
      </c>
      <c r="S656" s="1"/>
    </row>
    <row r="657" spans="1:19" x14ac:dyDescent="0.35">
      <c r="A657">
        <v>100056</v>
      </c>
      <c r="B657" t="s">
        <v>0</v>
      </c>
      <c r="C657" s="2">
        <f>_xlfn.SWITCH(Sales[[#This Row],[Subscription Type]],"Basic",10,"Premium",10,"Business",25,"Enterprise",27)</f>
        <v>10</v>
      </c>
      <c r="E657" s="1"/>
      <c r="F657" s="1"/>
      <c r="G657">
        <v>1</v>
      </c>
      <c r="H657">
        <v>2</v>
      </c>
      <c r="I657">
        <f>IF(Sales[[#This Row],[Number of Users]]-Sales[[#This Row],[Licenses Bought]]&lt;0,0,Sales[[#This Row],[Number of Users]]-Sales[[#This Row],[Licenses Bought]])</f>
        <v>1</v>
      </c>
      <c r="J657" s="2">
        <f>IF(Sales[[#This Row],[Sales Month]]=MAX(Sales[Sales Month]),Sales[[#This Row],[Upsell $ Per Non-Paying User]]*Sales[[#This Row],[Non-Paying Users]],0)</f>
        <v>0</v>
      </c>
      <c r="K657" s="2" t="str">
        <f>_xlfn.IFS(Sales[[#This Row],[Current Upsell $]]=0,"",Sales[[#This Row],[Current Upsell $]]&gt;=400,"High",Sales[[#This Row],[Current Upsell $]]&gt;=100,"Medium",Sales[[#This Row],[Current Upsell $]]&lt;100,"Low")</f>
        <v/>
      </c>
      <c r="L657" s="2" t="str">
        <f>IF(Sales[[#This Row],[Current Upsell $]]&gt;0,_xlfn.CONCAT(Sales[[#This Row],[Subscription Type]]," ",Sales[[#This Row],[Upsell Priority]]," ",TEXT(Sales[[#This Row],[Current Upsell $]],"$#,#")),"")</f>
        <v/>
      </c>
      <c r="M657" s="1">
        <v>43983</v>
      </c>
      <c r="N657" s="1">
        <v>44378</v>
      </c>
      <c r="O657">
        <v>13</v>
      </c>
      <c r="P657">
        <v>0</v>
      </c>
      <c r="Q657" s="1">
        <v>44013</v>
      </c>
      <c r="R657">
        <v>10</v>
      </c>
      <c r="S657" s="1"/>
    </row>
    <row r="658" spans="1:19" x14ac:dyDescent="0.35">
      <c r="A658">
        <v>100056</v>
      </c>
      <c r="B658" t="s">
        <v>0</v>
      </c>
      <c r="C658" s="2">
        <f>_xlfn.SWITCH(Sales[[#This Row],[Subscription Type]],"Basic",10,"Premium",10,"Business",25,"Enterprise",27)</f>
        <v>10</v>
      </c>
      <c r="E658" s="1"/>
      <c r="F658" s="1"/>
      <c r="G658">
        <v>1</v>
      </c>
      <c r="H658">
        <v>2</v>
      </c>
      <c r="I658">
        <f>IF(Sales[[#This Row],[Number of Users]]-Sales[[#This Row],[Licenses Bought]]&lt;0,0,Sales[[#This Row],[Number of Users]]-Sales[[#This Row],[Licenses Bought]])</f>
        <v>1</v>
      </c>
      <c r="J658" s="2">
        <f>IF(Sales[[#This Row],[Sales Month]]=MAX(Sales[Sales Month]),Sales[[#This Row],[Upsell $ Per Non-Paying User]]*Sales[[#This Row],[Non-Paying Users]],0)</f>
        <v>0</v>
      </c>
      <c r="K658" s="2" t="str">
        <f>_xlfn.IFS(Sales[[#This Row],[Current Upsell $]]=0,"",Sales[[#This Row],[Current Upsell $]]&gt;=400,"High",Sales[[#This Row],[Current Upsell $]]&gt;=100,"Medium",Sales[[#This Row],[Current Upsell $]]&lt;100,"Low")</f>
        <v/>
      </c>
      <c r="L658" s="2" t="str">
        <f>IF(Sales[[#This Row],[Current Upsell $]]&gt;0,_xlfn.CONCAT(Sales[[#This Row],[Subscription Type]]," ",Sales[[#This Row],[Upsell Priority]]," ",TEXT(Sales[[#This Row],[Current Upsell $]],"$#,#")),"")</f>
        <v/>
      </c>
      <c r="M658" s="1">
        <v>43983</v>
      </c>
      <c r="N658" s="1">
        <v>44378</v>
      </c>
      <c r="O658">
        <v>13</v>
      </c>
      <c r="P658">
        <v>0</v>
      </c>
      <c r="Q658" s="1">
        <v>44044</v>
      </c>
      <c r="R658">
        <v>10</v>
      </c>
      <c r="S658" s="1"/>
    </row>
    <row r="659" spans="1:19" x14ac:dyDescent="0.35">
      <c r="A659">
        <v>100056</v>
      </c>
      <c r="B659" t="s">
        <v>0</v>
      </c>
      <c r="C659" s="2">
        <f>_xlfn.SWITCH(Sales[[#This Row],[Subscription Type]],"Basic",10,"Premium",10,"Business",25,"Enterprise",27)</f>
        <v>10</v>
      </c>
      <c r="E659" s="1"/>
      <c r="F659" s="1"/>
      <c r="G659">
        <v>1</v>
      </c>
      <c r="H659">
        <v>2</v>
      </c>
      <c r="I659">
        <f>IF(Sales[[#This Row],[Number of Users]]-Sales[[#This Row],[Licenses Bought]]&lt;0,0,Sales[[#This Row],[Number of Users]]-Sales[[#This Row],[Licenses Bought]])</f>
        <v>1</v>
      </c>
      <c r="J659" s="2">
        <f>IF(Sales[[#This Row],[Sales Month]]=MAX(Sales[Sales Month]),Sales[[#This Row],[Upsell $ Per Non-Paying User]]*Sales[[#This Row],[Non-Paying Users]],0)</f>
        <v>0</v>
      </c>
      <c r="K659" s="2" t="str">
        <f>_xlfn.IFS(Sales[[#This Row],[Current Upsell $]]=0,"",Sales[[#This Row],[Current Upsell $]]&gt;=400,"High",Sales[[#This Row],[Current Upsell $]]&gt;=100,"Medium",Sales[[#This Row],[Current Upsell $]]&lt;100,"Low")</f>
        <v/>
      </c>
      <c r="L659" s="2" t="str">
        <f>IF(Sales[[#This Row],[Current Upsell $]]&gt;0,_xlfn.CONCAT(Sales[[#This Row],[Subscription Type]]," ",Sales[[#This Row],[Upsell Priority]]," ",TEXT(Sales[[#This Row],[Current Upsell $]],"$#,#")),"")</f>
        <v/>
      </c>
      <c r="M659" s="1">
        <v>43983</v>
      </c>
      <c r="N659" s="1">
        <v>44378</v>
      </c>
      <c r="O659">
        <v>13</v>
      </c>
      <c r="P659">
        <v>0</v>
      </c>
      <c r="Q659" s="1">
        <v>44075</v>
      </c>
      <c r="R659">
        <v>10</v>
      </c>
      <c r="S659" s="1"/>
    </row>
    <row r="660" spans="1:19" x14ac:dyDescent="0.35">
      <c r="A660">
        <v>100056</v>
      </c>
      <c r="B660" t="s">
        <v>0</v>
      </c>
      <c r="C660" s="2">
        <f>_xlfn.SWITCH(Sales[[#This Row],[Subscription Type]],"Basic",10,"Premium",10,"Business",25,"Enterprise",27)</f>
        <v>10</v>
      </c>
      <c r="E660" s="1"/>
      <c r="F660" s="1"/>
      <c r="G660">
        <v>1</v>
      </c>
      <c r="H660">
        <v>2</v>
      </c>
      <c r="I660">
        <f>IF(Sales[[#This Row],[Number of Users]]-Sales[[#This Row],[Licenses Bought]]&lt;0,0,Sales[[#This Row],[Number of Users]]-Sales[[#This Row],[Licenses Bought]])</f>
        <v>1</v>
      </c>
      <c r="J660" s="2">
        <f>IF(Sales[[#This Row],[Sales Month]]=MAX(Sales[Sales Month]),Sales[[#This Row],[Upsell $ Per Non-Paying User]]*Sales[[#This Row],[Non-Paying Users]],0)</f>
        <v>0</v>
      </c>
      <c r="K660" s="2" t="str">
        <f>_xlfn.IFS(Sales[[#This Row],[Current Upsell $]]=0,"",Sales[[#This Row],[Current Upsell $]]&gt;=400,"High",Sales[[#This Row],[Current Upsell $]]&gt;=100,"Medium",Sales[[#This Row],[Current Upsell $]]&lt;100,"Low")</f>
        <v/>
      </c>
      <c r="L660" s="2" t="str">
        <f>IF(Sales[[#This Row],[Current Upsell $]]&gt;0,_xlfn.CONCAT(Sales[[#This Row],[Subscription Type]]," ",Sales[[#This Row],[Upsell Priority]]," ",TEXT(Sales[[#This Row],[Current Upsell $]],"$#,#")),"")</f>
        <v/>
      </c>
      <c r="M660" s="1">
        <v>43983</v>
      </c>
      <c r="N660" s="1">
        <v>44378</v>
      </c>
      <c r="O660">
        <v>13</v>
      </c>
      <c r="P660">
        <v>0</v>
      </c>
      <c r="Q660" s="1">
        <v>44105</v>
      </c>
      <c r="R660">
        <v>10</v>
      </c>
      <c r="S660" s="1"/>
    </row>
    <row r="661" spans="1:19" x14ac:dyDescent="0.35">
      <c r="A661">
        <v>100056</v>
      </c>
      <c r="B661" t="s">
        <v>0</v>
      </c>
      <c r="C661" s="2">
        <f>_xlfn.SWITCH(Sales[[#This Row],[Subscription Type]],"Basic",10,"Premium",10,"Business",25,"Enterprise",27)</f>
        <v>10</v>
      </c>
      <c r="E661" s="1"/>
      <c r="F661" s="1"/>
      <c r="G661">
        <v>1</v>
      </c>
      <c r="H661">
        <v>2</v>
      </c>
      <c r="I661">
        <f>IF(Sales[[#This Row],[Number of Users]]-Sales[[#This Row],[Licenses Bought]]&lt;0,0,Sales[[#This Row],[Number of Users]]-Sales[[#This Row],[Licenses Bought]])</f>
        <v>1</v>
      </c>
      <c r="J661" s="2">
        <f>IF(Sales[[#This Row],[Sales Month]]=MAX(Sales[Sales Month]),Sales[[#This Row],[Upsell $ Per Non-Paying User]]*Sales[[#This Row],[Non-Paying Users]],0)</f>
        <v>0</v>
      </c>
      <c r="K661" s="2" t="str">
        <f>_xlfn.IFS(Sales[[#This Row],[Current Upsell $]]=0,"",Sales[[#This Row],[Current Upsell $]]&gt;=400,"High",Sales[[#This Row],[Current Upsell $]]&gt;=100,"Medium",Sales[[#This Row],[Current Upsell $]]&lt;100,"Low")</f>
        <v/>
      </c>
      <c r="L661" s="2" t="str">
        <f>IF(Sales[[#This Row],[Current Upsell $]]&gt;0,_xlfn.CONCAT(Sales[[#This Row],[Subscription Type]]," ",Sales[[#This Row],[Upsell Priority]]," ",TEXT(Sales[[#This Row],[Current Upsell $]],"$#,#")),"")</f>
        <v/>
      </c>
      <c r="M661" s="1">
        <v>43983</v>
      </c>
      <c r="N661" s="1">
        <v>44378</v>
      </c>
      <c r="O661">
        <v>13</v>
      </c>
      <c r="P661">
        <v>0</v>
      </c>
      <c r="Q661" s="1">
        <v>44136</v>
      </c>
      <c r="R661">
        <v>10</v>
      </c>
      <c r="S661" s="1"/>
    </row>
    <row r="662" spans="1:19" x14ac:dyDescent="0.35">
      <c r="A662">
        <v>100056</v>
      </c>
      <c r="B662" t="s">
        <v>0</v>
      </c>
      <c r="C662" s="2">
        <f>_xlfn.SWITCH(Sales[[#This Row],[Subscription Type]],"Basic",10,"Premium",10,"Business",25,"Enterprise",27)</f>
        <v>10</v>
      </c>
      <c r="E662" s="1"/>
      <c r="F662" s="1"/>
      <c r="G662">
        <v>1</v>
      </c>
      <c r="H662">
        <v>2</v>
      </c>
      <c r="I662">
        <f>IF(Sales[[#This Row],[Number of Users]]-Sales[[#This Row],[Licenses Bought]]&lt;0,0,Sales[[#This Row],[Number of Users]]-Sales[[#This Row],[Licenses Bought]])</f>
        <v>1</v>
      </c>
      <c r="J662" s="2">
        <f>IF(Sales[[#This Row],[Sales Month]]=MAX(Sales[Sales Month]),Sales[[#This Row],[Upsell $ Per Non-Paying User]]*Sales[[#This Row],[Non-Paying Users]],0)</f>
        <v>0</v>
      </c>
      <c r="K662" s="2" t="str">
        <f>_xlfn.IFS(Sales[[#This Row],[Current Upsell $]]=0,"",Sales[[#This Row],[Current Upsell $]]&gt;=400,"High",Sales[[#This Row],[Current Upsell $]]&gt;=100,"Medium",Sales[[#This Row],[Current Upsell $]]&lt;100,"Low")</f>
        <v/>
      </c>
      <c r="L662" s="2" t="str">
        <f>IF(Sales[[#This Row],[Current Upsell $]]&gt;0,_xlfn.CONCAT(Sales[[#This Row],[Subscription Type]]," ",Sales[[#This Row],[Upsell Priority]]," ",TEXT(Sales[[#This Row],[Current Upsell $]],"$#,#")),"")</f>
        <v/>
      </c>
      <c r="M662" s="1">
        <v>43983</v>
      </c>
      <c r="N662" s="1">
        <v>44378</v>
      </c>
      <c r="O662">
        <v>13</v>
      </c>
      <c r="P662">
        <v>0</v>
      </c>
      <c r="Q662" s="1">
        <v>44166</v>
      </c>
      <c r="R662">
        <v>10</v>
      </c>
      <c r="S662" s="1"/>
    </row>
    <row r="663" spans="1:19" x14ac:dyDescent="0.35">
      <c r="A663">
        <v>100056</v>
      </c>
      <c r="B663" t="s">
        <v>0</v>
      </c>
      <c r="C663" s="2">
        <f>_xlfn.SWITCH(Sales[[#This Row],[Subscription Type]],"Basic",10,"Premium",10,"Business",25,"Enterprise",27)</f>
        <v>10</v>
      </c>
      <c r="E663" s="1"/>
      <c r="F663" s="1"/>
      <c r="G663">
        <v>1</v>
      </c>
      <c r="H663">
        <v>1</v>
      </c>
      <c r="I663">
        <f>IF(Sales[[#This Row],[Number of Users]]-Sales[[#This Row],[Licenses Bought]]&lt;0,0,Sales[[#This Row],[Number of Users]]-Sales[[#This Row],[Licenses Bought]])</f>
        <v>0</v>
      </c>
      <c r="J663" s="2">
        <f>IF(Sales[[#This Row],[Sales Month]]=MAX(Sales[Sales Month]),Sales[[#This Row],[Upsell $ Per Non-Paying User]]*Sales[[#This Row],[Non-Paying Users]],0)</f>
        <v>0</v>
      </c>
      <c r="K663" s="2" t="str">
        <f>_xlfn.IFS(Sales[[#This Row],[Current Upsell $]]=0,"",Sales[[#This Row],[Current Upsell $]]&gt;=400,"High",Sales[[#This Row],[Current Upsell $]]&gt;=100,"Medium",Sales[[#This Row],[Current Upsell $]]&lt;100,"Low")</f>
        <v/>
      </c>
      <c r="L663" s="2" t="str">
        <f>IF(Sales[[#This Row],[Current Upsell $]]&gt;0,_xlfn.CONCAT(Sales[[#This Row],[Subscription Type]]," ",Sales[[#This Row],[Upsell Priority]]," ",TEXT(Sales[[#This Row],[Current Upsell $]],"$#,#")),"")</f>
        <v/>
      </c>
      <c r="M663" s="1">
        <v>43983</v>
      </c>
      <c r="N663" s="1">
        <v>44378</v>
      </c>
      <c r="O663">
        <v>13</v>
      </c>
      <c r="P663">
        <v>0</v>
      </c>
      <c r="Q663" s="1">
        <v>44197</v>
      </c>
      <c r="R663">
        <v>10</v>
      </c>
      <c r="S663" s="1"/>
    </row>
    <row r="664" spans="1:19" x14ac:dyDescent="0.35">
      <c r="A664">
        <v>100056</v>
      </c>
      <c r="B664" t="s">
        <v>0</v>
      </c>
      <c r="C664" s="2">
        <f>_xlfn.SWITCH(Sales[[#This Row],[Subscription Type]],"Basic",10,"Premium",10,"Business",25,"Enterprise",27)</f>
        <v>10</v>
      </c>
      <c r="E664" s="1"/>
      <c r="F664" s="1"/>
      <c r="G664">
        <v>1</v>
      </c>
      <c r="H664">
        <v>2</v>
      </c>
      <c r="I664">
        <f>IF(Sales[[#This Row],[Number of Users]]-Sales[[#This Row],[Licenses Bought]]&lt;0,0,Sales[[#This Row],[Number of Users]]-Sales[[#This Row],[Licenses Bought]])</f>
        <v>1</v>
      </c>
      <c r="J664" s="2">
        <f>IF(Sales[[#This Row],[Sales Month]]=MAX(Sales[Sales Month]),Sales[[#This Row],[Upsell $ Per Non-Paying User]]*Sales[[#This Row],[Non-Paying Users]],0)</f>
        <v>0</v>
      </c>
      <c r="K664" s="2" t="str">
        <f>_xlfn.IFS(Sales[[#This Row],[Current Upsell $]]=0,"",Sales[[#This Row],[Current Upsell $]]&gt;=400,"High",Sales[[#This Row],[Current Upsell $]]&gt;=100,"Medium",Sales[[#This Row],[Current Upsell $]]&lt;100,"Low")</f>
        <v/>
      </c>
      <c r="L664" s="2" t="str">
        <f>IF(Sales[[#This Row],[Current Upsell $]]&gt;0,_xlfn.CONCAT(Sales[[#This Row],[Subscription Type]]," ",Sales[[#This Row],[Upsell Priority]]," ",TEXT(Sales[[#This Row],[Current Upsell $]],"$#,#")),"")</f>
        <v/>
      </c>
      <c r="M664" s="1">
        <v>43983</v>
      </c>
      <c r="N664" s="1">
        <v>44378</v>
      </c>
      <c r="O664">
        <v>13</v>
      </c>
      <c r="P664">
        <v>0</v>
      </c>
      <c r="Q664" s="1">
        <v>44228</v>
      </c>
      <c r="R664">
        <v>10</v>
      </c>
      <c r="S664" s="1"/>
    </row>
    <row r="665" spans="1:19" x14ac:dyDescent="0.35">
      <c r="A665">
        <v>100056</v>
      </c>
      <c r="B665" t="s">
        <v>0</v>
      </c>
      <c r="C665" s="2">
        <f>_xlfn.SWITCH(Sales[[#This Row],[Subscription Type]],"Basic",10,"Premium",10,"Business",25,"Enterprise",27)</f>
        <v>10</v>
      </c>
      <c r="E665" s="1"/>
      <c r="F665" s="1"/>
      <c r="G665">
        <v>1</v>
      </c>
      <c r="H665">
        <v>1</v>
      </c>
      <c r="I665">
        <f>IF(Sales[[#This Row],[Number of Users]]-Sales[[#This Row],[Licenses Bought]]&lt;0,0,Sales[[#This Row],[Number of Users]]-Sales[[#This Row],[Licenses Bought]])</f>
        <v>0</v>
      </c>
      <c r="J665" s="2">
        <f>IF(Sales[[#This Row],[Sales Month]]=MAX(Sales[Sales Month]),Sales[[#This Row],[Upsell $ Per Non-Paying User]]*Sales[[#This Row],[Non-Paying Users]],0)</f>
        <v>0</v>
      </c>
      <c r="K665" s="2" t="str">
        <f>_xlfn.IFS(Sales[[#This Row],[Current Upsell $]]=0,"",Sales[[#This Row],[Current Upsell $]]&gt;=400,"High",Sales[[#This Row],[Current Upsell $]]&gt;=100,"Medium",Sales[[#This Row],[Current Upsell $]]&lt;100,"Low")</f>
        <v/>
      </c>
      <c r="L665" s="2" t="str">
        <f>IF(Sales[[#This Row],[Current Upsell $]]&gt;0,_xlfn.CONCAT(Sales[[#This Row],[Subscription Type]]," ",Sales[[#This Row],[Upsell Priority]]," ",TEXT(Sales[[#This Row],[Current Upsell $]],"$#,#")),"")</f>
        <v/>
      </c>
      <c r="M665" s="1">
        <v>43983</v>
      </c>
      <c r="N665" s="1">
        <v>44378</v>
      </c>
      <c r="O665">
        <v>13</v>
      </c>
      <c r="P665">
        <v>0</v>
      </c>
      <c r="Q665" s="1">
        <v>44256</v>
      </c>
      <c r="R665">
        <v>10</v>
      </c>
      <c r="S665" s="1"/>
    </row>
    <row r="666" spans="1:19" x14ac:dyDescent="0.35">
      <c r="A666">
        <v>100056</v>
      </c>
      <c r="B666" t="s">
        <v>0</v>
      </c>
      <c r="C666" s="2">
        <f>_xlfn.SWITCH(Sales[[#This Row],[Subscription Type]],"Basic",10,"Premium",10,"Business",25,"Enterprise",27)</f>
        <v>10</v>
      </c>
      <c r="E666" s="1"/>
      <c r="F666" s="1"/>
      <c r="G666">
        <v>1</v>
      </c>
      <c r="H666">
        <v>2</v>
      </c>
      <c r="I666">
        <f>IF(Sales[[#This Row],[Number of Users]]-Sales[[#This Row],[Licenses Bought]]&lt;0,0,Sales[[#This Row],[Number of Users]]-Sales[[#This Row],[Licenses Bought]])</f>
        <v>1</v>
      </c>
      <c r="J666" s="2">
        <f>IF(Sales[[#This Row],[Sales Month]]=MAX(Sales[Sales Month]),Sales[[#This Row],[Upsell $ Per Non-Paying User]]*Sales[[#This Row],[Non-Paying Users]],0)</f>
        <v>0</v>
      </c>
      <c r="K666" s="2" t="str">
        <f>_xlfn.IFS(Sales[[#This Row],[Current Upsell $]]=0,"",Sales[[#This Row],[Current Upsell $]]&gt;=400,"High",Sales[[#This Row],[Current Upsell $]]&gt;=100,"Medium",Sales[[#This Row],[Current Upsell $]]&lt;100,"Low")</f>
        <v/>
      </c>
      <c r="L666" s="2" t="str">
        <f>IF(Sales[[#This Row],[Current Upsell $]]&gt;0,_xlfn.CONCAT(Sales[[#This Row],[Subscription Type]]," ",Sales[[#This Row],[Upsell Priority]]," ",TEXT(Sales[[#This Row],[Current Upsell $]],"$#,#")),"")</f>
        <v/>
      </c>
      <c r="M666" s="1">
        <v>43983</v>
      </c>
      <c r="N666" s="1">
        <v>44378</v>
      </c>
      <c r="O666">
        <v>13</v>
      </c>
      <c r="P666">
        <v>0</v>
      </c>
      <c r="Q666" s="1">
        <v>44287</v>
      </c>
      <c r="R666">
        <v>10</v>
      </c>
      <c r="S666" s="1"/>
    </row>
    <row r="667" spans="1:19" x14ac:dyDescent="0.35">
      <c r="A667">
        <v>100056</v>
      </c>
      <c r="B667" t="s">
        <v>0</v>
      </c>
      <c r="C667" s="2">
        <f>_xlfn.SWITCH(Sales[[#This Row],[Subscription Type]],"Basic",10,"Premium",10,"Business",25,"Enterprise",27)</f>
        <v>10</v>
      </c>
      <c r="E667" s="1"/>
      <c r="F667" s="1"/>
      <c r="G667">
        <v>1</v>
      </c>
      <c r="H667">
        <v>2</v>
      </c>
      <c r="I667">
        <f>IF(Sales[[#This Row],[Number of Users]]-Sales[[#This Row],[Licenses Bought]]&lt;0,0,Sales[[#This Row],[Number of Users]]-Sales[[#This Row],[Licenses Bought]])</f>
        <v>1</v>
      </c>
      <c r="J667" s="2">
        <f>IF(Sales[[#This Row],[Sales Month]]=MAX(Sales[Sales Month]),Sales[[#This Row],[Upsell $ Per Non-Paying User]]*Sales[[#This Row],[Non-Paying Users]],0)</f>
        <v>0</v>
      </c>
      <c r="K667" s="2" t="str">
        <f>_xlfn.IFS(Sales[[#This Row],[Current Upsell $]]=0,"",Sales[[#This Row],[Current Upsell $]]&gt;=400,"High",Sales[[#This Row],[Current Upsell $]]&gt;=100,"Medium",Sales[[#This Row],[Current Upsell $]]&lt;100,"Low")</f>
        <v/>
      </c>
      <c r="L667" s="2" t="str">
        <f>IF(Sales[[#This Row],[Current Upsell $]]&gt;0,_xlfn.CONCAT(Sales[[#This Row],[Subscription Type]]," ",Sales[[#This Row],[Upsell Priority]]," ",TEXT(Sales[[#This Row],[Current Upsell $]],"$#,#")),"")</f>
        <v/>
      </c>
      <c r="M667" s="1">
        <v>43983</v>
      </c>
      <c r="N667" s="1">
        <v>44378</v>
      </c>
      <c r="O667">
        <v>13</v>
      </c>
      <c r="P667">
        <v>0</v>
      </c>
      <c r="Q667" s="1">
        <v>44317</v>
      </c>
      <c r="R667">
        <v>10</v>
      </c>
      <c r="S667" s="1"/>
    </row>
    <row r="668" spans="1:19" x14ac:dyDescent="0.35">
      <c r="A668">
        <v>100056</v>
      </c>
      <c r="B668" t="s">
        <v>0</v>
      </c>
      <c r="C668" s="2">
        <f>_xlfn.SWITCH(Sales[[#This Row],[Subscription Type]],"Basic",10,"Premium",10,"Business",25,"Enterprise",27)</f>
        <v>10</v>
      </c>
      <c r="E668" s="1"/>
      <c r="F668" s="1"/>
      <c r="G668">
        <v>1</v>
      </c>
      <c r="H668">
        <v>2</v>
      </c>
      <c r="I668">
        <f>IF(Sales[[#This Row],[Number of Users]]-Sales[[#This Row],[Licenses Bought]]&lt;0,0,Sales[[#This Row],[Number of Users]]-Sales[[#This Row],[Licenses Bought]])</f>
        <v>1</v>
      </c>
      <c r="J668" s="2">
        <f>IF(Sales[[#This Row],[Sales Month]]=MAX(Sales[Sales Month]),Sales[[#This Row],[Upsell $ Per Non-Paying User]]*Sales[[#This Row],[Non-Paying Users]],0)</f>
        <v>10</v>
      </c>
      <c r="K668" s="2" t="str">
        <f>_xlfn.IFS(Sales[[#This Row],[Current Upsell $]]=0,"",Sales[[#This Row],[Current Upsell $]]&gt;=400,"High",Sales[[#This Row],[Current Upsell $]]&gt;=100,"Medium",Sales[[#This Row],[Current Upsell $]]&lt;100,"Low")</f>
        <v>Low</v>
      </c>
      <c r="L668" s="2" t="str">
        <f>IF(Sales[[#This Row],[Current Upsell $]]&gt;0,_xlfn.CONCAT(Sales[[#This Row],[Subscription Type]]," ",Sales[[#This Row],[Upsell Priority]]," ",TEXT(Sales[[#This Row],[Current Upsell $]],"$#,#")),"")</f>
        <v>Premium Low $10</v>
      </c>
      <c r="M668" s="1">
        <v>43983</v>
      </c>
      <c r="N668" s="1">
        <v>44378</v>
      </c>
      <c r="O668">
        <v>13</v>
      </c>
      <c r="P668">
        <v>0</v>
      </c>
      <c r="Q668" s="1">
        <v>44348</v>
      </c>
      <c r="R668">
        <v>10</v>
      </c>
      <c r="S668" s="1"/>
    </row>
    <row r="669" spans="1:19" x14ac:dyDescent="0.35">
      <c r="A669">
        <v>100057</v>
      </c>
      <c r="B669" t="s">
        <v>3</v>
      </c>
      <c r="C669" s="2">
        <f>_xlfn.SWITCH(Sales[[#This Row],[Subscription Type]],"Basic",10,"Premium",10,"Business",25,"Enterprise",27)</f>
        <v>10</v>
      </c>
      <c r="E669" s="1"/>
      <c r="F669" s="1"/>
      <c r="G669">
        <v>0</v>
      </c>
      <c r="H669">
        <v>64</v>
      </c>
      <c r="I669">
        <f>IF(Sales[[#This Row],[Number of Users]]-Sales[[#This Row],[Licenses Bought]]&lt;0,0,Sales[[#This Row],[Number of Users]]-Sales[[#This Row],[Licenses Bought]])</f>
        <v>64</v>
      </c>
      <c r="J669" s="2">
        <f>IF(Sales[[#This Row],[Sales Month]]=MAX(Sales[Sales Month]),Sales[[#This Row],[Upsell $ Per Non-Paying User]]*Sales[[#This Row],[Non-Paying Users]],0)</f>
        <v>0</v>
      </c>
      <c r="K669" s="2" t="str">
        <f>_xlfn.IFS(Sales[[#This Row],[Current Upsell $]]=0,"",Sales[[#This Row],[Current Upsell $]]&gt;=400,"High",Sales[[#This Row],[Current Upsell $]]&gt;=100,"Medium",Sales[[#This Row],[Current Upsell $]]&lt;100,"Low")</f>
        <v/>
      </c>
      <c r="L669" s="2" t="str">
        <f>IF(Sales[[#This Row],[Current Upsell $]]&gt;0,_xlfn.CONCAT(Sales[[#This Row],[Subscription Type]]," ",Sales[[#This Row],[Upsell Priority]]," ",TEXT(Sales[[#This Row],[Current Upsell $]],"$#,#")),"")</f>
        <v/>
      </c>
      <c r="M669" s="1">
        <v>44013</v>
      </c>
      <c r="N669" s="1">
        <v>44378</v>
      </c>
      <c r="O669">
        <v>12</v>
      </c>
      <c r="P669">
        <v>0</v>
      </c>
      <c r="Q669" s="1">
        <v>44013</v>
      </c>
      <c r="R669">
        <v>0</v>
      </c>
      <c r="S669" s="1"/>
    </row>
    <row r="670" spans="1:19" x14ac:dyDescent="0.35">
      <c r="A670">
        <v>100057</v>
      </c>
      <c r="B670" t="s">
        <v>0</v>
      </c>
      <c r="C670" s="2">
        <f>_xlfn.SWITCH(Sales[[#This Row],[Subscription Type]],"Basic",10,"Premium",10,"Business",25,"Enterprise",27)</f>
        <v>10</v>
      </c>
      <c r="E670" s="1"/>
      <c r="F670" s="1"/>
      <c r="G670">
        <v>23</v>
      </c>
      <c r="H670">
        <v>65</v>
      </c>
      <c r="I670">
        <f>IF(Sales[[#This Row],[Number of Users]]-Sales[[#This Row],[Licenses Bought]]&lt;0,0,Sales[[#This Row],[Number of Users]]-Sales[[#This Row],[Licenses Bought]])</f>
        <v>42</v>
      </c>
      <c r="J670" s="2">
        <f>IF(Sales[[#This Row],[Sales Month]]=MAX(Sales[Sales Month]),Sales[[#This Row],[Upsell $ Per Non-Paying User]]*Sales[[#This Row],[Non-Paying Users]],0)</f>
        <v>0</v>
      </c>
      <c r="K670" s="2" t="str">
        <f>_xlfn.IFS(Sales[[#This Row],[Current Upsell $]]=0,"",Sales[[#This Row],[Current Upsell $]]&gt;=400,"High",Sales[[#This Row],[Current Upsell $]]&gt;=100,"Medium",Sales[[#This Row],[Current Upsell $]]&lt;100,"Low")</f>
        <v/>
      </c>
      <c r="L670" s="2" t="str">
        <f>IF(Sales[[#This Row],[Current Upsell $]]&gt;0,_xlfn.CONCAT(Sales[[#This Row],[Subscription Type]]," ",Sales[[#This Row],[Upsell Priority]]," ",TEXT(Sales[[#This Row],[Current Upsell $]],"$#,#")),"")</f>
        <v/>
      </c>
      <c r="M670" s="1">
        <v>44013</v>
      </c>
      <c r="N670" s="1">
        <v>44378</v>
      </c>
      <c r="O670">
        <v>12</v>
      </c>
      <c r="P670">
        <v>0</v>
      </c>
      <c r="Q670" s="1">
        <v>44044</v>
      </c>
      <c r="R670">
        <v>230</v>
      </c>
      <c r="S670" s="1"/>
    </row>
    <row r="671" spans="1:19" x14ac:dyDescent="0.35">
      <c r="A671">
        <v>100057</v>
      </c>
      <c r="B671" t="s">
        <v>0</v>
      </c>
      <c r="C671" s="2">
        <f>_xlfn.SWITCH(Sales[[#This Row],[Subscription Type]],"Basic",10,"Premium",10,"Business",25,"Enterprise",27)</f>
        <v>10</v>
      </c>
      <c r="E671" s="1"/>
      <c r="F671" s="1"/>
      <c r="G671">
        <v>56</v>
      </c>
      <c r="H671">
        <v>77</v>
      </c>
      <c r="I671">
        <f>IF(Sales[[#This Row],[Number of Users]]-Sales[[#This Row],[Licenses Bought]]&lt;0,0,Sales[[#This Row],[Number of Users]]-Sales[[#This Row],[Licenses Bought]])</f>
        <v>21</v>
      </c>
      <c r="J671" s="2">
        <f>IF(Sales[[#This Row],[Sales Month]]=MAX(Sales[Sales Month]),Sales[[#This Row],[Upsell $ Per Non-Paying User]]*Sales[[#This Row],[Non-Paying Users]],0)</f>
        <v>0</v>
      </c>
      <c r="K671" s="2" t="str">
        <f>_xlfn.IFS(Sales[[#This Row],[Current Upsell $]]=0,"",Sales[[#This Row],[Current Upsell $]]&gt;=400,"High",Sales[[#This Row],[Current Upsell $]]&gt;=100,"Medium",Sales[[#This Row],[Current Upsell $]]&lt;100,"Low")</f>
        <v/>
      </c>
      <c r="L671" s="2" t="str">
        <f>IF(Sales[[#This Row],[Current Upsell $]]&gt;0,_xlfn.CONCAT(Sales[[#This Row],[Subscription Type]]," ",Sales[[#This Row],[Upsell Priority]]," ",TEXT(Sales[[#This Row],[Current Upsell $]],"$#,#")),"")</f>
        <v/>
      </c>
      <c r="M671" s="1">
        <v>44013</v>
      </c>
      <c r="N671" s="1">
        <v>44378</v>
      </c>
      <c r="O671">
        <v>12</v>
      </c>
      <c r="P671">
        <v>0</v>
      </c>
      <c r="Q671" s="1">
        <v>44075</v>
      </c>
      <c r="R671">
        <v>560</v>
      </c>
      <c r="S671" s="1"/>
    </row>
    <row r="672" spans="1:19" x14ac:dyDescent="0.35">
      <c r="A672">
        <v>100057</v>
      </c>
      <c r="B672" t="s">
        <v>0</v>
      </c>
      <c r="C672" s="2">
        <f>_xlfn.SWITCH(Sales[[#This Row],[Subscription Type]],"Basic",10,"Premium",10,"Business",25,"Enterprise",27)</f>
        <v>10</v>
      </c>
      <c r="E672" s="1"/>
      <c r="F672" s="1"/>
      <c r="G672">
        <v>56</v>
      </c>
      <c r="H672">
        <v>52</v>
      </c>
      <c r="I672">
        <f>IF(Sales[[#This Row],[Number of Users]]-Sales[[#This Row],[Licenses Bought]]&lt;0,0,Sales[[#This Row],[Number of Users]]-Sales[[#This Row],[Licenses Bought]])</f>
        <v>0</v>
      </c>
      <c r="J672" s="2">
        <f>IF(Sales[[#This Row],[Sales Month]]=MAX(Sales[Sales Month]),Sales[[#This Row],[Upsell $ Per Non-Paying User]]*Sales[[#This Row],[Non-Paying Users]],0)</f>
        <v>0</v>
      </c>
      <c r="K672" s="2" t="str">
        <f>_xlfn.IFS(Sales[[#This Row],[Current Upsell $]]=0,"",Sales[[#This Row],[Current Upsell $]]&gt;=400,"High",Sales[[#This Row],[Current Upsell $]]&gt;=100,"Medium",Sales[[#This Row],[Current Upsell $]]&lt;100,"Low")</f>
        <v/>
      </c>
      <c r="L672" s="2" t="str">
        <f>IF(Sales[[#This Row],[Current Upsell $]]&gt;0,_xlfn.CONCAT(Sales[[#This Row],[Subscription Type]]," ",Sales[[#This Row],[Upsell Priority]]," ",TEXT(Sales[[#This Row],[Current Upsell $]],"$#,#")),"")</f>
        <v/>
      </c>
      <c r="M672" s="1">
        <v>44013</v>
      </c>
      <c r="N672" s="1">
        <v>44378</v>
      </c>
      <c r="O672">
        <v>12</v>
      </c>
      <c r="P672">
        <v>0</v>
      </c>
      <c r="Q672" s="1">
        <v>44105</v>
      </c>
      <c r="R672">
        <v>560</v>
      </c>
      <c r="S672" s="1"/>
    </row>
    <row r="673" spans="1:19" x14ac:dyDescent="0.35">
      <c r="A673">
        <v>100057</v>
      </c>
      <c r="B673" t="s">
        <v>0</v>
      </c>
      <c r="C673" s="2">
        <f>_xlfn.SWITCH(Sales[[#This Row],[Subscription Type]],"Basic",10,"Premium",10,"Business",25,"Enterprise",27)</f>
        <v>10</v>
      </c>
      <c r="E673" s="1"/>
      <c r="F673" s="1"/>
      <c r="G673">
        <v>56</v>
      </c>
      <c r="H673">
        <v>62</v>
      </c>
      <c r="I673">
        <f>IF(Sales[[#This Row],[Number of Users]]-Sales[[#This Row],[Licenses Bought]]&lt;0,0,Sales[[#This Row],[Number of Users]]-Sales[[#This Row],[Licenses Bought]])</f>
        <v>6</v>
      </c>
      <c r="J673" s="2">
        <f>IF(Sales[[#This Row],[Sales Month]]=MAX(Sales[Sales Month]),Sales[[#This Row],[Upsell $ Per Non-Paying User]]*Sales[[#This Row],[Non-Paying Users]],0)</f>
        <v>0</v>
      </c>
      <c r="K673" s="2" t="str">
        <f>_xlfn.IFS(Sales[[#This Row],[Current Upsell $]]=0,"",Sales[[#This Row],[Current Upsell $]]&gt;=400,"High",Sales[[#This Row],[Current Upsell $]]&gt;=100,"Medium",Sales[[#This Row],[Current Upsell $]]&lt;100,"Low")</f>
        <v/>
      </c>
      <c r="L673" s="2" t="str">
        <f>IF(Sales[[#This Row],[Current Upsell $]]&gt;0,_xlfn.CONCAT(Sales[[#This Row],[Subscription Type]]," ",Sales[[#This Row],[Upsell Priority]]," ",TEXT(Sales[[#This Row],[Current Upsell $]],"$#,#")),"")</f>
        <v/>
      </c>
      <c r="M673" s="1">
        <v>44013</v>
      </c>
      <c r="N673" s="1">
        <v>44378</v>
      </c>
      <c r="O673">
        <v>12</v>
      </c>
      <c r="P673">
        <v>0</v>
      </c>
      <c r="Q673" s="1">
        <v>44136</v>
      </c>
      <c r="R673">
        <v>560</v>
      </c>
      <c r="S673" s="1"/>
    </row>
    <row r="674" spans="1:19" x14ac:dyDescent="0.35">
      <c r="A674">
        <v>100057</v>
      </c>
      <c r="B674" t="s">
        <v>0</v>
      </c>
      <c r="C674" s="2">
        <f>_xlfn.SWITCH(Sales[[#This Row],[Subscription Type]],"Basic",10,"Premium",10,"Business",25,"Enterprise",27)</f>
        <v>10</v>
      </c>
      <c r="E674" s="1"/>
      <c r="F674" s="1"/>
      <c r="G674">
        <v>56</v>
      </c>
      <c r="H674">
        <v>75</v>
      </c>
      <c r="I674">
        <f>IF(Sales[[#This Row],[Number of Users]]-Sales[[#This Row],[Licenses Bought]]&lt;0,0,Sales[[#This Row],[Number of Users]]-Sales[[#This Row],[Licenses Bought]])</f>
        <v>19</v>
      </c>
      <c r="J674" s="2">
        <f>IF(Sales[[#This Row],[Sales Month]]=MAX(Sales[Sales Month]),Sales[[#This Row],[Upsell $ Per Non-Paying User]]*Sales[[#This Row],[Non-Paying Users]],0)</f>
        <v>0</v>
      </c>
      <c r="K674" s="2" t="str">
        <f>_xlfn.IFS(Sales[[#This Row],[Current Upsell $]]=0,"",Sales[[#This Row],[Current Upsell $]]&gt;=400,"High",Sales[[#This Row],[Current Upsell $]]&gt;=100,"Medium",Sales[[#This Row],[Current Upsell $]]&lt;100,"Low")</f>
        <v/>
      </c>
      <c r="L674" s="2" t="str">
        <f>IF(Sales[[#This Row],[Current Upsell $]]&gt;0,_xlfn.CONCAT(Sales[[#This Row],[Subscription Type]]," ",Sales[[#This Row],[Upsell Priority]]," ",TEXT(Sales[[#This Row],[Current Upsell $]],"$#,#")),"")</f>
        <v/>
      </c>
      <c r="M674" s="1">
        <v>44013</v>
      </c>
      <c r="N674" s="1">
        <v>44378</v>
      </c>
      <c r="O674">
        <v>12</v>
      </c>
      <c r="P674">
        <v>0</v>
      </c>
      <c r="Q674" s="1">
        <v>44166</v>
      </c>
      <c r="R674">
        <v>560</v>
      </c>
      <c r="S674" s="1"/>
    </row>
    <row r="675" spans="1:19" x14ac:dyDescent="0.35">
      <c r="A675">
        <v>100057</v>
      </c>
      <c r="B675" t="s">
        <v>0</v>
      </c>
      <c r="C675" s="2">
        <f>_xlfn.SWITCH(Sales[[#This Row],[Subscription Type]],"Basic",10,"Premium",10,"Business",25,"Enterprise",27)</f>
        <v>10</v>
      </c>
      <c r="E675" s="1"/>
      <c r="F675" s="1"/>
      <c r="G675">
        <v>56</v>
      </c>
      <c r="H675">
        <v>60</v>
      </c>
      <c r="I675">
        <f>IF(Sales[[#This Row],[Number of Users]]-Sales[[#This Row],[Licenses Bought]]&lt;0,0,Sales[[#This Row],[Number of Users]]-Sales[[#This Row],[Licenses Bought]])</f>
        <v>4</v>
      </c>
      <c r="J675" s="2">
        <f>IF(Sales[[#This Row],[Sales Month]]=MAX(Sales[Sales Month]),Sales[[#This Row],[Upsell $ Per Non-Paying User]]*Sales[[#This Row],[Non-Paying Users]],0)</f>
        <v>0</v>
      </c>
      <c r="K675" s="2" t="str">
        <f>_xlfn.IFS(Sales[[#This Row],[Current Upsell $]]=0,"",Sales[[#This Row],[Current Upsell $]]&gt;=400,"High",Sales[[#This Row],[Current Upsell $]]&gt;=100,"Medium",Sales[[#This Row],[Current Upsell $]]&lt;100,"Low")</f>
        <v/>
      </c>
      <c r="L675" s="2" t="str">
        <f>IF(Sales[[#This Row],[Current Upsell $]]&gt;0,_xlfn.CONCAT(Sales[[#This Row],[Subscription Type]]," ",Sales[[#This Row],[Upsell Priority]]," ",TEXT(Sales[[#This Row],[Current Upsell $]],"$#,#")),"")</f>
        <v/>
      </c>
      <c r="M675" s="1">
        <v>44013</v>
      </c>
      <c r="N675" s="1">
        <v>44378</v>
      </c>
      <c r="O675">
        <v>12</v>
      </c>
      <c r="P675">
        <v>0</v>
      </c>
      <c r="Q675" s="1">
        <v>44197</v>
      </c>
      <c r="R675">
        <v>560</v>
      </c>
      <c r="S675" s="1"/>
    </row>
    <row r="676" spans="1:19" x14ac:dyDescent="0.35">
      <c r="A676">
        <v>100057</v>
      </c>
      <c r="B676" t="s">
        <v>0</v>
      </c>
      <c r="C676" s="2">
        <f>_xlfn.SWITCH(Sales[[#This Row],[Subscription Type]],"Basic",10,"Premium",10,"Business",25,"Enterprise",27)</f>
        <v>10</v>
      </c>
      <c r="E676" s="1"/>
      <c r="F676" s="1"/>
      <c r="G676">
        <v>56</v>
      </c>
      <c r="H676">
        <v>73</v>
      </c>
      <c r="I676">
        <f>IF(Sales[[#This Row],[Number of Users]]-Sales[[#This Row],[Licenses Bought]]&lt;0,0,Sales[[#This Row],[Number of Users]]-Sales[[#This Row],[Licenses Bought]])</f>
        <v>17</v>
      </c>
      <c r="J676" s="2">
        <f>IF(Sales[[#This Row],[Sales Month]]=MAX(Sales[Sales Month]),Sales[[#This Row],[Upsell $ Per Non-Paying User]]*Sales[[#This Row],[Non-Paying Users]],0)</f>
        <v>0</v>
      </c>
      <c r="K676" s="2" t="str">
        <f>_xlfn.IFS(Sales[[#This Row],[Current Upsell $]]=0,"",Sales[[#This Row],[Current Upsell $]]&gt;=400,"High",Sales[[#This Row],[Current Upsell $]]&gt;=100,"Medium",Sales[[#This Row],[Current Upsell $]]&lt;100,"Low")</f>
        <v/>
      </c>
      <c r="L676" s="2" t="str">
        <f>IF(Sales[[#This Row],[Current Upsell $]]&gt;0,_xlfn.CONCAT(Sales[[#This Row],[Subscription Type]]," ",Sales[[#This Row],[Upsell Priority]]," ",TEXT(Sales[[#This Row],[Current Upsell $]],"$#,#")),"")</f>
        <v/>
      </c>
      <c r="M676" s="1">
        <v>44013</v>
      </c>
      <c r="N676" s="1">
        <v>44378</v>
      </c>
      <c r="O676">
        <v>12</v>
      </c>
      <c r="P676">
        <v>0</v>
      </c>
      <c r="Q676" s="1">
        <v>44228</v>
      </c>
      <c r="R676">
        <v>560</v>
      </c>
      <c r="S676" s="1"/>
    </row>
    <row r="677" spans="1:19" x14ac:dyDescent="0.35">
      <c r="A677">
        <v>100057</v>
      </c>
      <c r="B677" t="s">
        <v>0</v>
      </c>
      <c r="C677" s="2">
        <f>_xlfn.SWITCH(Sales[[#This Row],[Subscription Type]],"Basic",10,"Premium",10,"Business",25,"Enterprise",27)</f>
        <v>10</v>
      </c>
      <c r="E677" s="1"/>
      <c r="F677" s="1"/>
      <c r="G677">
        <v>56</v>
      </c>
      <c r="H677">
        <v>62</v>
      </c>
      <c r="I677">
        <f>IF(Sales[[#This Row],[Number of Users]]-Sales[[#This Row],[Licenses Bought]]&lt;0,0,Sales[[#This Row],[Number of Users]]-Sales[[#This Row],[Licenses Bought]])</f>
        <v>6</v>
      </c>
      <c r="J677" s="2">
        <f>IF(Sales[[#This Row],[Sales Month]]=MAX(Sales[Sales Month]),Sales[[#This Row],[Upsell $ Per Non-Paying User]]*Sales[[#This Row],[Non-Paying Users]],0)</f>
        <v>0</v>
      </c>
      <c r="K677" s="2" t="str">
        <f>_xlfn.IFS(Sales[[#This Row],[Current Upsell $]]=0,"",Sales[[#This Row],[Current Upsell $]]&gt;=400,"High",Sales[[#This Row],[Current Upsell $]]&gt;=100,"Medium",Sales[[#This Row],[Current Upsell $]]&lt;100,"Low")</f>
        <v/>
      </c>
      <c r="L677" s="2" t="str">
        <f>IF(Sales[[#This Row],[Current Upsell $]]&gt;0,_xlfn.CONCAT(Sales[[#This Row],[Subscription Type]]," ",Sales[[#This Row],[Upsell Priority]]," ",TEXT(Sales[[#This Row],[Current Upsell $]],"$#,#")),"")</f>
        <v/>
      </c>
      <c r="M677" s="1">
        <v>44013</v>
      </c>
      <c r="N677" s="1">
        <v>44378</v>
      </c>
      <c r="O677">
        <v>12</v>
      </c>
      <c r="P677">
        <v>0</v>
      </c>
      <c r="Q677" s="1">
        <v>44256</v>
      </c>
      <c r="R677">
        <v>560</v>
      </c>
      <c r="S677" s="1"/>
    </row>
    <row r="678" spans="1:19" x14ac:dyDescent="0.35">
      <c r="A678">
        <v>100057</v>
      </c>
      <c r="B678" t="s">
        <v>0</v>
      </c>
      <c r="C678" s="2">
        <f>_xlfn.SWITCH(Sales[[#This Row],[Subscription Type]],"Basic",10,"Premium",10,"Business",25,"Enterprise",27)</f>
        <v>10</v>
      </c>
      <c r="E678" s="1"/>
      <c r="F678" s="1"/>
      <c r="G678">
        <v>56</v>
      </c>
      <c r="H678">
        <v>59</v>
      </c>
      <c r="I678">
        <f>IF(Sales[[#This Row],[Number of Users]]-Sales[[#This Row],[Licenses Bought]]&lt;0,0,Sales[[#This Row],[Number of Users]]-Sales[[#This Row],[Licenses Bought]])</f>
        <v>3</v>
      </c>
      <c r="J678" s="2">
        <f>IF(Sales[[#This Row],[Sales Month]]=MAX(Sales[Sales Month]),Sales[[#This Row],[Upsell $ Per Non-Paying User]]*Sales[[#This Row],[Non-Paying Users]],0)</f>
        <v>0</v>
      </c>
      <c r="K678" s="2" t="str">
        <f>_xlfn.IFS(Sales[[#This Row],[Current Upsell $]]=0,"",Sales[[#This Row],[Current Upsell $]]&gt;=400,"High",Sales[[#This Row],[Current Upsell $]]&gt;=100,"Medium",Sales[[#This Row],[Current Upsell $]]&lt;100,"Low")</f>
        <v/>
      </c>
      <c r="L678" s="2" t="str">
        <f>IF(Sales[[#This Row],[Current Upsell $]]&gt;0,_xlfn.CONCAT(Sales[[#This Row],[Subscription Type]]," ",Sales[[#This Row],[Upsell Priority]]," ",TEXT(Sales[[#This Row],[Current Upsell $]],"$#,#")),"")</f>
        <v/>
      </c>
      <c r="M678" s="1">
        <v>44013</v>
      </c>
      <c r="N678" s="1">
        <v>44378</v>
      </c>
      <c r="O678">
        <v>12</v>
      </c>
      <c r="P678">
        <v>0</v>
      </c>
      <c r="Q678" s="1">
        <v>44287</v>
      </c>
      <c r="R678">
        <v>560</v>
      </c>
      <c r="S678" s="1"/>
    </row>
    <row r="679" spans="1:19" x14ac:dyDescent="0.35">
      <c r="A679">
        <v>100057</v>
      </c>
      <c r="B679" t="s">
        <v>0</v>
      </c>
      <c r="C679" s="2">
        <f>_xlfn.SWITCH(Sales[[#This Row],[Subscription Type]],"Basic",10,"Premium",10,"Business",25,"Enterprise",27)</f>
        <v>10</v>
      </c>
      <c r="E679" s="1"/>
      <c r="F679" s="1"/>
      <c r="G679">
        <v>56</v>
      </c>
      <c r="H679">
        <v>59</v>
      </c>
      <c r="I679">
        <f>IF(Sales[[#This Row],[Number of Users]]-Sales[[#This Row],[Licenses Bought]]&lt;0,0,Sales[[#This Row],[Number of Users]]-Sales[[#This Row],[Licenses Bought]])</f>
        <v>3</v>
      </c>
      <c r="J679" s="2">
        <f>IF(Sales[[#This Row],[Sales Month]]=MAX(Sales[Sales Month]),Sales[[#This Row],[Upsell $ Per Non-Paying User]]*Sales[[#This Row],[Non-Paying Users]],0)</f>
        <v>0</v>
      </c>
      <c r="K679" s="2" t="str">
        <f>_xlfn.IFS(Sales[[#This Row],[Current Upsell $]]=0,"",Sales[[#This Row],[Current Upsell $]]&gt;=400,"High",Sales[[#This Row],[Current Upsell $]]&gt;=100,"Medium",Sales[[#This Row],[Current Upsell $]]&lt;100,"Low")</f>
        <v/>
      </c>
      <c r="L679" s="2" t="str">
        <f>IF(Sales[[#This Row],[Current Upsell $]]&gt;0,_xlfn.CONCAT(Sales[[#This Row],[Subscription Type]]," ",Sales[[#This Row],[Upsell Priority]]," ",TEXT(Sales[[#This Row],[Current Upsell $]],"$#,#")),"")</f>
        <v/>
      </c>
      <c r="M679" s="1">
        <v>44013</v>
      </c>
      <c r="N679" s="1">
        <v>44378</v>
      </c>
      <c r="O679">
        <v>12</v>
      </c>
      <c r="P679">
        <v>0</v>
      </c>
      <c r="Q679" s="1">
        <v>44317</v>
      </c>
      <c r="R679">
        <v>560</v>
      </c>
      <c r="S679" s="1"/>
    </row>
    <row r="680" spans="1:19" x14ac:dyDescent="0.35">
      <c r="A680">
        <v>100057</v>
      </c>
      <c r="B680" t="s">
        <v>0</v>
      </c>
      <c r="C680" s="2">
        <f>_xlfn.SWITCH(Sales[[#This Row],[Subscription Type]],"Basic",10,"Premium",10,"Business",25,"Enterprise",27)</f>
        <v>10</v>
      </c>
      <c r="E680" s="1"/>
      <c r="F680" s="1"/>
      <c r="G680">
        <v>56</v>
      </c>
      <c r="H680">
        <v>76</v>
      </c>
      <c r="I680">
        <f>IF(Sales[[#This Row],[Number of Users]]-Sales[[#This Row],[Licenses Bought]]&lt;0,0,Sales[[#This Row],[Number of Users]]-Sales[[#This Row],[Licenses Bought]])</f>
        <v>20</v>
      </c>
      <c r="J680" s="2">
        <f>IF(Sales[[#This Row],[Sales Month]]=MAX(Sales[Sales Month]),Sales[[#This Row],[Upsell $ Per Non-Paying User]]*Sales[[#This Row],[Non-Paying Users]],0)</f>
        <v>200</v>
      </c>
      <c r="K680" s="2" t="str">
        <f>_xlfn.IFS(Sales[[#This Row],[Current Upsell $]]=0,"",Sales[[#This Row],[Current Upsell $]]&gt;=400,"High",Sales[[#This Row],[Current Upsell $]]&gt;=100,"Medium",Sales[[#This Row],[Current Upsell $]]&lt;100,"Low")</f>
        <v>Medium</v>
      </c>
      <c r="L680" s="2" t="str">
        <f>IF(Sales[[#This Row],[Current Upsell $]]&gt;0,_xlfn.CONCAT(Sales[[#This Row],[Subscription Type]]," ",Sales[[#This Row],[Upsell Priority]]," ",TEXT(Sales[[#This Row],[Current Upsell $]],"$#,#")),"")</f>
        <v>Premium Medium $200</v>
      </c>
      <c r="M680" s="1">
        <v>44013</v>
      </c>
      <c r="N680" s="1">
        <v>44378</v>
      </c>
      <c r="O680">
        <v>12</v>
      </c>
      <c r="P680">
        <v>0</v>
      </c>
      <c r="Q680" s="1">
        <v>44348</v>
      </c>
      <c r="R680">
        <v>560</v>
      </c>
      <c r="S680" s="1"/>
    </row>
    <row r="681" spans="1:19" x14ac:dyDescent="0.35">
      <c r="A681">
        <v>100058</v>
      </c>
      <c r="B681" t="s">
        <v>3</v>
      </c>
      <c r="C681" s="2">
        <f>_xlfn.SWITCH(Sales[[#This Row],[Subscription Type]],"Basic",10,"Premium",10,"Business",25,"Enterprise",27)</f>
        <v>10</v>
      </c>
      <c r="E681" s="1"/>
      <c r="F681" s="1"/>
      <c r="G681">
        <v>0</v>
      </c>
      <c r="H681">
        <v>64</v>
      </c>
      <c r="I681">
        <f>IF(Sales[[#This Row],[Number of Users]]-Sales[[#This Row],[Licenses Bought]]&lt;0,0,Sales[[#This Row],[Number of Users]]-Sales[[#This Row],[Licenses Bought]])</f>
        <v>64</v>
      </c>
      <c r="J681" s="2">
        <f>IF(Sales[[#This Row],[Sales Month]]=MAX(Sales[Sales Month]),Sales[[#This Row],[Upsell $ Per Non-Paying User]]*Sales[[#This Row],[Non-Paying Users]],0)</f>
        <v>0</v>
      </c>
      <c r="K681" s="2" t="str">
        <f>_xlfn.IFS(Sales[[#This Row],[Current Upsell $]]=0,"",Sales[[#This Row],[Current Upsell $]]&gt;=400,"High",Sales[[#This Row],[Current Upsell $]]&gt;=100,"Medium",Sales[[#This Row],[Current Upsell $]]&lt;100,"Low")</f>
        <v/>
      </c>
      <c r="L681" s="2" t="str">
        <f>IF(Sales[[#This Row],[Current Upsell $]]&gt;0,_xlfn.CONCAT(Sales[[#This Row],[Subscription Type]]," ",Sales[[#This Row],[Upsell Priority]]," ",TEXT(Sales[[#This Row],[Current Upsell $]],"$#,#")),"")</f>
        <v/>
      </c>
      <c r="M681" s="1">
        <v>44013</v>
      </c>
      <c r="N681" s="1">
        <v>44378</v>
      </c>
      <c r="O681">
        <v>12</v>
      </c>
      <c r="P681">
        <v>0</v>
      </c>
      <c r="Q681" s="1">
        <v>44013</v>
      </c>
      <c r="R681">
        <v>0</v>
      </c>
      <c r="S681" s="1"/>
    </row>
    <row r="682" spans="1:19" x14ac:dyDescent="0.35">
      <c r="A682">
        <v>100058</v>
      </c>
      <c r="B682" t="s">
        <v>1</v>
      </c>
      <c r="C682" s="2">
        <f>_xlfn.SWITCH(Sales[[#This Row],[Subscription Type]],"Basic",10,"Premium",10,"Business",25,"Enterprise",27)</f>
        <v>25</v>
      </c>
      <c r="E682" s="1"/>
      <c r="F682" s="1"/>
      <c r="G682">
        <v>23</v>
      </c>
      <c r="H682">
        <v>71</v>
      </c>
      <c r="I682">
        <f>IF(Sales[[#This Row],[Number of Users]]-Sales[[#This Row],[Licenses Bought]]&lt;0,0,Sales[[#This Row],[Number of Users]]-Sales[[#This Row],[Licenses Bought]])</f>
        <v>48</v>
      </c>
      <c r="J682" s="2">
        <f>IF(Sales[[#This Row],[Sales Month]]=MAX(Sales[Sales Month]),Sales[[#This Row],[Upsell $ Per Non-Paying User]]*Sales[[#This Row],[Non-Paying Users]],0)</f>
        <v>0</v>
      </c>
      <c r="K682" s="2" t="str">
        <f>_xlfn.IFS(Sales[[#This Row],[Current Upsell $]]=0,"",Sales[[#This Row],[Current Upsell $]]&gt;=400,"High",Sales[[#This Row],[Current Upsell $]]&gt;=100,"Medium",Sales[[#This Row],[Current Upsell $]]&lt;100,"Low")</f>
        <v/>
      </c>
      <c r="L682" s="2" t="str">
        <f>IF(Sales[[#This Row],[Current Upsell $]]&gt;0,_xlfn.CONCAT(Sales[[#This Row],[Subscription Type]]," ",Sales[[#This Row],[Upsell Priority]]," ",TEXT(Sales[[#This Row],[Current Upsell $]],"$#,#")),"")</f>
        <v/>
      </c>
      <c r="M682" s="1">
        <v>44013</v>
      </c>
      <c r="N682" s="1">
        <v>44378</v>
      </c>
      <c r="O682">
        <v>12</v>
      </c>
      <c r="P682">
        <v>0</v>
      </c>
      <c r="Q682" s="1">
        <v>44044</v>
      </c>
      <c r="R682">
        <v>575</v>
      </c>
      <c r="S682" s="1"/>
    </row>
    <row r="683" spans="1:19" x14ac:dyDescent="0.35">
      <c r="A683">
        <v>100058</v>
      </c>
      <c r="B683" t="s">
        <v>1</v>
      </c>
      <c r="C683" s="2">
        <f>_xlfn.SWITCH(Sales[[#This Row],[Subscription Type]],"Basic",10,"Premium",10,"Business",25,"Enterprise",27)</f>
        <v>25</v>
      </c>
      <c r="E683" s="1"/>
      <c r="F683" s="1"/>
      <c r="G683">
        <v>31</v>
      </c>
      <c r="H683">
        <v>64</v>
      </c>
      <c r="I683">
        <f>IF(Sales[[#This Row],[Number of Users]]-Sales[[#This Row],[Licenses Bought]]&lt;0,0,Sales[[#This Row],[Number of Users]]-Sales[[#This Row],[Licenses Bought]])</f>
        <v>33</v>
      </c>
      <c r="J683" s="2">
        <f>IF(Sales[[#This Row],[Sales Month]]=MAX(Sales[Sales Month]),Sales[[#This Row],[Upsell $ Per Non-Paying User]]*Sales[[#This Row],[Non-Paying Users]],0)</f>
        <v>0</v>
      </c>
      <c r="K683" s="2" t="str">
        <f>_xlfn.IFS(Sales[[#This Row],[Current Upsell $]]=0,"",Sales[[#This Row],[Current Upsell $]]&gt;=400,"High",Sales[[#This Row],[Current Upsell $]]&gt;=100,"Medium",Sales[[#This Row],[Current Upsell $]]&lt;100,"Low")</f>
        <v/>
      </c>
      <c r="L683" s="2" t="str">
        <f>IF(Sales[[#This Row],[Current Upsell $]]&gt;0,_xlfn.CONCAT(Sales[[#This Row],[Subscription Type]]," ",Sales[[#This Row],[Upsell Priority]]," ",TEXT(Sales[[#This Row],[Current Upsell $]],"$#,#")),"")</f>
        <v/>
      </c>
      <c r="M683" s="1">
        <v>44013</v>
      </c>
      <c r="N683" s="1">
        <v>44378</v>
      </c>
      <c r="O683">
        <v>12</v>
      </c>
      <c r="P683">
        <v>0</v>
      </c>
      <c r="Q683" s="1">
        <v>44075</v>
      </c>
      <c r="R683">
        <v>775</v>
      </c>
      <c r="S683" s="1"/>
    </row>
    <row r="684" spans="1:19" x14ac:dyDescent="0.35">
      <c r="A684">
        <v>100058</v>
      </c>
      <c r="B684" t="s">
        <v>1</v>
      </c>
      <c r="C684" s="2">
        <f>_xlfn.SWITCH(Sales[[#This Row],[Subscription Type]],"Basic",10,"Premium",10,"Business",25,"Enterprise",27)</f>
        <v>25</v>
      </c>
      <c r="E684" s="1"/>
      <c r="F684" s="1"/>
      <c r="G684">
        <v>55</v>
      </c>
      <c r="H684">
        <v>52</v>
      </c>
      <c r="I684">
        <f>IF(Sales[[#This Row],[Number of Users]]-Sales[[#This Row],[Licenses Bought]]&lt;0,0,Sales[[#This Row],[Number of Users]]-Sales[[#This Row],[Licenses Bought]])</f>
        <v>0</v>
      </c>
      <c r="J684" s="2">
        <f>IF(Sales[[#This Row],[Sales Month]]=MAX(Sales[Sales Month]),Sales[[#This Row],[Upsell $ Per Non-Paying User]]*Sales[[#This Row],[Non-Paying Users]],0)</f>
        <v>0</v>
      </c>
      <c r="K684" s="2" t="str">
        <f>_xlfn.IFS(Sales[[#This Row],[Current Upsell $]]=0,"",Sales[[#This Row],[Current Upsell $]]&gt;=400,"High",Sales[[#This Row],[Current Upsell $]]&gt;=100,"Medium",Sales[[#This Row],[Current Upsell $]]&lt;100,"Low")</f>
        <v/>
      </c>
      <c r="L684" s="2" t="str">
        <f>IF(Sales[[#This Row],[Current Upsell $]]&gt;0,_xlfn.CONCAT(Sales[[#This Row],[Subscription Type]]," ",Sales[[#This Row],[Upsell Priority]]," ",TEXT(Sales[[#This Row],[Current Upsell $]],"$#,#")),"")</f>
        <v/>
      </c>
      <c r="M684" s="1">
        <v>44013</v>
      </c>
      <c r="N684" s="1">
        <v>44378</v>
      </c>
      <c r="O684">
        <v>12</v>
      </c>
      <c r="P684">
        <v>0</v>
      </c>
      <c r="Q684" s="1">
        <v>44105</v>
      </c>
      <c r="R684">
        <v>1375</v>
      </c>
      <c r="S684" s="1"/>
    </row>
    <row r="685" spans="1:19" x14ac:dyDescent="0.35">
      <c r="A685">
        <v>100058</v>
      </c>
      <c r="B685" t="s">
        <v>1</v>
      </c>
      <c r="C685" s="2">
        <f>_xlfn.SWITCH(Sales[[#This Row],[Subscription Type]],"Basic",10,"Premium",10,"Business",25,"Enterprise",27)</f>
        <v>25</v>
      </c>
      <c r="E685" s="1"/>
      <c r="F685" s="1"/>
      <c r="G685">
        <v>55</v>
      </c>
      <c r="H685">
        <v>69</v>
      </c>
      <c r="I685">
        <f>IF(Sales[[#This Row],[Number of Users]]-Sales[[#This Row],[Licenses Bought]]&lt;0,0,Sales[[#This Row],[Number of Users]]-Sales[[#This Row],[Licenses Bought]])</f>
        <v>14</v>
      </c>
      <c r="J685" s="2">
        <f>IF(Sales[[#This Row],[Sales Month]]=MAX(Sales[Sales Month]),Sales[[#This Row],[Upsell $ Per Non-Paying User]]*Sales[[#This Row],[Non-Paying Users]],0)</f>
        <v>0</v>
      </c>
      <c r="K685" s="2" t="str">
        <f>_xlfn.IFS(Sales[[#This Row],[Current Upsell $]]=0,"",Sales[[#This Row],[Current Upsell $]]&gt;=400,"High",Sales[[#This Row],[Current Upsell $]]&gt;=100,"Medium",Sales[[#This Row],[Current Upsell $]]&lt;100,"Low")</f>
        <v/>
      </c>
      <c r="L685" s="2" t="str">
        <f>IF(Sales[[#This Row],[Current Upsell $]]&gt;0,_xlfn.CONCAT(Sales[[#This Row],[Subscription Type]]," ",Sales[[#This Row],[Upsell Priority]]," ",TEXT(Sales[[#This Row],[Current Upsell $]],"$#,#")),"")</f>
        <v/>
      </c>
      <c r="M685" s="1">
        <v>44013</v>
      </c>
      <c r="N685" s="1">
        <v>44378</v>
      </c>
      <c r="O685">
        <v>12</v>
      </c>
      <c r="P685">
        <v>0</v>
      </c>
      <c r="Q685" s="1">
        <v>44136</v>
      </c>
      <c r="R685">
        <v>1375</v>
      </c>
      <c r="S685" s="1"/>
    </row>
    <row r="686" spans="1:19" x14ac:dyDescent="0.35">
      <c r="A686">
        <v>100058</v>
      </c>
      <c r="B686" t="s">
        <v>1</v>
      </c>
      <c r="C686" s="2">
        <f>_xlfn.SWITCH(Sales[[#This Row],[Subscription Type]],"Basic",10,"Premium",10,"Business",25,"Enterprise",27)</f>
        <v>25</v>
      </c>
      <c r="E686" s="1"/>
      <c r="F686" s="1"/>
      <c r="G686">
        <v>55</v>
      </c>
      <c r="H686">
        <v>72</v>
      </c>
      <c r="I686">
        <f>IF(Sales[[#This Row],[Number of Users]]-Sales[[#This Row],[Licenses Bought]]&lt;0,0,Sales[[#This Row],[Number of Users]]-Sales[[#This Row],[Licenses Bought]])</f>
        <v>17</v>
      </c>
      <c r="J686" s="2">
        <f>IF(Sales[[#This Row],[Sales Month]]=MAX(Sales[Sales Month]),Sales[[#This Row],[Upsell $ Per Non-Paying User]]*Sales[[#This Row],[Non-Paying Users]],0)</f>
        <v>0</v>
      </c>
      <c r="K686" s="2" t="str">
        <f>_xlfn.IFS(Sales[[#This Row],[Current Upsell $]]=0,"",Sales[[#This Row],[Current Upsell $]]&gt;=400,"High",Sales[[#This Row],[Current Upsell $]]&gt;=100,"Medium",Sales[[#This Row],[Current Upsell $]]&lt;100,"Low")</f>
        <v/>
      </c>
      <c r="L686" s="2" t="str">
        <f>IF(Sales[[#This Row],[Current Upsell $]]&gt;0,_xlfn.CONCAT(Sales[[#This Row],[Subscription Type]]," ",Sales[[#This Row],[Upsell Priority]]," ",TEXT(Sales[[#This Row],[Current Upsell $]],"$#,#")),"")</f>
        <v/>
      </c>
      <c r="M686" s="1">
        <v>44013</v>
      </c>
      <c r="N686" s="1">
        <v>44378</v>
      </c>
      <c r="O686">
        <v>12</v>
      </c>
      <c r="P686">
        <v>0</v>
      </c>
      <c r="Q686" s="1">
        <v>44166</v>
      </c>
      <c r="R686">
        <v>1375</v>
      </c>
      <c r="S686" s="1"/>
    </row>
    <row r="687" spans="1:19" x14ac:dyDescent="0.35">
      <c r="A687">
        <v>100058</v>
      </c>
      <c r="B687" t="s">
        <v>1</v>
      </c>
      <c r="C687" s="2">
        <f>_xlfn.SWITCH(Sales[[#This Row],[Subscription Type]],"Basic",10,"Premium",10,"Business",25,"Enterprise",27)</f>
        <v>25</v>
      </c>
      <c r="E687" s="1"/>
      <c r="F687" s="1"/>
      <c r="G687">
        <v>55</v>
      </c>
      <c r="H687">
        <v>69</v>
      </c>
      <c r="I687">
        <f>IF(Sales[[#This Row],[Number of Users]]-Sales[[#This Row],[Licenses Bought]]&lt;0,0,Sales[[#This Row],[Number of Users]]-Sales[[#This Row],[Licenses Bought]])</f>
        <v>14</v>
      </c>
      <c r="J687" s="2">
        <f>IF(Sales[[#This Row],[Sales Month]]=MAX(Sales[Sales Month]),Sales[[#This Row],[Upsell $ Per Non-Paying User]]*Sales[[#This Row],[Non-Paying Users]],0)</f>
        <v>0</v>
      </c>
      <c r="K687" s="2" t="str">
        <f>_xlfn.IFS(Sales[[#This Row],[Current Upsell $]]=0,"",Sales[[#This Row],[Current Upsell $]]&gt;=400,"High",Sales[[#This Row],[Current Upsell $]]&gt;=100,"Medium",Sales[[#This Row],[Current Upsell $]]&lt;100,"Low")</f>
        <v/>
      </c>
      <c r="L687" s="2" t="str">
        <f>IF(Sales[[#This Row],[Current Upsell $]]&gt;0,_xlfn.CONCAT(Sales[[#This Row],[Subscription Type]]," ",Sales[[#This Row],[Upsell Priority]]," ",TEXT(Sales[[#This Row],[Current Upsell $]],"$#,#")),"")</f>
        <v/>
      </c>
      <c r="M687" s="1">
        <v>44013</v>
      </c>
      <c r="N687" s="1">
        <v>44378</v>
      </c>
      <c r="O687">
        <v>12</v>
      </c>
      <c r="P687">
        <v>0</v>
      </c>
      <c r="Q687" s="1">
        <v>44197</v>
      </c>
      <c r="R687">
        <v>1375</v>
      </c>
      <c r="S687" s="1"/>
    </row>
    <row r="688" spans="1:19" x14ac:dyDescent="0.35">
      <c r="A688">
        <v>100058</v>
      </c>
      <c r="B688" t="s">
        <v>1</v>
      </c>
      <c r="C688" s="2">
        <f>_xlfn.SWITCH(Sales[[#This Row],[Subscription Type]],"Basic",10,"Premium",10,"Business",25,"Enterprise",27)</f>
        <v>25</v>
      </c>
      <c r="E688" s="1"/>
      <c r="F688" s="1"/>
      <c r="G688">
        <v>55</v>
      </c>
      <c r="H688">
        <v>56</v>
      </c>
      <c r="I688">
        <f>IF(Sales[[#This Row],[Number of Users]]-Sales[[#This Row],[Licenses Bought]]&lt;0,0,Sales[[#This Row],[Number of Users]]-Sales[[#This Row],[Licenses Bought]])</f>
        <v>1</v>
      </c>
      <c r="J688" s="2">
        <f>IF(Sales[[#This Row],[Sales Month]]=MAX(Sales[Sales Month]),Sales[[#This Row],[Upsell $ Per Non-Paying User]]*Sales[[#This Row],[Non-Paying Users]],0)</f>
        <v>0</v>
      </c>
      <c r="K688" s="2" t="str">
        <f>_xlfn.IFS(Sales[[#This Row],[Current Upsell $]]=0,"",Sales[[#This Row],[Current Upsell $]]&gt;=400,"High",Sales[[#This Row],[Current Upsell $]]&gt;=100,"Medium",Sales[[#This Row],[Current Upsell $]]&lt;100,"Low")</f>
        <v/>
      </c>
      <c r="L688" s="2" t="str">
        <f>IF(Sales[[#This Row],[Current Upsell $]]&gt;0,_xlfn.CONCAT(Sales[[#This Row],[Subscription Type]]," ",Sales[[#This Row],[Upsell Priority]]," ",TEXT(Sales[[#This Row],[Current Upsell $]],"$#,#")),"")</f>
        <v/>
      </c>
      <c r="M688" s="1">
        <v>44013</v>
      </c>
      <c r="N688" s="1">
        <v>44378</v>
      </c>
      <c r="O688">
        <v>12</v>
      </c>
      <c r="P688">
        <v>0</v>
      </c>
      <c r="Q688" s="1">
        <v>44228</v>
      </c>
      <c r="R688">
        <v>1375</v>
      </c>
      <c r="S688" s="1"/>
    </row>
    <row r="689" spans="1:19" x14ac:dyDescent="0.35">
      <c r="A689">
        <v>100058</v>
      </c>
      <c r="B689" t="s">
        <v>1</v>
      </c>
      <c r="C689" s="2">
        <f>_xlfn.SWITCH(Sales[[#This Row],[Subscription Type]],"Basic",10,"Premium",10,"Business",25,"Enterprise",27)</f>
        <v>25</v>
      </c>
      <c r="E689" s="1"/>
      <c r="F689" s="1"/>
      <c r="G689">
        <v>55</v>
      </c>
      <c r="H689">
        <v>63</v>
      </c>
      <c r="I689">
        <f>IF(Sales[[#This Row],[Number of Users]]-Sales[[#This Row],[Licenses Bought]]&lt;0,0,Sales[[#This Row],[Number of Users]]-Sales[[#This Row],[Licenses Bought]])</f>
        <v>8</v>
      </c>
      <c r="J689" s="2">
        <f>IF(Sales[[#This Row],[Sales Month]]=MAX(Sales[Sales Month]),Sales[[#This Row],[Upsell $ Per Non-Paying User]]*Sales[[#This Row],[Non-Paying Users]],0)</f>
        <v>0</v>
      </c>
      <c r="K689" s="2" t="str">
        <f>_xlfn.IFS(Sales[[#This Row],[Current Upsell $]]=0,"",Sales[[#This Row],[Current Upsell $]]&gt;=400,"High",Sales[[#This Row],[Current Upsell $]]&gt;=100,"Medium",Sales[[#This Row],[Current Upsell $]]&lt;100,"Low")</f>
        <v/>
      </c>
      <c r="L689" s="2" t="str">
        <f>IF(Sales[[#This Row],[Current Upsell $]]&gt;0,_xlfn.CONCAT(Sales[[#This Row],[Subscription Type]]," ",Sales[[#This Row],[Upsell Priority]]," ",TEXT(Sales[[#This Row],[Current Upsell $]],"$#,#")),"")</f>
        <v/>
      </c>
      <c r="M689" s="1">
        <v>44013</v>
      </c>
      <c r="N689" s="1">
        <v>44378</v>
      </c>
      <c r="O689">
        <v>12</v>
      </c>
      <c r="P689">
        <v>0</v>
      </c>
      <c r="Q689" s="1">
        <v>44256</v>
      </c>
      <c r="R689">
        <v>1375</v>
      </c>
      <c r="S689" s="1"/>
    </row>
    <row r="690" spans="1:19" x14ac:dyDescent="0.35">
      <c r="A690">
        <v>100058</v>
      </c>
      <c r="B690" t="s">
        <v>1</v>
      </c>
      <c r="C690" s="2">
        <f>_xlfn.SWITCH(Sales[[#This Row],[Subscription Type]],"Basic",10,"Premium",10,"Business",25,"Enterprise",27)</f>
        <v>25</v>
      </c>
      <c r="E690" s="1"/>
      <c r="F690" s="1"/>
      <c r="G690">
        <v>55</v>
      </c>
      <c r="H690">
        <v>70</v>
      </c>
      <c r="I690">
        <f>IF(Sales[[#This Row],[Number of Users]]-Sales[[#This Row],[Licenses Bought]]&lt;0,0,Sales[[#This Row],[Number of Users]]-Sales[[#This Row],[Licenses Bought]])</f>
        <v>15</v>
      </c>
      <c r="J690" s="2">
        <f>IF(Sales[[#This Row],[Sales Month]]=MAX(Sales[Sales Month]),Sales[[#This Row],[Upsell $ Per Non-Paying User]]*Sales[[#This Row],[Non-Paying Users]],0)</f>
        <v>0</v>
      </c>
      <c r="K690" s="2" t="str">
        <f>_xlfn.IFS(Sales[[#This Row],[Current Upsell $]]=0,"",Sales[[#This Row],[Current Upsell $]]&gt;=400,"High",Sales[[#This Row],[Current Upsell $]]&gt;=100,"Medium",Sales[[#This Row],[Current Upsell $]]&lt;100,"Low")</f>
        <v/>
      </c>
      <c r="L690" s="2" t="str">
        <f>IF(Sales[[#This Row],[Current Upsell $]]&gt;0,_xlfn.CONCAT(Sales[[#This Row],[Subscription Type]]," ",Sales[[#This Row],[Upsell Priority]]," ",TEXT(Sales[[#This Row],[Current Upsell $]],"$#,#")),"")</f>
        <v/>
      </c>
      <c r="M690" s="1">
        <v>44013</v>
      </c>
      <c r="N690" s="1">
        <v>44378</v>
      </c>
      <c r="O690">
        <v>12</v>
      </c>
      <c r="P690">
        <v>0</v>
      </c>
      <c r="Q690" s="1">
        <v>44287</v>
      </c>
      <c r="R690">
        <v>1375</v>
      </c>
      <c r="S690" s="1"/>
    </row>
    <row r="691" spans="1:19" x14ac:dyDescent="0.35">
      <c r="A691">
        <v>100058</v>
      </c>
      <c r="B691" t="s">
        <v>1</v>
      </c>
      <c r="C691" s="2">
        <f>_xlfn.SWITCH(Sales[[#This Row],[Subscription Type]],"Basic",10,"Premium",10,"Business",25,"Enterprise",27)</f>
        <v>25</v>
      </c>
      <c r="E691" s="1"/>
      <c r="F691" s="1"/>
      <c r="G691">
        <v>55</v>
      </c>
      <c r="H691">
        <v>62</v>
      </c>
      <c r="I691">
        <f>IF(Sales[[#This Row],[Number of Users]]-Sales[[#This Row],[Licenses Bought]]&lt;0,0,Sales[[#This Row],[Number of Users]]-Sales[[#This Row],[Licenses Bought]])</f>
        <v>7</v>
      </c>
      <c r="J691" s="2">
        <f>IF(Sales[[#This Row],[Sales Month]]=MAX(Sales[Sales Month]),Sales[[#This Row],[Upsell $ Per Non-Paying User]]*Sales[[#This Row],[Non-Paying Users]],0)</f>
        <v>0</v>
      </c>
      <c r="K691" s="2" t="str">
        <f>_xlfn.IFS(Sales[[#This Row],[Current Upsell $]]=0,"",Sales[[#This Row],[Current Upsell $]]&gt;=400,"High",Sales[[#This Row],[Current Upsell $]]&gt;=100,"Medium",Sales[[#This Row],[Current Upsell $]]&lt;100,"Low")</f>
        <v/>
      </c>
      <c r="L691" s="2" t="str">
        <f>IF(Sales[[#This Row],[Current Upsell $]]&gt;0,_xlfn.CONCAT(Sales[[#This Row],[Subscription Type]]," ",Sales[[#This Row],[Upsell Priority]]," ",TEXT(Sales[[#This Row],[Current Upsell $]],"$#,#")),"")</f>
        <v/>
      </c>
      <c r="M691" s="1">
        <v>44013</v>
      </c>
      <c r="N691" s="1">
        <v>44378</v>
      </c>
      <c r="O691">
        <v>12</v>
      </c>
      <c r="P691">
        <v>0</v>
      </c>
      <c r="Q691" s="1">
        <v>44317</v>
      </c>
      <c r="R691">
        <v>1375</v>
      </c>
      <c r="S691" s="1"/>
    </row>
    <row r="692" spans="1:19" x14ac:dyDescent="0.35">
      <c r="A692">
        <v>100058</v>
      </c>
      <c r="B692" t="s">
        <v>1</v>
      </c>
      <c r="C692" s="2">
        <f>_xlfn.SWITCH(Sales[[#This Row],[Subscription Type]],"Basic",10,"Premium",10,"Business",25,"Enterprise",27)</f>
        <v>25</v>
      </c>
      <c r="E692" s="1"/>
      <c r="F692" s="1"/>
      <c r="G692">
        <v>55</v>
      </c>
      <c r="H692">
        <v>66</v>
      </c>
      <c r="I692">
        <f>IF(Sales[[#This Row],[Number of Users]]-Sales[[#This Row],[Licenses Bought]]&lt;0,0,Sales[[#This Row],[Number of Users]]-Sales[[#This Row],[Licenses Bought]])</f>
        <v>11</v>
      </c>
      <c r="J692" s="2">
        <f>IF(Sales[[#This Row],[Sales Month]]=MAX(Sales[Sales Month]),Sales[[#This Row],[Upsell $ Per Non-Paying User]]*Sales[[#This Row],[Non-Paying Users]],0)</f>
        <v>275</v>
      </c>
      <c r="K692" s="2" t="str">
        <f>_xlfn.IFS(Sales[[#This Row],[Current Upsell $]]=0,"",Sales[[#This Row],[Current Upsell $]]&gt;=400,"High",Sales[[#This Row],[Current Upsell $]]&gt;=100,"Medium",Sales[[#This Row],[Current Upsell $]]&lt;100,"Low")</f>
        <v>Medium</v>
      </c>
      <c r="L692" s="2" t="str">
        <f>IF(Sales[[#This Row],[Current Upsell $]]&gt;0,_xlfn.CONCAT(Sales[[#This Row],[Subscription Type]]," ",Sales[[#This Row],[Upsell Priority]]," ",TEXT(Sales[[#This Row],[Current Upsell $]],"$#,#")),"")</f>
        <v>Business Medium $275</v>
      </c>
      <c r="M692" s="1">
        <v>44013</v>
      </c>
      <c r="N692" s="1">
        <v>44378</v>
      </c>
      <c r="O692">
        <v>12</v>
      </c>
      <c r="P692">
        <v>0</v>
      </c>
      <c r="Q692" s="1">
        <v>44348</v>
      </c>
      <c r="R692">
        <v>1375</v>
      </c>
      <c r="S692" s="1"/>
    </row>
    <row r="693" spans="1:19" x14ac:dyDescent="0.35">
      <c r="A693">
        <v>100059</v>
      </c>
      <c r="B693" t="s">
        <v>3</v>
      </c>
      <c r="C693" s="2">
        <f>_xlfn.SWITCH(Sales[[#This Row],[Subscription Type]],"Basic",10,"Premium",10,"Business",25,"Enterprise",27)</f>
        <v>10</v>
      </c>
      <c r="E693" s="1"/>
      <c r="F693" s="1"/>
      <c r="G693">
        <v>0</v>
      </c>
      <c r="H693">
        <v>40</v>
      </c>
      <c r="I693">
        <f>IF(Sales[[#This Row],[Number of Users]]-Sales[[#This Row],[Licenses Bought]]&lt;0,0,Sales[[#This Row],[Number of Users]]-Sales[[#This Row],[Licenses Bought]])</f>
        <v>40</v>
      </c>
      <c r="J693" s="2">
        <f>IF(Sales[[#This Row],[Sales Month]]=MAX(Sales[Sales Month]),Sales[[#This Row],[Upsell $ Per Non-Paying User]]*Sales[[#This Row],[Non-Paying Users]],0)</f>
        <v>0</v>
      </c>
      <c r="K693" s="2" t="str">
        <f>_xlfn.IFS(Sales[[#This Row],[Current Upsell $]]=0,"",Sales[[#This Row],[Current Upsell $]]&gt;=400,"High",Sales[[#This Row],[Current Upsell $]]&gt;=100,"Medium",Sales[[#This Row],[Current Upsell $]]&lt;100,"Low")</f>
        <v/>
      </c>
      <c r="L693" s="2" t="str">
        <f>IF(Sales[[#This Row],[Current Upsell $]]&gt;0,_xlfn.CONCAT(Sales[[#This Row],[Subscription Type]]," ",Sales[[#This Row],[Upsell Priority]]," ",TEXT(Sales[[#This Row],[Current Upsell $]],"$#,#")),"")</f>
        <v/>
      </c>
      <c r="M693" s="1">
        <v>44013</v>
      </c>
      <c r="N693" s="1">
        <v>44378</v>
      </c>
      <c r="O693">
        <v>12</v>
      </c>
      <c r="P693">
        <v>0</v>
      </c>
      <c r="Q693" s="1">
        <v>44013</v>
      </c>
      <c r="R693">
        <v>0</v>
      </c>
      <c r="S693" s="1"/>
    </row>
    <row r="694" spans="1:19" x14ac:dyDescent="0.35">
      <c r="A694">
        <v>100059</v>
      </c>
      <c r="B694" t="s">
        <v>0</v>
      </c>
      <c r="C694" s="2">
        <f>_xlfn.SWITCH(Sales[[#This Row],[Subscription Type]],"Basic",10,"Premium",10,"Business",25,"Enterprise",27)</f>
        <v>10</v>
      </c>
      <c r="E694" s="1"/>
      <c r="F694" s="1"/>
      <c r="G694">
        <v>12</v>
      </c>
      <c r="H694">
        <v>38</v>
      </c>
      <c r="I694">
        <f>IF(Sales[[#This Row],[Number of Users]]-Sales[[#This Row],[Licenses Bought]]&lt;0,0,Sales[[#This Row],[Number of Users]]-Sales[[#This Row],[Licenses Bought]])</f>
        <v>26</v>
      </c>
      <c r="J694" s="2">
        <f>IF(Sales[[#This Row],[Sales Month]]=MAX(Sales[Sales Month]),Sales[[#This Row],[Upsell $ Per Non-Paying User]]*Sales[[#This Row],[Non-Paying Users]],0)</f>
        <v>0</v>
      </c>
      <c r="K694" s="2" t="str">
        <f>_xlfn.IFS(Sales[[#This Row],[Current Upsell $]]=0,"",Sales[[#This Row],[Current Upsell $]]&gt;=400,"High",Sales[[#This Row],[Current Upsell $]]&gt;=100,"Medium",Sales[[#This Row],[Current Upsell $]]&lt;100,"Low")</f>
        <v/>
      </c>
      <c r="L694" s="2" t="str">
        <f>IF(Sales[[#This Row],[Current Upsell $]]&gt;0,_xlfn.CONCAT(Sales[[#This Row],[Subscription Type]]," ",Sales[[#This Row],[Upsell Priority]]," ",TEXT(Sales[[#This Row],[Current Upsell $]],"$#,#")),"")</f>
        <v/>
      </c>
      <c r="M694" s="1">
        <v>44013</v>
      </c>
      <c r="N694" s="1">
        <v>44378</v>
      </c>
      <c r="O694">
        <v>12</v>
      </c>
      <c r="P694">
        <v>0</v>
      </c>
      <c r="Q694" s="1">
        <v>44044</v>
      </c>
      <c r="R694">
        <v>120</v>
      </c>
      <c r="S694" s="1"/>
    </row>
    <row r="695" spans="1:19" x14ac:dyDescent="0.35">
      <c r="A695">
        <v>100059</v>
      </c>
      <c r="B695" t="s">
        <v>0</v>
      </c>
      <c r="C695" s="2">
        <f>_xlfn.SWITCH(Sales[[#This Row],[Subscription Type]],"Basic",10,"Premium",10,"Business",25,"Enterprise",27)</f>
        <v>10</v>
      </c>
      <c r="E695" s="1"/>
      <c r="F695" s="1"/>
      <c r="G695">
        <v>24</v>
      </c>
      <c r="H695">
        <v>34</v>
      </c>
      <c r="I695">
        <f>IF(Sales[[#This Row],[Number of Users]]-Sales[[#This Row],[Licenses Bought]]&lt;0,0,Sales[[#This Row],[Number of Users]]-Sales[[#This Row],[Licenses Bought]])</f>
        <v>10</v>
      </c>
      <c r="J695" s="2">
        <f>IF(Sales[[#This Row],[Sales Month]]=MAX(Sales[Sales Month]),Sales[[#This Row],[Upsell $ Per Non-Paying User]]*Sales[[#This Row],[Non-Paying Users]],0)</f>
        <v>0</v>
      </c>
      <c r="K695" s="2" t="str">
        <f>_xlfn.IFS(Sales[[#This Row],[Current Upsell $]]=0,"",Sales[[#This Row],[Current Upsell $]]&gt;=400,"High",Sales[[#This Row],[Current Upsell $]]&gt;=100,"Medium",Sales[[#This Row],[Current Upsell $]]&lt;100,"Low")</f>
        <v/>
      </c>
      <c r="L695" s="2" t="str">
        <f>IF(Sales[[#This Row],[Current Upsell $]]&gt;0,_xlfn.CONCAT(Sales[[#This Row],[Subscription Type]]," ",Sales[[#This Row],[Upsell Priority]]," ",TEXT(Sales[[#This Row],[Current Upsell $]],"$#,#")),"")</f>
        <v/>
      </c>
      <c r="M695" s="1">
        <v>44013</v>
      </c>
      <c r="N695" s="1">
        <v>44378</v>
      </c>
      <c r="O695">
        <v>12</v>
      </c>
      <c r="P695">
        <v>0</v>
      </c>
      <c r="Q695" s="1">
        <v>44075</v>
      </c>
      <c r="R695">
        <v>240</v>
      </c>
      <c r="S695" s="1"/>
    </row>
    <row r="696" spans="1:19" x14ac:dyDescent="0.35">
      <c r="A696">
        <v>100059</v>
      </c>
      <c r="B696" t="s">
        <v>0</v>
      </c>
      <c r="C696" s="2">
        <f>_xlfn.SWITCH(Sales[[#This Row],[Subscription Type]],"Basic",10,"Premium",10,"Business",25,"Enterprise",27)</f>
        <v>10</v>
      </c>
      <c r="E696" s="1"/>
      <c r="F696" s="1"/>
      <c r="G696">
        <v>33</v>
      </c>
      <c r="H696">
        <v>35</v>
      </c>
      <c r="I696">
        <f>IF(Sales[[#This Row],[Number of Users]]-Sales[[#This Row],[Licenses Bought]]&lt;0,0,Sales[[#This Row],[Number of Users]]-Sales[[#This Row],[Licenses Bought]])</f>
        <v>2</v>
      </c>
      <c r="J696" s="2">
        <f>IF(Sales[[#This Row],[Sales Month]]=MAX(Sales[Sales Month]),Sales[[#This Row],[Upsell $ Per Non-Paying User]]*Sales[[#This Row],[Non-Paying Users]],0)</f>
        <v>0</v>
      </c>
      <c r="K696" s="2" t="str">
        <f>_xlfn.IFS(Sales[[#This Row],[Current Upsell $]]=0,"",Sales[[#This Row],[Current Upsell $]]&gt;=400,"High",Sales[[#This Row],[Current Upsell $]]&gt;=100,"Medium",Sales[[#This Row],[Current Upsell $]]&lt;100,"Low")</f>
        <v/>
      </c>
      <c r="L696" s="2" t="str">
        <f>IF(Sales[[#This Row],[Current Upsell $]]&gt;0,_xlfn.CONCAT(Sales[[#This Row],[Subscription Type]]," ",Sales[[#This Row],[Upsell Priority]]," ",TEXT(Sales[[#This Row],[Current Upsell $]],"$#,#")),"")</f>
        <v/>
      </c>
      <c r="M696" s="1">
        <v>44013</v>
      </c>
      <c r="N696" s="1">
        <v>44378</v>
      </c>
      <c r="O696">
        <v>12</v>
      </c>
      <c r="P696">
        <v>0</v>
      </c>
      <c r="Q696" s="1">
        <v>44105</v>
      </c>
      <c r="R696">
        <v>330</v>
      </c>
      <c r="S696" s="1"/>
    </row>
    <row r="697" spans="1:19" x14ac:dyDescent="0.35">
      <c r="A697">
        <v>100059</v>
      </c>
      <c r="B697" t="s">
        <v>0</v>
      </c>
      <c r="C697" s="2">
        <f>_xlfn.SWITCH(Sales[[#This Row],[Subscription Type]],"Basic",10,"Premium",10,"Business",25,"Enterprise",27)</f>
        <v>10</v>
      </c>
      <c r="E697" s="1"/>
      <c r="F697" s="1"/>
      <c r="G697">
        <v>33</v>
      </c>
      <c r="H697">
        <v>43</v>
      </c>
      <c r="I697">
        <f>IF(Sales[[#This Row],[Number of Users]]-Sales[[#This Row],[Licenses Bought]]&lt;0,0,Sales[[#This Row],[Number of Users]]-Sales[[#This Row],[Licenses Bought]])</f>
        <v>10</v>
      </c>
      <c r="J697" s="2">
        <f>IF(Sales[[#This Row],[Sales Month]]=MAX(Sales[Sales Month]),Sales[[#This Row],[Upsell $ Per Non-Paying User]]*Sales[[#This Row],[Non-Paying Users]],0)</f>
        <v>0</v>
      </c>
      <c r="K697" s="2" t="str">
        <f>_xlfn.IFS(Sales[[#This Row],[Current Upsell $]]=0,"",Sales[[#This Row],[Current Upsell $]]&gt;=400,"High",Sales[[#This Row],[Current Upsell $]]&gt;=100,"Medium",Sales[[#This Row],[Current Upsell $]]&lt;100,"Low")</f>
        <v/>
      </c>
      <c r="L697" s="2" t="str">
        <f>IF(Sales[[#This Row],[Current Upsell $]]&gt;0,_xlfn.CONCAT(Sales[[#This Row],[Subscription Type]]," ",Sales[[#This Row],[Upsell Priority]]," ",TEXT(Sales[[#This Row],[Current Upsell $]],"$#,#")),"")</f>
        <v/>
      </c>
      <c r="M697" s="1">
        <v>44013</v>
      </c>
      <c r="N697" s="1">
        <v>44378</v>
      </c>
      <c r="O697">
        <v>12</v>
      </c>
      <c r="P697">
        <v>0</v>
      </c>
      <c r="Q697" s="1">
        <v>44136</v>
      </c>
      <c r="R697">
        <v>330</v>
      </c>
      <c r="S697" s="1"/>
    </row>
    <row r="698" spans="1:19" x14ac:dyDescent="0.35">
      <c r="A698">
        <v>100059</v>
      </c>
      <c r="B698" t="s">
        <v>0</v>
      </c>
      <c r="C698" s="2">
        <f>_xlfn.SWITCH(Sales[[#This Row],[Subscription Type]],"Basic",10,"Premium",10,"Business",25,"Enterprise",27)</f>
        <v>10</v>
      </c>
      <c r="E698" s="1"/>
      <c r="F698" s="1"/>
      <c r="G698">
        <v>33</v>
      </c>
      <c r="H698">
        <v>41</v>
      </c>
      <c r="I698">
        <f>IF(Sales[[#This Row],[Number of Users]]-Sales[[#This Row],[Licenses Bought]]&lt;0,0,Sales[[#This Row],[Number of Users]]-Sales[[#This Row],[Licenses Bought]])</f>
        <v>8</v>
      </c>
      <c r="J698" s="2">
        <f>IF(Sales[[#This Row],[Sales Month]]=MAX(Sales[Sales Month]),Sales[[#This Row],[Upsell $ Per Non-Paying User]]*Sales[[#This Row],[Non-Paying Users]],0)</f>
        <v>0</v>
      </c>
      <c r="K698" s="2" t="str">
        <f>_xlfn.IFS(Sales[[#This Row],[Current Upsell $]]=0,"",Sales[[#This Row],[Current Upsell $]]&gt;=400,"High",Sales[[#This Row],[Current Upsell $]]&gt;=100,"Medium",Sales[[#This Row],[Current Upsell $]]&lt;100,"Low")</f>
        <v/>
      </c>
      <c r="L698" s="2" t="str">
        <f>IF(Sales[[#This Row],[Current Upsell $]]&gt;0,_xlfn.CONCAT(Sales[[#This Row],[Subscription Type]]," ",Sales[[#This Row],[Upsell Priority]]," ",TEXT(Sales[[#This Row],[Current Upsell $]],"$#,#")),"")</f>
        <v/>
      </c>
      <c r="M698" s="1">
        <v>44013</v>
      </c>
      <c r="N698" s="1">
        <v>44378</v>
      </c>
      <c r="O698">
        <v>12</v>
      </c>
      <c r="P698">
        <v>0</v>
      </c>
      <c r="Q698" s="1">
        <v>44166</v>
      </c>
      <c r="R698">
        <v>330</v>
      </c>
      <c r="S698" s="1"/>
    </row>
    <row r="699" spans="1:19" x14ac:dyDescent="0.35">
      <c r="A699">
        <v>100059</v>
      </c>
      <c r="B699" t="s">
        <v>0</v>
      </c>
      <c r="C699" s="2">
        <f>_xlfn.SWITCH(Sales[[#This Row],[Subscription Type]],"Basic",10,"Premium",10,"Business",25,"Enterprise",27)</f>
        <v>10</v>
      </c>
      <c r="E699" s="1"/>
      <c r="F699" s="1"/>
      <c r="G699">
        <v>33</v>
      </c>
      <c r="H699">
        <v>40</v>
      </c>
      <c r="I699">
        <f>IF(Sales[[#This Row],[Number of Users]]-Sales[[#This Row],[Licenses Bought]]&lt;0,0,Sales[[#This Row],[Number of Users]]-Sales[[#This Row],[Licenses Bought]])</f>
        <v>7</v>
      </c>
      <c r="J699" s="2">
        <f>IF(Sales[[#This Row],[Sales Month]]=MAX(Sales[Sales Month]),Sales[[#This Row],[Upsell $ Per Non-Paying User]]*Sales[[#This Row],[Non-Paying Users]],0)</f>
        <v>0</v>
      </c>
      <c r="K699" s="2" t="str">
        <f>_xlfn.IFS(Sales[[#This Row],[Current Upsell $]]=0,"",Sales[[#This Row],[Current Upsell $]]&gt;=400,"High",Sales[[#This Row],[Current Upsell $]]&gt;=100,"Medium",Sales[[#This Row],[Current Upsell $]]&lt;100,"Low")</f>
        <v/>
      </c>
      <c r="L699" s="2" t="str">
        <f>IF(Sales[[#This Row],[Current Upsell $]]&gt;0,_xlfn.CONCAT(Sales[[#This Row],[Subscription Type]]," ",Sales[[#This Row],[Upsell Priority]]," ",TEXT(Sales[[#This Row],[Current Upsell $]],"$#,#")),"")</f>
        <v/>
      </c>
      <c r="M699" s="1">
        <v>44013</v>
      </c>
      <c r="N699" s="1">
        <v>44378</v>
      </c>
      <c r="O699">
        <v>12</v>
      </c>
      <c r="P699">
        <v>0</v>
      </c>
      <c r="Q699" s="1">
        <v>44197</v>
      </c>
      <c r="R699">
        <v>330</v>
      </c>
      <c r="S699" s="1"/>
    </row>
    <row r="700" spans="1:19" x14ac:dyDescent="0.35">
      <c r="A700">
        <v>100059</v>
      </c>
      <c r="B700" t="s">
        <v>0</v>
      </c>
      <c r="C700" s="2">
        <f>_xlfn.SWITCH(Sales[[#This Row],[Subscription Type]],"Basic",10,"Premium",10,"Business",25,"Enterprise",27)</f>
        <v>10</v>
      </c>
      <c r="E700" s="1"/>
      <c r="F700" s="1"/>
      <c r="G700">
        <v>33</v>
      </c>
      <c r="H700">
        <v>39</v>
      </c>
      <c r="I700">
        <f>IF(Sales[[#This Row],[Number of Users]]-Sales[[#This Row],[Licenses Bought]]&lt;0,0,Sales[[#This Row],[Number of Users]]-Sales[[#This Row],[Licenses Bought]])</f>
        <v>6</v>
      </c>
      <c r="J700" s="2">
        <f>IF(Sales[[#This Row],[Sales Month]]=MAX(Sales[Sales Month]),Sales[[#This Row],[Upsell $ Per Non-Paying User]]*Sales[[#This Row],[Non-Paying Users]],0)</f>
        <v>0</v>
      </c>
      <c r="K700" s="2" t="str">
        <f>_xlfn.IFS(Sales[[#This Row],[Current Upsell $]]=0,"",Sales[[#This Row],[Current Upsell $]]&gt;=400,"High",Sales[[#This Row],[Current Upsell $]]&gt;=100,"Medium",Sales[[#This Row],[Current Upsell $]]&lt;100,"Low")</f>
        <v/>
      </c>
      <c r="L700" s="2" t="str">
        <f>IF(Sales[[#This Row],[Current Upsell $]]&gt;0,_xlfn.CONCAT(Sales[[#This Row],[Subscription Type]]," ",Sales[[#This Row],[Upsell Priority]]," ",TEXT(Sales[[#This Row],[Current Upsell $]],"$#,#")),"")</f>
        <v/>
      </c>
      <c r="M700" s="1">
        <v>44013</v>
      </c>
      <c r="N700" s="1">
        <v>44378</v>
      </c>
      <c r="O700">
        <v>12</v>
      </c>
      <c r="P700">
        <v>0</v>
      </c>
      <c r="Q700" s="1">
        <v>44228</v>
      </c>
      <c r="R700">
        <v>330</v>
      </c>
      <c r="S700" s="1"/>
    </row>
    <row r="701" spans="1:19" x14ac:dyDescent="0.35">
      <c r="A701">
        <v>100059</v>
      </c>
      <c r="B701" t="s">
        <v>0</v>
      </c>
      <c r="C701" s="2">
        <f>_xlfn.SWITCH(Sales[[#This Row],[Subscription Type]],"Basic",10,"Premium",10,"Business",25,"Enterprise",27)</f>
        <v>10</v>
      </c>
      <c r="E701" s="1"/>
      <c r="F701" s="1"/>
      <c r="G701">
        <v>33</v>
      </c>
      <c r="H701">
        <v>39</v>
      </c>
      <c r="I701">
        <f>IF(Sales[[#This Row],[Number of Users]]-Sales[[#This Row],[Licenses Bought]]&lt;0,0,Sales[[#This Row],[Number of Users]]-Sales[[#This Row],[Licenses Bought]])</f>
        <v>6</v>
      </c>
      <c r="J701" s="2">
        <f>IF(Sales[[#This Row],[Sales Month]]=MAX(Sales[Sales Month]),Sales[[#This Row],[Upsell $ Per Non-Paying User]]*Sales[[#This Row],[Non-Paying Users]],0)</f>
        <v>0</v>
      </c>
      <c r="K701" s="2" t="str">
        <f>_xlfn.IFS(Sales[[#This Row],[Current Upsell $]]=0,"",Sales[[#This Row],[Current Upsell $]]&gt;=400,"High",Sales[[#This Row],[Current Upsell $]]&gt;=100,"Medium",Sales[[#This Row],[Current Upsell $]]&lt;100,"Low")</f>
        <v/>
      </c>
      <c r="L701" s="2" t="str">
        <f>IF(Sales[[#This Row],[Current Upsell $]]&gt;0,_xlfn.CONCAT(Sales[[#This Row],[Subscription Type]]," ",Sales[[#This Row],[Upsell Priority]]," ",TEXT(Sales[[#This Row],[Current Upsell $]],"$#,#")),"")</f>
        <v/>
      </c>
      <c r="M701" s="1">
        <v>44013</v>
      </c>
      <c r="N701" s="1">
        <v>44378</v>
      </c>
      <c r="O701">
        <v>12</v>
      </c>
      <c r="P701">
        <v>0</v>
      </c>
      <c r="Q701" s="1">
        <v>44256</v>
      </c>
      <c r="R701">
        <v>330</v>
      </c>
      <c r="S701" s="1"/>
    </row>
    <row r="702" spans="1:19" x14ac:dyDescent="0.35">
      <c r="A702">
        <v>100059</v>
      </c>
      <c r="B702" t="s">
        <v>0</v>
      </c>
      <c r="C702" s="2">
        <f>_xlfn.SWITCH(Sales[[#This Row],[Subscription Type]],"Basic",10,"Premium",10,"Business",25,"Enterprise",27)</f>
        <v>10</v>
      </c>
      <c r="E702" s="1"/>
      <c r="F702" s="1"/>
      <c r="G702">
        <v>33</v>
      </c>
      <c r="H702">
        <v>37</v>
      </c>
      <c r="I702">
        <f>IF(Sales[[#This Row],[Number of Users]]-Sales[[#This Row],[Licenses Bought]]&lt;0,0,Sales[[#This Row],[Number of Users]]-Sales[[#This Row],[Licenses Bought]])</f>
        <v>4</v>
      </c>
      <c r="J702" s="2">
        <f>IF(Sales[[#This Row],[Sales Month]]=MAX(Sales[Sales Month]),Sales[[#This Row],[Upsell $ Per Non-Paying User]]*Sales[[#This Row],[Non-Paying Users]],0)</f>
        <v>0</v>
      </c>
      <c r="K702" s="2" t="str">
        <f>_xlfn.IFS(Sales[[#This Row],[Current Upsell $]]=0,"",Sales[[#This Row],[Current Upsell $]]&gt;=400,"High",Sales[[#This Row],[Current Upsell $]]&gt;=100,"Medium",Sales[[#This Row],[Current Upsell $]]&lt;100,"Low")</f>
        <v/>
      </c>
      <c r="L702" s="2" t="str">
        <f>IF(Sales[[#This Row],[Current Upsell $]]&gt;0,_xlfn.CONCAT(Sales[[#This Row],[Subscription Type]]," ",Sales[[#This Row],[Upsell Priority]]," ",TEXT(Sales[[#This Row],[Current Upsell $]],"$#,#")),"")</f>
        <v/>
      </c>
      <c r="M702" s="1">
        <v>44013</v>
      </c>
      <c r="N702" s="1">
        <v>44378</v>
      </c>
      <c r="O702">
        <v>12</v>
      </c>
      <c r="P702">
        <v>0</v>
      </c>
      <c r="Q702" s="1">
        <v>44287</v>
      </c>
      <c r="R702">
        <v>330</v>
      </c>
      <c r="S702" s="1"/>
    </row>
    <row r="703" spans="1:19" x14ac:dyDescent="0.35">
      <c r="A703">
        <v>100059</v>
      </c>
      <c r="B703" t="s">
        <v>0</v>
      </c>
      <c r="C703" s="2">
        <f>_xlfn.SWITCH(Sales[[#This Row],[Subscription Type]],"Basic",10,"Premium",10,"Business",25,"Enterprise",27)</f>
        <v>10</v>
      </c>
      <c r="E703" s="1"/>
      <c r="F703" s="1"/>
      <c r="G703">
        <v>33</v>
      </c>
      <c r="H703">
        <v>37</v>
      </c>
      <c r="I703">
        <f>IF(Sales[[#This Row],[Number of Users]]-Sales[[#This Row],[Licenses Bought]]&lt;0,0,Sales[[#This Row],[Number of Users]]-Sales[[#This Row],[Licenses Bought]])</f>
        <v>4</v>
      </c>
      <c r="J703" s="2">
        <f>IF(Sales[[#This Row],[Sales Month]]=MAX(Sales[Sales Month]),Sales[[#This Row],[Upsell $ Per Non-Paying User]]*Sales[[#This Row],[Non-Paying Users]],0)</f>
        <v>0</v>
      </c>
      <c r="K703" s="2" t="str">
        <f>_xlfn.IFS(Sales[[#This Row],[Current Upsell $]]=0,"",Sales[[#This Row],[Current Upsell $]]&gt;=400,"High",Sales[[#This Row],[Current Upsell $]]&gt;=100,"Medium",Sales[[#This Row],[Current Upsell $]]&lt;100,"Low")</f>
        <v/>
      </c>
      <c r="L703" s="2" t="str">
        <f>IF(Sales[[#This Row],[Current Upsell $]]&gt;0,_xlfn.CONCAT(Sales[[#This Row],[Subscription Type]]," ",Sales[[#This Row],[Upsell Priority]]," ",TEXT(Sales[[#This Row],[Current Upsell $]],"$#,#")),"")</f>
        <v/>
      </c>
      <c r="M703" s="1">
        <v>44013</v>
      </c>
      <c r="N703" s="1">
        <v>44378</v>
      </c>
      <c r="O703">
        <v>12</v>
      </c>
      <c r="P703">
        <v>0</v>
      </c>
      <c r="Q703" s="1">
        <v>44317</v>
      </c>
      <c r="R703">
        <v>330</v>
      </c>
      <c r="S703" s="1"/>
    </row>
    <row r="704" spans="1:19" x14ac:dyDescent="0.35">
      <c r="A704">
        <v>100059</v>
      </c>
      <c r="B704" t="s">
        <v>0</v>
      </c>
      <c r="C704" s="2">
        <f>_xlfn.SWITCH(Sales[[#This Row],[Subscription Type]],"Basic",10,"Premium",10,"Business",25,"Enterprise",27)</f>
        <v>10</v>
      </c>
      <c r="E704" s="1"/>
      <c r="F704" s="1"/>
      <c r="G704">
        <v>33</v>
      </c>
      <c r="H704">
        <v>34</v>
      </c>
      <c r="I704">
        <f>IF(Sales[[#This Row],[Number of Users]]-Sales[[#This Row],[Licenses Bought]]&lt;0,0,Sales[[#This Row],[Number of Users]]-Sales[[#This Row],[Licenses Bought]])</f>
        <v>1</v>
      </c>
      <c r="J704" s="2">
        <f>IF(Sales[[#This Row],[Sales Month]]=MAX(Sales[Sales Month]),Sales[[#This Row],[Upsell $ Per Non-Paying User]]*Sales[[#This Row],[Non-Paying Users]],0)</f>
        <v>10</v>
      </c>
      <c r="K704" s="2" t="str">
        <f>_xlfn.IFS(Sales[[#This Row],[Current Upsell $]]=0,"",Sales[[#This Row],[Current Upsell $]]&gt;=400,"High",Sales[[#This Row],[Current Upsell $]]&gt;=100,"Medium",Sales[[#This Row],[Current Upsell $]]&lt;100,"Low")</f>
        <v>Low</v>
      </c>
      <c r="L704" s="2" t="str">
        <f>IF(Sales[[#This Row],[Current Upsell $]]&gt;0,_xlfn.CONCAT(Sales[[#This Row],[Subscription Type]]," ",Sales[[#This Row],[Upsell Priority]]," ",TEXT(Sales[[#This Row],[Current Upsell $]],"$#,#")),"")</f>
        <v>Premium Low $10</v>
      </c>
      <c r="M704" s="1">
        <v>44013</v>
      </c>
      <c r="N704" s="1">
        <v>44378</v>
      </c>
      <c r="O704">
        <v>12</v>
      </c>
      <c r="P704">
        <v>0</v>
      </c>
      <c r="Q704" s="1">
        <v>44348</v>
      </c>
      <c r="R704">
        <v>330</v>
      </c>
      <c r="S704" s="1"/>
    </row>
    <row r="705" spans="1:19" x14ac:dyDescent="0.35">
      <c r="A705">
        <v>100060</v>
      </c>
      <c r="B705" t="s">
        <v>3</v>
      </c>
      <c r="C705" s="2">
        <f>_xlfn.SWITCH(Sales[[#This Row],[Subscription Type]],"Basic",10,"Premium",10,"Business",25,"Enterprise",27)</f>
        <v>10</v>
      </c>
      <c r="E705" s="1"/>
      <c r="F705" s="1"/>
      <c r="G705">
        <v>0</v>
      </c>
      <c r="H705">
        <v>32</v>
      </c>
      <c r="I705">
        <f>IF(Sales[[#This Row],[Number of Users]]-Sales[[#This Row],[Licenses Bought]]&lt;0,0,Sales[[#This Row],[Number of Users]]-Sales[[#This Row],[Licenses Bought]])</f>
        <v>32</v>
      </c>
      <c r="J705" s="2">
        <f>IF(Sales[[#This Row],[Sales Month]]=MAX(Sales[Sales Month]),Sales[[#This Row],[Upsell $ Per Non-Paying User]]*Sales[[#This Row],[Non-Paying Users]],0)</f>
        <v>0</v>
      </c>
      <c r="K705" s="2" t="str">
        <f>_xlfn.IFS(Sales[[#This Row],[Current Upsell $]]=0,"",Sales[[#This Row],[Current Upsell $]]&gt;=400,"High",Sales[[#This Row],[Current Upsell $]]&gt;=100,"Medium",Sales[[#This Row],[Current Upsell $]]&lt;100,"Low")</f>
        <v/>
      </c>
      <c r="L705" s="2" t="str">
        <f>IF(Sales[[#This Row],[Current Upsell $]]&gt;0,_xlfn.CONCAT(Sales[[#This Row],[Subscription Type]]," ",Sales[[#This Row],[Upsell Priority]]," ",TEXT(Sales[[#This Row],[Current Upsell $]],"$#,#")),"")</f>
        <v/>
      </c>
      <c r="M705" s="1">
        <v>44013</v>
      </c>
      <c r="N705" s="1">
        <v>44378</v>
      </c>
      <c r="O705">
        <v>12</v>
      </c>
      <c r="P705">
        <v>0</v>
      </c>
      <c r="Q705" s="1">
        <v>44013</v>
      </c>
      <c r="R705">
        <v>0</v>
      </c>
      <c r="S705" s="1"/>
    </row>
    <row r="706" spans="1:19" x14ac:dyDescent="0.35">
      <c r="A706">
        <v>100060</v>
      </c>
      <c r="B706" t="s">
        <v>1</v>
      </c>
      <c r="C706" s="2">
        <f>_xlfn.SWITCH(Sales[[#This Row],[Subscription Type]],"Basic",10,"Premium",10,"Business",25,"Enterprise",27)</f>
        <v>25</v>
      </c>
      <c r="E706" s="1"/>
      <c r="F706" s="1"/>
      <c r="G706">
        <v>15</v>
      </c>
      <c r="H706">
        <v>42</v>
      </c>
      <c r="I706">
        <f>IF(Sales[[#This Row],[Number of Users]]-Sales[[#This Row],[Licenses Bought]]&lt;0,0,Sales[[#This Row],[Number of Users]]-Sales[[#This Row],[Licenses Bought]])</f>
        <v>27</v>
      </c>
      <c r="J706" s="2">
        <f>IF(Sales[[#This Row],[Sales Month]]=MAX(Sales[Sales Month]),Sales[[#This Row],[Upsell $ Per Non-Paying User]]*Sales[[#This Row],[Non-Paying Users]],0)</f>
        <v>0</v>
      </c>
      <c r="K706" s="2" t="str">
        <f>_xlfn.IFS(Sales[[#This Row],[Current Upsell $]]=0,"",Sales[[#This Row],[Current Upsell $]]&gt;=400,"High",Sales[[#This Row],[Current Upsell $]]&gt;=100,"Medium",Sales[[#This Row],[Current Upsell $]]&lt;100,"Low")</f>
        <v/>
      </c>
      <c r="L706" s="2" t="str">
        <f>IF(Sales[[#This Row],[Current Upsell $]]&gt;0,_xlfn.CONCAT(Sales[[#This Row],[Subscription Type]]," ",Sales[[#This Row],[Upsell Priority]]," ",TEXT(Sales[[#This Row],[Current Upsell $]],"$#,#")),"")</f>
        <v/>
      </c>
      <c r="M706" s="1">
        <v>44013</v>
      </c>
      <c r="N706" s="1">
        <v>44378</v>
      </c>
      <c r="O706">
        <v>12</v>
      </c>
      <c r="P706">
        <v>0</v>
      </c>
      <c r="Q706" s="1">
        <v>44044</v>
      </c>
      <c r="R706">
        <v>375</v>
      </c>
      <c r="S706" s="1"/>
    </row>
    <row r="707" spans="1:19" x14ac:dyDescent="0.35">
      <c r="A707">
        <v>100060</v>
      </c>
      <c r="B707" t="s">
        <v>1</v>
      </c>
      <c r="C707" s="2">
        <f>_xlfn.SWITCH(Sales[[#This Row],[Subscription Type]],"Basic",10,"Premium",10,"Business",25,"Enterprise",27)</f>
        <v>25</v>
      </c>
      <c r="E707" s="1"/>
      <c r="F707" s="1"/>
      <c r="G707">
        <v>24</v>
      </c>
      <c r="H707">
        <v>35</v>
      </c>
      <c r="I707">
        <f>IF(Sales[[#This Row],[Number of Users]]-Sales[[#This Row],[Licenses Bought]]&lt;0,0,Sales[[#This Row],[Number of Users]]-Sales[[#This Row],[Licenses Bought]])</f>
        <v>11</v>
      </c>
      <c r="J707" s="2">
        <f>IF(Sales[[#This Row],[Sales Month]]=MAX(Sales[Sales Month]),Sales[[#This Row],[Upsell $ Per Non-Paying User]]*Sales[[#This Row],[Non-Paying Users]],0)</f>
        <v>0</v>
      </c>
      <c r="K707" s="2" t="str">
        <f>_xlfn.IFS(Sales[[#This Row],[Current Upsell $]]=0,"",Sales[[#This Row],[Current Upsell $]]&gt;=400,"High",Sales[[#This Row],[Current Upsell $]]&gt;=100,"Medium",Sales[[#This Row],[Current Upsell $]]&lt;100,"Low")</f>
        <v/>
      </c>
      <c r="L707" s="2" t="str">
        <f>IF(Sales[[#This Row],[Current Upsell $]]&gt;0,_xlfn.CONCAT(Sales[[#This Row],[Subscription Type]]," ",Sales[[#This Row],[Upsell Priority]]," ",TEXT(Sales[[#This Row],[Current Upsell $]],"$#,#")),"")</f>
        <v/>
      </c>
      <c r="M707" s="1">
        <v>44013</v>
      </c>
      <c r="N707" s="1">
        <v>44378</v>
      </c>
      <c r="O707">
        <v>12</v>
      </c>
      <c r="P707">
        <v>0</v>
      </c>
      <c r="Q707" s="1">
        <v>44075</v>
      </c>
      <c r="R707">
        <v>600</v>
      </c>
      <c r="S707" s="1"/>
    </row>
    <row r="708" spans="1:19" x14ac:dyDescent="0.35">
      <c r="A708">
        <v>100060</v>
      </c>
      <c r="B708" t="s">
        <v>1</v>
      </c>
      <c r="C708" s="2">
        <f>_xlfn.SWITCH(Sales[[#This Row],[Subscription Type]],"Basic",10,"Premium",10,"Business",25,"Enterprise",27)</f>
        <v>25</v>
      </c>
      <c r="E708" s="1"/>
      <c r="F708" s="1"/>
      <c r="G708">
        <v>31</v>
      </c>
      <c r="H708">
        <v>35</v>
      </c>
      <c r="I708">
        <f>IF(Sales[[#This Row],[Number of Users]]-Sales[[#This Row],[Licenses Bought]]&lt;0,0,Sales[[#This Row],[Number of Users]]-Sales[[#This Row],[Licenses Bought]])</f>
        <v>4</v>
      </c>
      <c r="J708" s="2">
        <f>IF(Sales[[#This Row],[Sales Month]]=MAX(Sales[Sales Month]),Sales[[#This Row],[Upsell $ Per Non-Paying User]]*Sales[[#This Row],[Non-Paying Users]],0)</f>
        <v>0</v>
      </c>
      <c r="K708" s="2" t="str">
        <f>_xlfn.IFS(Sales[[#This Row],[Current Upsell $]]=0,"",Sales[[#This Row],[Current Upsell $]]&gt;=400,"High",Sales[[#This Row],[Current Upsell $]]&gt;=100,"Medium",Sales[[#This Row],[Current Upsell $]]&lt;100,"Low")</f>
        <v/>
      </c>
      <c r="L708" s="2" t="str">
        <f>IF(Sales[[#This Row],[Current Upsell $]]&gt;0,_xlfn.CONCAT(Sales[[#This Row],[Subscription Type]]," ",Sales[[#This Row],[Upsell Priority]]," ",TEXT(Sales[[#This Row],[Current Upsell $]],"$#,#")),"")</f>
        <v/>
      </c>
      <c r="M708" s="1">
        <v>44013</v>
      </c>
      <c r="N708" s="1">
        <v>44378</v>
      </c>
      <c r="O708">
        <v>12</v>
      </c>
      <c r="P708">
        <v>0</v>
      </c>
      <c r="Q708" s="1">
        <v>44105</v>
      </c>
      <c r="R708">
        <v>775</v>
      </c>
      <c r="S708" s="1"/>
    </row>
    <row r="709" spans="1:19" x14ac:dyDescent="0.35">
      <c r="A709">
        <v>100060</v>
      </c>
      <c r="B709" t="s">
        <v>1</v>
      </c>
      <c r="C709" s="2">
        <f>_xlfn.SWITCH(Sales[[#This Row],[Subscription Type]],"Basic",10,"Premium",10,"Business",25,"Enterprise",27)</f>
        <v>25</v>
      </c>
      <c r="E709" s="1"/>
      <c r="F709" s="1"/>
      <c r="G709">
        <v>31</v>
      </c>
      <c r="H709">
        <v>32</v>
      </c>
      <c r="I709">
        <f>IF(Sales[[#This Row],[Number of Users]]-Sales[[#This Row],[Licenses Bought]]&lt;0,0,Sales[[#This Row],[Number of Users]]-Sales[[#This Row],[Licenses Bought]])</f>
        <v>1</v>
      </c>
      <c r="J709" s="2">
        <f>IF(Sales[[#This Row],[Sales Month]]=MAX(Sales[Sales Month]),Sales[[#This Row],[Upsell $ Per Non-Paying User]]*Sales[[#This Row],[Non-Paying Users]],0)</f>
        <v>0</v>
      </c>
      <c r="K709" s="2" t="str">
        <f>_xlfn.IFS(Sales[[#This Row],[Current Upsell $]]=0,"",Sales[[#This Row],[Current Upsell $]]&gt;=400,"High",Sales[[#This Row],[Current Upsell $]]&gt;=100,"Medium",Sales[[#This Row],[Current Upsell $]]&lt;100,"Low")</f>
        <v/>
      </c>
      <c r="L709" s="2" t="str">
        <f>IF(Sales[[#This Row],[Current Upsell $]]&gt;0,_xlfn.CONCAT(Sales[[#This Row],[Subscription Type]]," ",Sales[[#This Row],[Upsell Priority]]," ",TEXT(Sales[[#This Row],[Current Upsell $]],"$#,#")),"")</f>
        <v/>
      </c>
      <c r="M709" s="1">
        <v>44013</v>
      </c>
      <c r="N709" s="1">
        <v>44378</v>
      </c>
      <c r="O709">
        <v>12</v>
      </c>
      <c r="P709">
        <v>0</v>
      </c>
      <c r="Q709" s="1">
        <v>44136</v>
      </c>
      <c r="R709">
        <v>775</v>
      </c>
      <c r="S709" s="1"/>
    </row>
    <row r="710" spans="1:19" x14ac:dyDescent="0.35">
      <c r="A710">
        <v>100060</v>
      </c>
      <c r="B710" t="s">
        <v>1</v>
      </c>
      <c r="C710" s="2">
        <f>_xlfn.SWITCH(Sales[[#This Row],[Subscription Type]],"Basic",10,"Premium",10,"Business",25,"Enterprise",27)</f>
        <v>25</v>
      </c>
      <c r="E710" s="1"/>
      <c r="F710" s="1"/>
      <c r="G710">
        <v>31</v>
      </c>
      <c r="H710">
        <v>40</v>
      </c>
      <c r="I710">
        <f>IF(Sales[[#This Row],[Number of Users]]-Sales[[#This Row],[Licenses Bought]]&lt;0,0,Sales[[#This Row],[Number of Users]]-Sales[[#This Row],[Licenses Bought]])</f>
        <v>9</v>
      </c>
      <c r="J710" s="2">
        <f>IF(Sales[[#This Row],[Sales Month]]=MAX(Sales[Sales Month]),Sales[[#This Row],[Upsell $ Per Non-Paying User]]*Sales[[#This Row],[Non-Paying Users]],0)</f>
        <v>0</v>
      </c>
      <c r="K710" s="2" t="str">
        <f>_xlfn.IFS(Sales[[#This Row],[Current Upsell $]]=0,"",Sales[[#This Row],[Current Upsell $]]&gt;=400,"High",Sales[[#This Row],[Current Upsell $]]&gt;=100,"Medium",Sales[[#This Row],[Current Upsell $]]&lt;100,"Low")</f>
        <v/>
      </c>
      <c r="L710" s="2" t="str">
        <f>IF(Sales[[#This Row],[Current Upsell $]]&gt;0,_xlfn.CONCAT(Sales[[#This Row],[Subscription Type]]," ",Sales[[#This Row],[Upsell Priority]]," ",TEXT(Sales[[#This Row],[Current Upsell $]],"$#,#")),"")</f>
        <v/>
      </c>
      <c r="M710" s="1">
        <v>44013</v>
      </c>
      <c r="N710" s="1">
        <v>44378</v>
      </c>
      <c r="O710">
        <v>12</v>
      </c>
      <c r="P710">
        <v>0</v>
      </c>
      <c r="Q710" s="1">
        <v>44166</v>
      </c>
      <c r="R710">
        <v>775</v>
      </c>
      <c r="S710" s="1"/>
    </row>
    <row r="711" spans="1:19" x14ac:dyDescent="0.35">
      <c r="A711">
        <v>100060</v>
      </c>
      <c r="B711" t="s">
        <v>1</v>
      </c>
      <c r="C711" s="2">
        <f>_xlfn.SWITCH(Sales[[#This Row],[Subscription Type]],"Basic",10,"Premium",10,"Business",25,"Enterprise",27)</f>
        <v>25</v>
      </c>
      <c r="E711" s="1"/>
      <c r="F711" s="1"/>
      <c r="G711">
        <v>31</v>
      </c>
      <c r="H711">
        <v>40</v>
      </c>
      <c r="I711">
        <f>IF(Sales[[#This Row],[Number of Users]]-Sales[[#This Row],[Licenses Bought]]&lt;0,0,Sales[[#This Row],[Number of Users]]-Sales[[#This Row],[Licenses Bought]])</f>
        <v>9</v>
      </c>
      <c r="J711" s="2">
        <f>IF(Sales[[#This Row],[Sales Month]]=MAX(Sales[Sales Month]),Sales[[#This Row],[Upsell $ Per Non-Paying User]]*Sales[[#This Row],[Non-Paying Users]],0)</f>
        <v>0</v>
      </c>
      <c r="K711" s="2" t="str">
        <f>_xlfn.IFS(Sales[[#This Row],[Current Upsell $]]=0,"",Sales[[#This Row],[Current Upsell $]]&gt;=400,"High",Sales[[#This Row],[Current Upsell $]]&gt;=100,"Medium",Sales[[#This Row],[Current Upsell $]]&lt;100,"Low")</f>
        <v/>
      </c>
      <c r="L711" s="2" t="str">
        <f>IF(Sales[[#This Row],[Current Upsell $]]&gt;0,_xlfn.CONCAT(Sales[[#This Row],[Subscription Type]]," ",Sales[[#This Row],[Upsell Priority]]," ",TEXT(Sales[[#This Row],[Current Upsell $]],"$#,#")),"")</f>
        <v/>
      </c>
      <c r="M711" s="1">
        <v>44013</v>
      </c>
      <c r="N711" s="1">
        <v>44378</v>
      </c>
      <c r="O711">
        <v>12</v>
      </c>
      <c r="P711">
        <v>0</v>
      </c>
      <c r="Q711" s="1">
        <v>44197</v>
      </c>
      <c r="R711">
        <v>775</v>
      </c>
      <c r="S711" s="1"/>
    </row>
    <row r="712" spans="1:19" x14ac:dyDescent="0.35">
      <c r="A712">
        <v>100060</v>
      </c>
      <c r="B712" t="s">
        <v>1</v>
      </c>
      <c r="C712" s="2">
        <f>_xlfn.SWITCH(Sales[[#This Row],[Subscription Type]],"Basic",10,"Premium",10,"Business",25,"Enterprise",27)</f>
        <v>25</v>
      </c>
      <c r="E712" s="1"/>
      <c r="F712" s="1"/>
      <c r="G712">
        <v>31</v>
      </c>
      <c r="H712">
        <v>28</v>
      </c>
      <c r="I712">
        <f>IF(Sales[[#This Row],[Number of Users]]-Sales[[#This Row],[Licenses Bought]]&lt;0,0,Sales[[#This Row],[Number of Users]]-Sales[[#This Row],[Licenses Bought]])</f>
        <v>0</v>
      </c>
      <c r="J712" s="2">
        <f>IF(Sales[[#This Row],[Sales Month]]=MAX(Sales[Sales Month]),Sales[[#This Row],[Upsell $ Per Non-Paying User]]*Sales[[#This Row],[Non-Paying Users]],0)</f>
        <v>0</v>
      </c>
      <c r="K712" s="2" t="str">
        <f>_xlfn.IFS(Sales[[#This Row],[Current Upsell $]]=0,"",Sales[[#This Row],[Current Upsell $]]&gt;=400,"High",Sales[[#This Row],[Current Upsell $]]&gt;=100,"Medium",Sales[[#This Row],[Current Upsell $]]&lt;100,"Low")</f>
        <v/>
      </c>
      <c r="L712" s="2" t="str">
        <f>IF(Sales[[#This Row],[Current Upsell $]]&gt;0,_xlfn.CONCAT(Sales[[#This Row],[Subscription Type]]," ",Sales[[#This Row],[Upsell Priority]]," ",TEXT(Sales[[#This Row],[Current Upsell $]],"$#,#")),"")</f>
        <v/>
      </c>
      <c r="M712" s="1">
        <v>44013</v>
      </c>
      <c r="N712" s="1">
        <v>44378</v>
      </c>
      <c r="O712">
        <v>12</v>
      </c>
      <c r="P712">
        <v>0</v>
      </c>
      <c r="Q712" s="1">
        <v>44228</v>
      </c>
      <c r="R712">
        <v>775</v>
      </c>
      <c r="S712" s="1"/>
    </row>
    <row r="713" spans="1:19" x14ac:dyDescent="0.35">
      <c r="A713">
        <v>100060</v>
      </c>
      <c r="B713" t="s">
        <v>1</v>
      </c>
      <c r="C713" s="2">
        <f>_xlfn.SWITCH(Sales[[#This Row],[Subscription Type]],"Basic",10,"Premium",10,"Business",25,"Enterprise",27)</f>
        <v>25</v>
      </c>
      <c r="E713" s="1"/>
      <c r="F713" s="1"/>
      <c r="G713">
        <v>31</v>
      </c>
      <c r="H713">
        <v>41</v>
      </c>
      <c r="I713">
        <f>IF(Sales[[#This Row],[Number of Users]]-Sales[[#This Row],[Licenses Bought]]&lt;0,0,Sales[[#This Row],[Number of Users]]-Sales[[#This Row],[Licenses Bought]])</f>
        <v>10</v>
      </c>
      <c r="J713" s="2">
        <f>IF(Sales[[#This Row],[Sales Month]]=MAX(Sales[Sales Month]),Sales[[#This Row],[Upsell $ Per Non-Paying User]]*Sales[[#This Row],[Non-Paying Users]],0)</f>
        <v>0</v>
      </c>
      <c r="K713" s="2" t="str">
        <f>_xlfn.IFS(Sales[[#This Row],[Current Upsell $]]=0,"",Sales[[#This Row],[Current Upsell $]]&gt;=400,"High",Sales[[#This Row],[Current Upsell $]]&gt;=100,"Medium",Sales[[#This Row],[Current Upsell $]]&lt;100,"Low")</f>
        <v/>
      </c>
      <c r="L713" s="2" t="str">
        <f>IF(Sales[[#This Row],[Current Upsell $]]&gt;0,_xlfn.CONCAT(Sales[[#This Row],[Subscription Type]]," ",Sales[[#This Row],[Upsell Priority]]," ",TEXT(Sales[[#This Row],[Current Upsell $]],"$#,#")),"")</f>
        <v/>
      </c>
      <c r="M713" s="1">
        <v>44013</v>
      </c>
      <c r="N713" s="1">
        <v>44378</v>
      </c>
      <c r="O713">
        <v>12</v>
      </c>
      <c r="P713">
        <v>0</v>
      </c>
      <c r="Q713" s="1">
        <v>44256</v>
      </c>
      <c r="R713">
        <v>775</v>
      </c>
      <c r="S713" s="1"/>
    </row>
    <row r="714" spans="1:19" x14ac:dyDescent="0.35">
      <c r="A714">
        <v>100060</v>
      </c>
      <c r="B714" t="s">
        <v>1</v>
      </c>
      <c r="C714" s="2">
        <f>_xlfn.SWITCH(Sales[[#This Row],[Subscription Type]],"Basic",10,"Premium",10,"Business",25,"Enterprise",27)</f>
        <v>25</v>
      </c>
      <c r="E714" s="1"/>
      <c r="F714" s="1"/>
      <c r="G714">
        <v>31</v>
      </c>
      <c r="H714">
        <v>35</v>
      </c>
      <c r="I714">
        <f>IF(Sales[[#This Row],[Number of Users]]-Sales[[#This Row],[Licenses Bought]]&lt;0,0,Sales[[#This Row],[Number of Users]]-Sales[[#This Row],[Licenses Bought]])</f>
        <v>4</v>
      </c>
      <c r="J714" s="2">
        <f>IF(Sales[[#This Row],[Sales Month]]=MAX(Sales[Sales Month]),Sales[[#This Row],[Upsell $ Per Non-Paying User]]*Sales[[#This Row],[Non-Paying Users]],0)</f>
        <v>0</v>
      </c>
      <c r="K714" s="2" t="str">
        <f>_xlfn.IFS(Sales[[#This Row],[Current Upsell $]]=0,"",Sales[[#This Row],[Current Upsell $]]&gt;=400,"High",Sales[[#This Row],[Current Upsell $]]&gt;=100,"Medium",Sales[[#This Row],[Current Upsell $]]&lt;100,"Low")</f>
        <v/>
      </c>
      <c r="L714" s="2" t="str">
        <f>IF(Sales[[#This Row],[Current Upsell $]]&gt;0,_xlfn.CONCAT(Sales[[#This Row],[Subscription Type]]," ",Sales[[#This Row],[Upsell Priority]]," ",TEXT(Sales[[#This Row],[Current Upsell $]],"$#,#")),"")</f>
        <v/>
      </c>
      <c r="M714" s="1">
        <v>44013</v>
      </c>
      <c r="N714" s="1">
        <v>44378</v>
      </c>
      <c r="O714">
        <v>12</v>
      </c>
      <c r="P714">
        <v>0</v>
      </c>
      <c r="Q714" s="1">
        <v>44287</v>
      </c>
      <c r="R714">
        <v>775</v>
      </c>
      <c r="S714" s="1"/>
    </row>
    <row r="715" spans="1:19" x14ac:dyDescent="0.35">
      <c r="A715">
        <v>100060</v>
      </c>
      <c r="B715" t="s">
        <v>1</v>
      </c>
      <c r="C715" s="2">
        <f>_xlfn.SWITCH(Sales[[#This Row],[Subscription Type]],"Basic",10,"Premium",10,"Business",25,"Enterprise",27)</f>
        <v>25</v>
      </c>
      <c r="E715" s="1"/>
      <c r="F715" s="1"/>
      <c r="G715">
        <v>31</v>
      </c>
      <c r="H715">
        <v>39</v>
      </c>
      <c r="I715">
        <f>IF(Sales[[#This Row],[Number of Users]]-Sales[[#This Row],[Licenses Bought]]&lt;0,0,Sales[[#This Row],[Number of Users]]-Sales[[#This Row],[Licenses Bought]])</f>
        <v>8</v>
      </c>
      <c r="J715" s="2">
        <f>IF(Sales[[#This Row],[Sales Month]]=MAX(Sales[Sales Month]),Sales[[#This Row],[Upsell $ Per Non-Paying User]]*Sales[[#This Row],[Non-Paying Users]],0)</f>
        <v>0</v>
      </c>
      <c r="K715" s="2" t="str">
        <f>_xlfn.IFS(Sales[[#This Row],[Current Upsell $]]=0,"",Sales[[#This Row],[Current Upsell $]]&gt;=400,"High",Sales[[#This Row],[Current Upsell $]]&gt;=100,"Medium",Sales[[#This Row],[Current Upsell $]]&lt;100,"Low")</f>
        <v/>
      </c>
      <c r="L715" s="2" t="str">
        <f>IF(Sales[[#This Row],[Current Upsell $]]&gt;0,_xlfn.CONCAT(Sales[[#This Row],[Subscription Type]]," ",Sales[[#This Row],[Upsell Priority]]," ",TEXT(Sales[[#This Row],[Current Upsell $]],"$#,#")),"")</f>
        <v/>
      </c>
      <c r="M715" s="1">
        <v>44013</v>
      </c>
      <c r="N715" s="1">
        <v>44378</v>
      </c>
      <c r="O715">
        <v>12</v>
      </c>
      <c r="P715">
        <v>0</v>
      </c>
      <c r="Q715" s="1">
        <v>44317</v>
      </c>
      <c r="R715">
        <v>775</v>
      </c>
      <c r="S715" s="1"/>
    </row>
    <row r="716" spans="1:19" x14ac:dyDescent="0.35">
      <c r="A716">
        <v>100060</v>
      </c>
      <c r="B716" t="s">
        <v>1</v>
      </c>
      <c r="C716" s="2">
        <f>_xlfn.SWITCH(Sales[[#This Row],[Subscription Type]],"Basic",10,"Premium",10,"Business",25,"Enterprise",27)</f>
        <v>25</v>
      </c>
      <c r="E716" s="1"/>
      <c r="F716" s="1"/>
      <c r="G716">
        <v>31</v>
      </c>
      <c r="H716">
        <v>48</v>
      </c>
      <c r="I716">
        <f>IF(Sales[[#This Row],[Number of Users]]-Sales[[#This Row],[Licenses Bought]]&lt;0,0,Sales[[#This Row],[Number of Users]]-Sales[[#This Row],[Licenses Bought]])</f>
        <v>17</v>
      </c>
      <c r="J716" s="2">
        <f>IF(Sales[[#This Row],[Sales Month]]=MAX(Sales[Sales Month]),Sales[[#This Row],[Upsell $ Per Non-Paying User]]*Sales[[#This Row],[Non-Paying Users]],0)</f>
        <v>425</v>
      </c>
      <c r="K716" s="2" t="str">
        <f>_xlfn.IFS(Sales[[#This Row],[Current Upsell $]]=0,"",Sales[[#This Row],[Current Upsell $]]&gt;=400,"High",Sales[[#This Row],[Current Upsell $]]&gt;=100,"Medium",Sales[[#This Row],[Current Upsell $]]&lt;100,"Low")</f>
        <v>High</v>
      </c>
      <c r="L716" s="2" t="str">
        <f>IF(Sales[[#This Row],[Current Upsell $]]&gt;0,_xlfn.CONCAT(Sales[[#This Row],[Subscription Type]]," ",Sales[[#This Row],[Upsell Priority]]," ",TEXT(Sales[[#This Row],[Current Upsell $]],"$#,#")),"")</f>
        <v>Business High $425</v>
      </c>
      <c r="M716" s="1">
        <v>44013</v>
      </c>
      <c r="N716" s="1">
        <v>44378</v>
      </c>
      <c r="O716">
        <v>12</v>
      </c>
      <c r="P716">
        <v>0</v>
      </c>
      <c r="Q716" s="1">
        <v>44348</v>
      </c>
      <c r="R716">
        <v>775</v>
      </c>
      <c r="S716" s="1"/>
    </row>
    <row r="717" spans="1:19" x14ac:dyDescent="0.35">
      <c r="A717">
        <v>100061</v>
      </c>
      <c r="B717" t="s">
        <v>3</v>
      </c>
      <c r="C717" s="2">
        <f>_xlfn.SWITCH(Sales[[#This Row],[Subscription Type]],"Basic",10,"Premium",10,"Business",25,"Enterprise",27)</f>
        <v>10</v>
      </c>
      <c r="E717" s="1"/>
      <c r="F717" s="1"/>
      <c r="G717">
        <v>0</v>
      </c>
      <c r="H717">
        <v>20</v>
      </c>
      <c r="I717">
        <f>IF(Sales[[#This Row],[Number of Users]]-Sales[[#This Row],[Licenses Bought]]&lt;0,0,Sales[[#This Row],[Number of Users]]-Sales[[#This Row],[Licenses Bought]])</f>
        <v>20</v>
      </c>
      <c r="J717" s="2">
        <f>IF(Sales[[#This Row],[Sales Month]]=MAX(Sales[Sales Month]),Sales[[#This Row],[Upsell $ Per Non-Paying User]]*Sales[[#This Row],[Non-Paying Users]],0)</f>
        <v>0</v>
      </c>
      <c r="K717" s="2" t="str">
        <f>_xlfn.IFS(Sales[[#This Row],[Current Upsell $]]=0,"",Sales[[#This Row],[Current Upsell $]]&gt;=400,"High",Sales[[#This Row],[Current Upsell $]]&gt;=100,"Medium",Sales[[#This Row],[Current Upsell $]]&lt;100,"Low")</f>
        <v/>
      </c>
      <c r="L717" s="2" t="str">
        <f>IF(Sales[[#This Row],[Current Upsell $]]&gt;0,_xlfn.CONCAT(Sales[[#This Row],[Subscription Type]]," ",Sales[[#This Row],[Upsell Priority]]," ",TEXT(Sales[[#This Row],[Current Upsell $]],"$#,#")),"")</f>
        <v/>
      </c>
      <c r="M717" s="1">
        <v>44013</v>
      </c>
      <c r="N717" s="1">
        <v>44378</v>
      </c>
      <c r="O717">
        <v>12</v>
      </c>
      <c r="P717">
        <v>0</v>
      </c>
      <c r="Q717" s="1">
        <v>44013</v>
      </c>
      <c r="R717">
        <v>0</v>
      </c>
      <c r="S717" s="1"/>
    </row>
    <row r="718" spans="1:19" x14ac:dyDescent="0.35">
      <c r="A718">
        <v>100061</v>
      </c>
      <c r="B718" t="s">
        <v>0</v>
      </c>
      <c r="C718" s="2">
        <f>_xlfn.SWITCH(Sales[[#This Row],[Subscription Type]],"Basic",10,"Premium",10,"Business",25,"Enterprise",27)</f>
        <v>10</v>
      </c>
      <c r="E718" s="1"/>
      <c r="F718" s="1"/>
      <c r="G718">
        <v>9</v>
      </c>
      <c r="H718">
        <v>23</v>
      </c>
      <c r="I718">
        <f>IF(Sales[[#This Row],[Number of Users]]-Sales[[#This Row],[Licenses Bought]]&lt;0,0,Sales[[#This Row],[Number of Users]]-Sales[[#This Row],[Licenses Bought]])</f>
        <v>14</v>
      </c>
      <c r="J718" s="2">
        <f>IF(Sales[[#This Row],[Sales Month]]=MAX(Sales[Sales Month]),Sales[[#This Row],[Upsell $ Per Non-Paying User]]*Sales[[#This Row],[Non-Paying Users]],0)</f>
        <v>0</v>
      </c>
      <c r="K718" s="2" t="str">
        <f>_xlfn.IFS(Sales[[#This Row],[Current Upsell $]]=0,"",Sales[[#This Row],[Current Upsell $]]&gt;=400,"High",Sales[[#This Row],[Current Upsell $]]&gt;=100,"Medium",Sales[[#This Row],[Current Upsell $]]&lt;100,"Low")</f>
        <v/>
      </c>
      <c r="L718" s="2" t="str">
        <f>IF(Sales[[#This Row],[Current Upsell $]]&gt;0,_xlfn.CONCAT(Sales[[#This Row],[Subscription Type]]," ",Sales[[#This Row],[Upsell Priority]]," ",TEXT(Sales[[#This Row],[Current Upsell $]],"$#,#")),"")</f>
        <v/>
      </c>
      <c r="M718" s="1">
        <v>44013</v>
      </c>
      <c r="N718" s="1">
        <v>44378</v>
      </c>
      <c r="O718">
        <v>12</v>
      </c>
      <c r="P718">
        <v>0</v>
      </c>
      <c r="Q718" s="1">
        <v>44044</v>
      </c>
      <c r="R718">
        <v>90</v>
      </c>
      <c r="S718" s="1"/>
    </row>
    <row r="719" spans="1:19" x14ac:dyDescent="0.35">
      <c r="A719">
        <v>100061</v>
      </c>
      <c r="B719" t="s">
        <v>0</v>
      </c>
      <c r="C719" s="2">
        <f>_xlfn.SWITCH(Sales[[#This Row],[Subscription Type]],"Basic",10,"Premium",10,"Business",25,"Enterprise",27)</f>
        <v>10</v>
      </c>
      <c r="E719" s="1"/>
      <c r="F719" s="1"/>
      <c r="G719">
        <v>16</v>
      </c>
      <c r="H719">
        <v>21</v>
      </c>
      <c r="I719">
        <f>IF(Sales[[#This Row],[Number of Users]]-Sales[[#This Row],[Licenses Bought]]&lt;0,0,Sales[[#This Row],[Number of Users]]-Sales[[#This Row],[Licenses Bought]])</f>
        <v>5</v>
      </c>
      <c r="J719" s="2">
        <f>IF(Sales[[#This Row],[Sales Month]]=MAX(Sales[Sales Month]),Sales[[#This Row],[Upsell $ Per Non-Paying User]]*Sales[[#This Row],[Non-Paying Users]],0)</f>
        <v>0</v>
      </c>
      <c r="K719" s="2" t="str">
        <f>_xlfn.IFS(Sales[[#This Row],[Current Upsell $]]=0,"",Sales[[#This Row],[Current Upsell $]]&gt;=400,"High",Sales[[#This Row],[Current Upsell $]]&gt;=100,"Medium",Sales[[#This Row],[Current Upsell $]]&lt;100,"Low")</f>
        <v/>
      </c>
      <c r="L719" s="2" t="str">
        <f>IF(Sales[[#This Row],[Current Upsell $]]&gt;0,_xlfn.CONCAT(Sales[[#This Row],[Subscription Type]]," ",Sales[[#This Row],[Upsell Priority]]," ",TEXT(Sales[[#This Row],[Current Upsell $]],"$#,#")),"")</f>
        <v/>
      </c>
      <c r="M719" s="1">
        <v>44013</v>
      </c>
      <c r="N719" s="1">
        <v>44378</v>
      </c>
      <c r="O719">
        <v>12</v>
      </c>
      <c r="P719">
        <v>0</v>
      </c>
      <c r="Q719" s="1">
        <v>44075</v>
      </c>
      <c r="R719">
        <v>160</v>
      </c>
      <c r="S719" s="1"/>
    </row>
    <row r="720" spans="1:19" x14ac:dyDescent="0.35">
      <c r="A720">
        <v>100061</v>
      </c>
      <c r="B720" t="s">
        <v>0</v>
      </c>
      <c r="C720" s="2">
        <f>_xlfn.SWITCH(Sales[[#This Row],[Subscription Type]],"Basic",10,"Premium",10,"Business",25,"Enterprise",27)</f>
        <v>10</v>
      </c>
      <c r="E720" s="1"/>
      <c r="F720" s="1"/>
      <c r="G720">
        <v>13</v>
      </c>
      <c r="H720">
        <v>18</v>
      </c>
      <c r="I720">
        <f>IF(Sales[[#This Row],[Number of Users]]-Sales[[#This Row],[Licenses Bought]]&lt;0,0,Sales[[#This Row],[Number of Users]]-Sales[[#This Row],[Licenses Bought]])</f>
        <v>5</v>
      </c>
      <c r="J720" s="2">
        <f>IF(Sales[[#This Row],[Sales Month]]=MAX(Sales[Sales Month]),Sales[[#This Row],[Upsell $ Per Non-Paying User]]*Sales[[#This Row],[Non-Paying Users]],0)</f>
        <v>0</v>
      </c>
      <c r="K720" s="2" t="str">
        <f>_xlfn.IFS(Sales[[#This Row],[Current Upsell $]]=0,"",Sales[[#This Row],[Current Upsell $]]&gt;=400,"High",Sales[[#This Row],[Current Upsell $]]&gt;=100,"Medium",Sales[[#This Row],[Current Upsell $]]&lt;100,"Low")</f>
        <v/>
      </c>
      <c r="L720" s="2" t="str">
        <f>IF(Sales[[#This Row],[Current Upsell $]]&gt;0,_xlfn.CONCAT(Sales[[#This Row],[Subscription Type]]," ",Sales[[#This Row],[Upsell Priority]]," ",TEXT(Sales[[#This Row],[Current Upsell $]],"$#,#")),"")</f>
        <v/>
      </c>
      <c r="M720" s="1">
        <v>44013</v>
      </c>
      <c r="N720" s="1">
        <v>44378</v>
      </c>
      <c r="O720">
        <v>12</v>
      </c>
      <c r="P720">
        <v>0</v>
      </c>
      <c r="Q720" s="1">
        <v>44105</v>
      </c>
      <c r="R720">
        <v>130</v>
      </c>
      <c r="S720" s="1"/>
    </row>
    <row r="721" spans="1:19" x14ac:dyDescent="0.35">
      <c r="A721">
        <v>100061</v>
      </c>
      <c r="B721" t="s">
        <v>0</v>
      </c>
      <c r="C721" s="2">
        <f>_xlfn.SWITCH(Sales[[#This Row],[Subscription Type]],"Basic",10,"Premium",10,"Business",25,"Enterprise",27)</f>
        <v>10</v>
      </c>
      <c r="E721" s="1"/>
      <c r="F721" s="1"/>
      <c r="G721">
        <v>16</v>
      </c>
      <c r="H721">
        <v>20</v>
      </c>
      <c r="I721">
        <f>IF(Sales[[#This Row],[Number of Users]]-Sales[[#This Row],[Licenses Bought]]&lt;0,0,Sales[[#This Row],[Number of Users]]-Sales[[#This Row],[Licenses Bought]])</f>
        <v>4</v>
      </c>
      <c r="J721" s="2">
        <f>IF(Sales[[#This Row],[Sales Month]]=MAX(Sales[Sales Month]),Sales[[#This Row],[Upsell $ Per Non-Paying User]]*Sales[[#This Row],[Non-Paying Users]],0)</f>
        <v>0</v>
      </c>
      <c r="K721" s="2" t="str">
        <f>_xlfn.IFS(Sales[[#This Row],[Current Upsell $]]=0,"",Sales[[#This Row],[Current Upsell $]]&gt;=400,"High",Sales[[#This Row],[Current Upsell $]]&gt;=100,"Medium",Sales[[#This Row],[Current Upsell $]]&lt;100,"Low")</f>
        <v/>
      </c>
      <c r="L721" s="2" t="str">
        <f>IF(Sales[[#This Row],[Current Upsell $]]&gt;0,_xlfn.CONCAT(Sales[[#This Row],[Subscription Type]]," ",Sales[[#This Row],[Upsell Priority]]," ",TEXT(Sales[[#This Row],[Current Upsell $]],"$#,#")),"")</f>
        <v/>
      </c>
      <c r="M721" s="1">
        <v>44013</v>
      </c>
      <c r="N721" s="1">
        <v>44378</v>
      </c>
      <c r="O721">
        <v>12</v>
      </c>
      <c r="P721">
        <v>0</v>
      </c>
      <c r="Q721" s="1">
        <v>44136</v>
      </c>
      <c r="R721">
        <v>160</v>
      </c>
      <c r="S721" s="1"/>
    </row>
    <row r="722" spans="1:19" x14ac:dyDescent="0.35">
      <c r="A722">
        <v>100061</v>
      </c>
      <c r="B722" t="s">
        <v>0</v>
      </c>
      <c r="C722" s="2">
        <f>_xlfn.SWITCH(Sales[[#This Row],[Subscription Type]],"Basic",10,"Premium",10,"Business",25,"Enterprise",27)</f>
        <v>10</v>
      </c>
      <c r="E722" s="1"/>
      <c r="F722" s="1"/>
      <c r="G722">
        <v>16</v>
      </c>
      <c r="H722">
        <v>24</v>
      </c>
      <c r="I722">
        <f>IF(Sales[[#This Row],[Number of Users]]-Sales[[#This Row],[Licenses Bought]]&lt;0,0,Sales[[#This Row],[Number of Users]]-Sales[[#This Row],[Licenses Bought]])</f>
        <v>8</v>
      </c>
      <c r="J722" s="2">
        <f>IF(Sales[[#This Row],[Sales Month]]=MAX(Sales[Sales Month]),Sales[[#This Row],[Upsell $ Per Non-Paying User]]*Sales[[#This Row],[Non-Paying Users]],0)</f>
        <v>0</v>
      </c>
      <c r="K722" s="2" t="str">
        <f>_xlfn.IFS(Sales[[#This Row],[Current Upsell $]]=0,"",Sales[[#This Row],[Current Upsell $]]&gt;=400,"High",Sales[[#This Row],[Current Upsell $]]&gt;=100,"Medium",Sales[[#This Row],[Current Upsell $]]&lt;100,"Low")</f>
        <v/>
      </c>
      <c r="L722" s="2" t="str">
        <f>IF(Sales[[#This Row],[Current Upsell $]]&gt;0,_xlfn.CONCAT(Sales[[#This Row],[Subscription Type]]," ",Sales[[#This Row],[Upsell Priority]]," ",TEXT(Sales[[#This Row],[Current Upsell $]],"$#,#")),"")</f>
        <v/>
      </c>
      <c r="M722" s="1">
        <v>44013</v>
      </c>
      <c r="N722" s="1">
        <v>44378</v>
      </c>
      <c r="O722">
        <v>12</v>
      </c>
      <c r="P722">
        <v>0</v>
      </c>
      <c r="Q722" s="1">
        <v>44166</v>
      </c>
      <c r="R722">
        <v>160</v>
      </c>
      <c r="S722" s="1"/>
    </row>
    <row r="723" spans="1:19" x14ac:dyDescent="0.35">
      <c r="A723">
        <v>100061</v>
      </c>
      <c r="B723" t="s">
        <v>0</v>
      </c>
      <c r="C723" s="2">
        <f>_xlfn.SWITCH(Sales[[#This Row],[Subscription Type]],"Basic",10,"Premium",10,"Business",25,"Enterprise",27)</f>
        <v>10</v>
      </c>
      <c r="E723" s="1"/>
      <c r="F723" s="1"/>
      <c r="G723">
        <v>16</v>
      </c>
      <c r="H723">
        <v>17</v>
      </c>
      <c r="I723">
        <f>IF(Sales[[#This Row],[Number of Users]]-Sales[[#This Row],[Licenses Bought]]&lt;0,0,Sales[[#This Row],[Number of Users]]-Sales[[#This Row],[Licenses Bought]])</f>
        <v>1</v>
      </c>
      <c r="J723" s="2">
        <f>IF(Sales[[#This Row],[Sales Month]]=MAX(Sales[Sales Month]),Sales[[#This Row],[Upsell $ Per Non-Paying User]]*Sales[[#This Row],[Non-Paying Users]],0)</f>
        <v>0</v>
      </c>
      <c r="K723" s="2" t="str">
        <f>_xlfn.IFS(Sales[[#This Row],[Current Upsell $]]=0,"",Sales[[#This Row],[Current Upsell $]]&gt;=400,"High",Sales[[#This Row],[Current Upsell $]]&gt;=100,"Medium",Sales[[#This Row],[Current Upsell $]]&lt;100,"Low")</f>
        <v/>
      </c>
      <c r="L723" s="2" t="str">
        <f>IF(Sales[[#This Row],[Current Upsell $]]&gt;0,_xlfn.CONCAT(Sales[[#This Row],[Subscription Type]]," ",Sales[[#This Row],[Upsell Priority]]," ",TEXT(Sales[[#This Row],[Current Upsell $]],"$#,#")),"")</f>
        <v/>
      </c>
      <c r="M723" s="1">
        <v>44013</v>
      </c>
      <c r="N723" s="1">
        <v>44378</v>
      </c>
      <c r="O723">
        <v>12</v>
      </c>
      <c r="P723">
        <v>0</v>
      </c>
      <c r="Q723" s="1">
        <v>44197</v>
      </c>
      <c r="R723">
        <v>160</v>
      </c>
      <c r="S723" s="1"/>
    </row>
    <row r="724" spans="1:19" x14ac:dyDescent="0.35">
      <c r="A724">
        <v>100061</v>
      </c>
      <c r="B724" t="s">
        <v>0</v>
      </c>
      <c r="C724" s="2">
        <f>_xlfn.SWITCH(Sales[[#This Row],[Subscription Type]],"Basic",10,"Premium",10,"Business",25,"Enterprise",27)</f>
        <v>10</v>
      </c>
      <c r="E724" s="1"/>
      <c r="F724" s="1"/>
      <c r="G724">
        <v>16</v>
      </c>
      <c r="H724">
        <v>19</v>
      </c>
      <c r="I724">
        <f>IF(Sales[[#This Row],[Number of Users]]-Sales[[#This Row],[Licenses Bought]]&lt;0,0,Sales[[#This Row],[Number of Users]]-Sales[[#This Row],[Licenses Bought]])</f>
        <v>3</v>
      </c>
      <c r="J724" s="2">
        <f>IF(Sales[[#This Row],[Sales Month]]=MAX(Sales[Sales Month]),Sales[[#This Row],[Upsell $ Per Non-Paying User]]*Sales[[#This Row],[Non-Paying Users]],0)</f>
        <v>0</v>
      </c>
      <c r="K724" s="2" t="str">
        <f>_xlfn.IFS(Sales[[#This Row],[Current Upsell $]]=0,"",Sales[[#This Row],[Current Upsell $]]&gt;=400,"High",Sales[[#This Row],[Current Upsell $]]&gt;=100,"Medium",Sales[[#This Row],[Current Upsell $]]&lt;100,"Low")</f>
        <v/>
      </c>
      <c r="L724" s="2" t="str">
        <f>IF(Sales[[#This Row],[Current Upsell $]]&gt;0,_xlfn.CONCAT(Sales[[#This Row],[Subscription Type]]," ",Sales[[#This Row],[Upsell Priority]]," ",TEXT(Sales[[#This Row],[Current Upsell $]],"$#,#")),"")</f>
        <v/>
      </c>
      <c r="M724" s="1">
        <v>44013</v>
      </c>
      <c r="N724" s="1">
        <v>44378</v>
      </c>
      <c r="O724">
        <v>12</v>
      </c>
      <c r="P724">
        <v>0</v>
      </c>
      <c r="Q724" s="1">
        <v>44228</v>
      </c>
      <c r="R724">
        <v>160</v>
      </c>
      <c r="S724" s="1"/>
    </row>
    <row r="725" spans="1:19" x14ac:dyDescent="0.35">
      <c r="A725">
        <v>100061</v>
      </c>
      <c r="B725" t="s">
        <v>0</v>
      </c>
      <c r="C725" s="2">
        <f>_xlfn.SWITCH(Sales[[#This Row],[Subscription Type]],"Basic",10,"Premium",10,"Business",25,"Enterprise",27)</f>
        <v>10</v>
      </c>
      <c r="E725" s="1"/>
      <c r="F725" s="1"/>
      <c r="G725">
        <v>16</v>
      </c>
      <c r="H725">
        <v>22</v>
      </c>
      <c r="I725">
        <f>IF(Sales[[#This Row],[Number of Users]]-Sales[[#This Row],[Licenses Bought]]&lt;0,0,Sales[[#This Row],[Number of Users]]-Sales[[#This Row],[Licenses Bought]])</f>
        <v>6</v>
      </c>
      <c r="J725" s="2">
        <f>IF(Sales[[#This Row],[Sales Month]]=MAX(Sales[Sales Month]),Sales[[#This Row],[Upsell $ Per Non-Paying User]]*Sales[[#This Row],[Non-Paying Users]],0)</f>
        <v>0</v>
      </c>
      <c r="K725" s="2" t="str">
        <f>_xlfn.IFS(Sales[[#This Row],[Current Upsell $]]=0,"",Sales[[#This Row],[Current Upsell $]]&gt;=400,"High",Sales[[#This Row],[Current Upsell $]]&gt;=100,"Medium",Sales[[#This Row],[Current Upsell $]]&lt;100,"Low")</f>
        <v/>
      </c>
      <c r="L725" s="2" t="str">
        <f>IF(Sales[[#This Row],[Current Upsell $]]&gt;0,_xlfn.CONCAT(Sales[[#This Row],[Subscription Type]]," ",Sales[[#This Row],[Upsell Priority]]," ",TEXT(Sales[[#This Row],[Current Upsell $]],"$#,#")),"")</f>
        <v/>
      </c>
      <c r="M725" s="1">
        <v>44013</v>
      </c>
      <c r="N725" s="1">
        <v>44378</v>
      </c>
      <c r="O725">
        <v>12</v>
      </c>
      <c r="P725">
        <v>0</v>
      </c>
      <c r="Q725" s="1">
        <v>44256</v>
      </c>
      <c r="R725">
        <v>160</v>
      </c>
      <c r="S725" s="1"/>
    </row>
    <row r="726" spans="1:19" x14ac:dyDescent="0.35">
      <c r="A726">
        <v>100061</v>
      </c>
      <c r="B726" t="s">
        <v>0</v>
      </c>
      <c r="C726" s="2">
        <f>_xlfn.SWITCH(Sales[[#This Row],[Subscription Type]],"Basic",10,"Premium",10,"Business",25,"Enterprise",27)</f>
        <v>10</v>
      </c>
      <c r="E726" s="1"/>
      <c r="F726" s="1"/>
      <c r="G726">
        <v>16</v>
      </c>
      <c r="H726">
        <v>15</v>
      </c>
      <c r="I726">
        <f>IF(Sales[[#This Row],[Number of Users]]-Sales[[#This Row],[Licenses Bought]]&lt;0,0,Sales[[#This Row],[Number of Users]]-Sales[[#This Row],[Licenses Bought]])</f>
        <v>0</v>
      </c>
      <c r="J726" s="2">
        <f>IF(Sales[[#This Row],[Sales Month]]=MAX(Sales[Sales Month]),Sales[[#This Row],[Upsell $ Per Non-Paying User]]*Sales[[#This Row],[Non-Paying Users]],0)</f>
        <v>0</v>
      </c>
      <c r="K726" s="2" t="str">
        <f>_xlfn.IFS(Sales[[#This Row],[Current Upsell $]]=0,"",Sales[[#This Row],[Current Upsell $]]&gt;=400,"High",Sales[[#This Row],[Current Upsell $]]&gt;=100,"Medium",Sales[[#This Row],[Current Upsell $]]&lt;100,"Low")</f>
        <v/>
      </c>
      <c r="L726" s="2" t="str">
        <f>IF(Sales[[#This Row],[Current Upsell $]]&gt;0,_xlfn.CONCAT(Sales[[#This Row],[Subscription Type]]," ",Sales[[#This Row],[Upsell Priority]]," ",TEXT(Sales[[#This Row],[Current Upsell $]],"$#,#")),"")</f>
        <v/>
      </c>
      <c r="M726" s="1">
        <v>44013</v>
      </c>
      <c r="N726" s="1">
        <v>44378</v>
      </c>
      <c r="O726">
        <v>12</v>
      </c>
      <c r="P726">
        <v>0</v>
      </c>
      <c r="Q726" s="1">
        <v>44287</v>
      </c>
      <c r="R726">
        <v>160</v>
      </c>
      <c r="S726" s="1"/>
    </row>
    <row r="727" spans="1:19" x14ac:dyDescent="0.35">
      <c r="A727">
        <v>100061</v>
      </c>
      <c r="B727" t="s">
        <v>0</v>
      </c>
      <c r="C727" s="2">
        <f>_xlfn.SWITCH(Sales[[#This Row],[Subscription Type]],"Basic",10,"Premium",10,"Business",25,"Enterprise",27)</f>
        <v>10</v>
      </c>
      <c r="E727" s="1"/>
      <c r="F727" s="1"/>
      <c r="G727">
        <v>16</v>
      </c>
      <c r="H727">
        <v>19</v>
      </c>
      <c r="I727">
        <f>IF(Sales[[#This Row],[Number of Users]]-Sales[[#This Row],[Licenses Bought]]&lt;0,0,Sales[[#This Row],[Number of Users]]-Sales[[#This Row],[Licenses Bought]])</f>
        <v>3</v>
      </c>
      <c r="J727" s="2">
        <f>IF(Sales[[#This Row],[Sales Month]]=MAX(Sales[Sales Month]),Sales[[#This Row],[Upsell $ Per Non-Paying User]]*Sales[[#This Row],[Non-Paying Users]],0)</f>
        <v>0</v>
      </c>
      <c r="K727" s="2" t="str">
        <f>_xlfn.IFS(Sales[[#This Row],[Current Upsell $]]=0,"",Sales[[#This Row],[Current Upsell $]]&gt;=400,"High",Sales[[#This Row],[Current Upsell $]]&gt;=100,"Medium",Sales[[#This Row],[Current Upsell $]]&lt;100,"Low")</f>
        <v/>
      </c>
      <c r="L727" s="2" t="str">
        <f>IF(Sales[[#This Row],[Current Upsell $]]&gt;0,_xlfn.CONCAT(Sales[[#This Row],[Subscription Type]]," ",Sales[[#This Row],[Upsell Priority]]," ",TEXT(Sales[[#This Row],[Current Upsell $]],"$#,#")),"")</f>
        <v/>
      </c>
      <c r="M727" s="1">
        <v>44013</v>
      </c>
      <c r="N727" s="1">
        <v>44378</v>
      </c>
      <c r="O727">
        <v>12</v>
      </c>
      <c r="P727">
        <v>0</v>
      </c>
      <c r="Q727" s="1">
        <v>44317</v>
      </c>
      <c r="R727">
        <v>160</v>
      </c>
      <c r="S727" s="1"/>
    </row>
    <row r="728" spans="1:19" x14ac:dyDescent="0.35">
      <c r="A728">
        <v>100061</v>
      </c>
      <c r="B728" t="s">
        <v>0</v>
      </c>
      <c r="C728" s="2">
        <f>_xlfn.SWITCH(Sales[[#This Row],[Subscription Type]],"Basic",10,"Premium",10,"Business",25,"Enterprise",27)</f>
        <v>10</v>
      </c>
      <c r="E728" s="1"/>
      <c r="F728" s="1"/>
      <c r="G728">
        <v>16</v>
      </c>
      <c r="H728">
        <v>19</v>
      </c>
      <c r="I728">
        <f>IF(Sales[[#This Row],[Number of Users]]-Sales[[#This Row],[Licenses Bought]]&lt;0,0,Sales[[#This Row],[Number of Users]]-Sales[[#This Row],[Licenses Bought]])</f>
        <v>3</v>
      </c>
      <c r="J728" s="2">
        <f>IF(Sales[[#This Row],[Sales Month]]=MAX(Sales[Sales Month]),Sales[[#This Row],[Upsell $ Per Non-Paying User]]*Sales[[#This Row],[Non-Paying Users]],0)</f>
        <v>30</v>
      </c>
      <c r="K728" s="2" t="str">
        <f>_xlfn.IFS(Sales[[#This Row],[Current Upsell $]]=0,"",Sales[[#This Row],[Current Upsell $]]&gt;=400,"High",Sales[[#This Row],[Current Upsell $]]&gt;=100,"Medium",Sales[[#This Row],[Current Upsell $]]&lt;100,"Low")</f>
        <v>Low</v>
      </c>
      <c r="L728" s="2" t="str">
        <f>IF(Sales[[#This Row],[Current Upsell $]]&gt;0,_xlfn.CONCAT(Sales[[#This Row],[Subscription Type]]," ",Sales[[#This Row],[Upsell Priority]]," ",TEXT(Sales[[#This Row],[Current Upsell $]],"$#,#")),"")</f>
        <v>Premium Low $30</v>
      </c>
      <c r="M728" s="1">
        <v>44013</v>
      </c>
      <c r="N728" s="1">
        <v>44378</v>
      </c>
      <c r="O728">
        <v>12</v>
      </c>
      <c r="P728">
        <v>0</v>
      </c>
      <c r="Q728" s="1">
        <v>44348</v>
      </c>
      <c r="R728">
        <v>160</v>
      </c>
      <c r="S728" s="1"/>
    </row>
    <row r="729" spans="1:19" x14ac:dyDescent="0.35">
      <c r="A729">
        <v>100062</v>
      </c>
      <c r="B729" t="s">
        <v>3</v>
      </c>
      <c r="C729" s="2">
        <f>_xlfn.SWITCH(Sales[[#This Row],[Subscription Type]],"Basic",10,"Premium",10,"Business",25,"Enterprise",27)</f>
        <v>10</v>
      </c>
      <c r="E729" s="1"/>
      <c r="F729" s="1"/>
      <c r="G729">
        <v>0</v>
      </c>
      <c r="H729">
        <v>17</v>
      </c>
      <c r="I729">
        <f>IF(Sales[[#This Row],[Number of Users]]-Sales[[#This Row],[Licenses Bought]]&lt;0,0,Sales[[#This Row],[Number of Users]]-Sales[[#This Row],[Licenses Bought]])</f>
        <v>17</v>
      </c>
      <c r="J729" s="2">
        <f>IF(Sales[[#This Row],[Sales Month]]=MAX(Sales[Sales Month]),Sales[[#This Row],[Upsell $ Per Non-Paying User]]*Sales[[#This Row],[Non-Paying Users]],0)</f>
        <v>0</v>
      </c>
      <c r="K729" s="2" t="str">
        <f>_xlfn.IFS(Sales[[#This Row],[Current Upsell $]]=0,"",Sales[[#This Row],[Current Upsell $]]&gt;=400,"High",Sales[[#This Row],[Current Upsell $]]&gt;=100,"Medium",Sales[[#This Row],[Current Upsell $]]&lt;100,"Low")</f>
        <v/>
      </c>
      <c r="L729" s="2" t="str">
        <f>IF(Sales[[#This Row],[Current Upsell $]]&gt;0,_xlfn.CONCAT(Sales[[#This Row],[Subscription Type]]," ",Sales[[#This Row],[Upsell Priority]]," ",TEXT(Sales[[#This Row],[Current Upsell $]],"$#,#")),"")</f>
        <v/>
      </c>
      <c r="M729" s="1">
        <v>44013</v>
      </c>
      <c r="N729" s="1">
        <v>44378</v>
      </c>
      <c r="O729">
        <v>12</v>
      </c>
      <c r="P729">
        <v>0</v>
      </c>
      <c r="Q729" s="1">
        <v>44013</v>
      </c>
      <c r="R729">
        <v>0</v>
      </c>
      <c r="S729" s="1"/>
    </row>
    <row r="730" spans="1:19" x14ac:dyDescent="0.35">
      <c r="A730">
        <v>100062</v>
      </c>
      <c r="B730" t="s">
        <v>0</v>
      </c>
      <c r="C730" s="2">
        <f>_xlfn.SWITCH(Sales[[#This Row],[Subscription Type]],"Basic",10,"Premium",10,"Business",25,"Enterprise",27)</f>
        <v>10</v>
      </c>
      <c r="E730" s="1"/>
      <c r="F730" s="1"/>
      <c r="G730">
        <v>8</v>
      </c>
      <c r="H730">
        <v>18</v>
      </c>
      <c r="I730">
        <f>IF(Sales[[#This Row],[Number of Users]]-Sales[[#This Row],[Licenses Bought]]&lt;0,0,Sales[[#This Row],[Number of Users]]-Sales[[#This Row],[Licenses Bought]])</f>
        <v>10</v>
      </c>
      <c r="J730" s="2">
        <f>IF(Sales[[#This Row],[Sales Month]]=MAX(Sales[Sales Month]),Sales[[#This Row],[Upsell $ Per Non-Paying User]]*Sales[[#This Row],[Non-Paying Users]],0)</f>
        <v>0</v>
      </c>
      <c r="K730" s="2" t="str">
        <f>_xlfn.IFS(Sales[[#This Row],[Current Upsell $]]=0,"",Sales[[#This Row],[Current Upsell $]]&gt;=400,"High",Sales[[#This Row],[Current Upsell $]]&gt;=100,"Medium",Sales[[#This Row],[Current Upsell $]]&lt;100,"Low")</f>
        <v/>
      </c>
      <c r="L730" s="2" t="str">
        <f>IF(Sales[[#This Row],[Current Upsell $]]&gt;0,_xlfn.CONCAT(Sales[[#This Row],[Subscription Type]]," ",Sales[[#This Row],[Upsell Priority]]," ",TEXT(Sales[[#This Row],[Current Upsell $]],"$#,#")),"")</f>
        <v/>
      </c>
      <c r="M730" s="1">
        <v>44013</v>
      </c>
      <c r="N730" s="1">
        <v>44378</v>
      </c>
      <c r="O730">
        <v>12</v>
      </c>
      <c r="P730">
        <v>0</v>
      </c>
      <c r="Q730" s="1">
        <v>44044</v>
      </c>
      <c r="R730">
        <v>80</v>
      </c>
      <c r="S730" s="1"/>
    </row>
    <row r="731" spans="1:19" x14ac:dyDescent="0.35">
      <c r="A731">
        <v>100062</v>
      </c>
      <c r="B731" t="s">
        <v>0</v>
      </c>
      <c r="C731" s="2">
        <f>_xlfn.SWITCH(Sales[[#This Row],[Subscription Type]],"Basic",10,"Premium",10,"Business",25,"Enterprise",27)</f>
        <v>10</v>
      </c>
      <c r="E731" s="1"/>
      <c r="F731" s="1"/>
      <c r="G731">
        <v>15</v>
      </c>
      <c r="H731">
        <v>19</v>
      </c>
      <c r="I731">
        <f>IF(Sales[[#This Row],[Number of Users]]-Sales[[#This Row],[Licenses Bought]]&lt;0,0,Sales[[#This Row],[Number of Users]]-Sales[[#This Row],[Licenses Bought]])</f>
        <v>4</v>
      </c>
      <c r="J731" s="2">
        <f>IF(Sales[[#This Row],[Sales Month]]=MAX(Sales[Sales Month]),Sales[[#This Row],[Upsell $ Per Non-Paying User]]*Sales[[#This Row],[Non-Paying Users]],0)</f>
        <v>0</v>
      </c>
      <c r="K731" s="2" t="str">
        <f>_xlfn.IFS(Sales[[#This Row],[Current Upsell $]]=0,"",Sales[[#This Row],[Current Upsell $]]&gt;=400,"High",Sales[[#This Row],[Current Upsell $]]&gt;=100,"Medium",Sales[[#This Row],[Current Upsell $]]&lt;100,"Low")</f>
        <v/>
      </c>
      <c r="L731" s="2" t="str">
        <f>IF(Sales[[#This Row],[Current Upsell $]]&gt;0,_xlfn.CONCAT(Sales[[#This Row],[Subscription Type]]," ",Sales[[#This Row],[Upsell Priority]]," ",TEXT(Sales[[#This Row],[Current Upsell $]],"$#,#")),"")</f>
        <v/>
      </c>
      <c r="M731" s="1">
        <v>44013</v>
      </c>
      <c r="N731" s="1">
        <v>44378</v>
      </c>
      <c r="O731">
        <v>12</v>
      </c>
      <c r="P731">
        <v>0</v>
      </c>
      <c r="Q731" s="1">
        <v>44075</v>
      </c>
      <c r="R731">
        <v>150</v>
      </c>
      <c r="S731" s="1"/>
    </row>
    <row r="732" spans="1:19" x14ac:dyDescent="0.35">
      <c r="A732">
        <v>100062</v>
      </c>
      <c r="B732" t="s">
        <v>0</v>
      </c>
      <c r="C732" s="2">
        <f>_xlfn.SWITCH(Sales[[#This Row],[Subscription Type]],"Basic",10,"Premium",10,"Business",25,"Enterprise",27)</f>
        <v>10</v>
      </c>
      <c r="E732" s="1"/>
      <c r="F732" s="1"/>
      <c r="G732">
        <v>15</v>
      </c>
      <c r="H732">
        <v>21</v>
      </c>
      <c r="I732">
        <f>IF(Sales[[#This Row],[Number of Users]]-Sales[[#This Row],[Licenses Bought]]&lt;0,0,Sales[[#This Row],[Number of Users]]-Sales[[#This Row],[Licenses Bought]])</f>
        <v>6</v>
      </c>
      <c r="J732" s="2">
        <f>IF(Sales[[#This Row],[Sales Month]]=MAX(Sales[Sales Month]),Sales[[#This Row],[Upsell $ Per Non-Paying User]]*Sales[[#This Row],[Non-Paying Users]],0)</f>
        <v>0</v>
      </c>
      <c r="K732" s="2" t="str">
        <f>_xlfn.IFS(Sales[[#This Row],[Current Upsell $]]=0,"",Sales[[#This Row],[Current Upsell $]]&gt;=400,"High",Sales[[#This Row],[Current Upsell $]]&gt;=100,"Medium",Sales[[#This Row],[Current Upsell $]]&lt;100,"Low")</f>
        <v/>
      </c>
      <c r="L732" s="2" t="str">
        <f>IF(Sales[[#This Row],[Current Upsell $]]&gt;0,_xlfn.CONCAT(Sales[[#This Row],[Subscription Type]]," ",Sales[[#This Row],[Upsell Priority]]," ",TEXT(Sales[[#This Row],[Current Upsell $]],"$#,#")),"")</f>
        <v/>
      </c>
      <c r="M732" s="1">
        <v>44013</v>
      </c>
      <c r="N732" s="1">
        <v>44378</v>
      </c>
      <c r="O732">
        <v>12</v>
      </c>
      <c r="P732">
        <v>0</v>
      </c>
      <c r="Q732" s="1">
        <v>44105</v>
      </c>
      <c r="R732">
        <v>150</v>
      </c>
      <c r="S732" s="1"/>
    </row>
    <row r="733" spans="1:19" x14ac:dyDescent="0.35">
      <c r="A733">
        <v>100062</v>
      </c>
      <c r="B733" t="s">
        <v>0</v>
      </c>
      <c r="C733" s="2">
        <f>_xlfn.SWITCH(Sales[[#This Row],[Subscription Type]],"Basic",10,"Premium",10,"Business",25,"Enterprise",27)</f>
        <v>10</v>
      </c>
      <c r="E733" s="1"/>
      <c r="F733" s="1"/>
      <c r="G733">
        <v>15</v>
      </c>
      <c r="H733">
        <v>15</v>
      </c>
      <c r="I733">
        <f>IF(Sales[[#This Row],[Number of Users]]-Sales[[#This Row],[Licenses Bought]]&lt;0,0,Sales[[#This Row],[Number of Users]]-Sales[[#This Row],[Licenses Bought]])</f>
        <v>0</v>
      </c>
      <c r="J733" s="2">
        <f>IF(Sales[[#This Row],[Sales Month]]=MAX(Sales[Sales Month]),Sales[[#This Row],[Upsell $ Per Non-Paying User]]*Sales[[#This Row],[Non-Paying Users]],0)</f>
        <v>0</v>
      </c>
      <c r="K733" s="2" t="str">
        <f>_xlfn.IFS(Sales[[#This Row],[Current Upsell $]]=0,"",Sales[[#This Row],[Current Upsell $]]&gt;=400,"High",Sales[[#This Row],[Current Upsell $]]&gt;=100,"Medium",Sales[[#This Row],[Current Upsell $]]&lt;100,"Low")</f>
        <v/>
      </c>
      <c r="L733" s="2" t="str">
        <f>IF(Sales[[#This Row],[Current Upsell $]]&gt;0,_xlfn.CONCAT(Sales[[#This Row],[Subscription Type]]," ",Sales[[#This Row],[Upsell Priority]]," ",TEXT(Sales[[#This Row],[Current Upsell $]],"$#,#")),"")</f>
        <v/>
      </c>
      <c r="M733" s="1">
        <v>44013</v>
      </c>
      <c r="N733" s="1">
        <v>44378</v>
      </c>
      <c r="O733">
        <v>12</v>
      </c>
      <c r="P733">
        <v>0</v>
      </c>
      <c r="Q733" s="1">
        <v>44136</v>
      </c>
      <c r="R733">
        <v>150</v>
      </c>
      <c r="S733" s="1"/>
    </row>
    <row r="734" spans="1:19" x14ac:dyDescent="0.35">
      <c r="A734">
        <v>100062</v>
      </c>
      <c r="B734" t="s">
        <v>0</v>
      </c>
      <c r="C734" s="2">
        <f>_xlfn.SWITCH(Sales[[#This Row],[Subscription Type]],"Basic",10,"Premium",10,"Business",25,"Enterprise",27)</f>
        <v>10</v>
      </c>
      <c r="E734" s="1"/>
      <c r="F734" s="1"/>
      <c r="G734">
        <v>15</v>
      </c>
      <c r="H734">
        <v>22</v>
      </c>
      <c r="I734">
        <f>IF(Sales[[#This Row],[Number of Users]]-Sales[[#This Row],[Licenses Bought]]&lt;0,0,Sales[[#This Row],[Number of Users]]-Sales[[#This Row],[Licenses Bought]])</f>
        <v>7</v>
      </c>
      <c r="J734" s="2">
        <f>IF(Sales[[#This Row],[Sales Month]]=MAX(Sales[Sales Month]),Sales[[#This Row],[Upsell $ Per Non-Paying User]]*Sales[[#This Row],[Non-Paying Users]],0)</f>
        <v>0</v>
      </c>
      <c r="K734" s="2" t="str">
        <f>_xlfn.IFS(Sales[[#This Row],[Current Upsell $]]=0,"",Sales[[#This Row],[Current Upsell $]]&gt;=400,"High",Sales[[#This Row],[Current Upsell $]]&gt;=100,"Medium",Sales[[#This Row],[Current Upsell $]]&lt;100,"Low")</f>
        <v/>
      </c>
      <c r="L734" s="2" t="str">
        <f>IF(Sales[[#This Row],[Current Upsell $]]&gt;0,_xlfn.CONCAT(Sales[[#This Row],[Subscription Type]]," ",Sales[[#This Row],[Upsell Priority]]," ",TEXT(Sales[[#This Row],[Current Upsell $]],"$#,#")),"")</f>
        <v/>
      </c>
      <c r="M734" s="1">
        <v>44013</v>
      </c>
      <c r="N734" s="1">
        <v>44378</v>
      </c>
      <c r="O734">
        <v>12</v>
      </c>
      <c r="P734">
        <v>0</v>
      </c>
      <c r="Q734" s="1">
        <v>44166</v>
      </c>
      <c r="R734">
        <v>150</v>
      </c>
      <c r="S734" s="1"/>
    </row>
    <row r="735" spans="1:19" x14ac:dyDescent="0.35">
      <c r="A735">
        <v>100062</v>
      </c>
      <c r="B735" t="s">
        <v>0</v>
      </c>
      <c r="C735" s="2">
        <f>_xlfn.SWITCH(Sales[[#This Row],[Subscription Type]],"Basic",10,"Premium",10,"Business",25,"Enterprise",27)</f>
        <v>10</v>
      </c>
      <c r="E735" s="1"/>
      <c r="F735" s="1"/>
      <c r="G735">
        <v>15</v>
      </c>
      <c r="H735">
        <v>18</v>
      </c>
      <c r="I735">
        <f>IF(Sales[[#This Row],[Number of Users]]-Sales[[#This Row],[Licenses Bought]]&lt;0,0,Sales[[#This Row],[Number of Users]]-Sales[[#This Row],[Licenses Bought]])</f>
        <v>3</v>
      </c>
      <c r="J735" s="2">
        <f>IF(Sales[[#This Row],[Sales Month]]=MAX(Sales[Sales Month]),Sales[[#This Row],[Upsell $ Per Non-Paying User]]*Sales[[#This Row],[Non-Paying Users]],0)</f>
        <v>0</v>
      </c>
      <c r="K735" s="2" t="str">
        <f>_xlfn.IFS(Sales[[#This Row],[Current Upsell $]]=0,"",Sales[[#This Row],[Current Upsell $]]&gt;=400,"High",Sales[[#This Row],[Current Upsell $]]&gt;=100,"Medium",Sales[[#This Row],[Current Upsell $]]&lt;100,"Low")</f>
        <v/>
      </c>
      <c r="L735" s="2" t="str">
        <f>IF(Sales[[#This Row],[Current Upsell $]]&gt;0,_xlfn.CONCAT(Sales[[#This Row],[Subscription Type]]," ",Sales[[#This Row],[Upsell Priority]]," ",TEXT(Sales[[#This Row],[Current Upsell $]],"$#,#")),"")</f>
        <v/>
      </c>
      <c r="M735" s="1">
        <v>44013</v>
      </c>
      <c r="N735" s="1">
        <v>44378</v>
      </c>
      <c r="O735">
        <v>12</v>
      </c>
      <c r="P735">
        <v>0</v>
      </c>
      <c r="Q735" s="1">
        <v>44197</v>
      </c>
      <c r="R735">
        <v>150</v>
      </c>
      <c r="S735" s="1"/>
    </row>
    <row r="736" spans="1:19" x14ac:dyDescent="0.35">
      <c r="A736">
        <v>100062</v>
      </c>
      <c r="B736" t="s">
        <v>0</v>
      </c>
      <c r="C736" s="2">
        <f>_xlfn.SWITCH(Sales[[#This Row],[Subscription Type]],"Basic",10,"Premium",10,"Business",25,"Enterprise",27)</f>
        <v>10</v>
      </c>
      <c r="E736" s="1"/>
      <c r="F736" s="1"/>
      <c r="G736">
        <v>15</v>
      </c>
      <c r="H736">
        <v>16</v>
      </c>
      <c r="I736">
        <f>IF(Sales[[#This Row],[Number of Users]]-Sales[[#This Row],[Licenses Bought]]&lt;0,0,Sales[[#This Row],[Number of Users]]-Sales[[#This Row],[Licenses Bought]])</f>
        <v>1</v>
      </c>
      <c r="J736" s="2">
        <f>IF(Sales[[#This Row],[Sales Month]]=MAX(Sales[Sales Month]),Sales[[#This Row],[Upsell $ Per Non-Paying User]]*Sales[[#This Row],[Non-Paying Users]],0)</f>
        <v>0</v>
      </c>
      <c r="K736" s="2" t="str">
        <f>_xlfn.IFS(Sales[[#This Row],[Current Upsell $]]=0,"",Sales[[#This Row],[Current Upsell $]]&gt;=400,"High",Sales[[#This Row],[Current Upsell $]]&gt;=100,"Medium",Sales[[#This Row],[Current Upsell $]]&lt;100,"Low")</f>
        <v/>
      </c>
      <c r="L736" s="2" t="str">
        <f>IF(Sales[[#This Row],[Current Upsell $]]&gt;0,_xlfn.CONCAT(Sales[[#This Row],[Subscription Type]]," ",Sales[[#This Row],[Upsell Priority]]," ",TEXT(Sales[[#This Row],[Current Upsell $]],"$#,#")),"")</f>
        <v/>
      </c>
      <c r="M736" s="1">
        <v>44013</v>
      </c>
      <c r="N736" s="1">
        <v>44378</v>
      </c>
      <c r="O736">
        <v>12</v>
      </c>
      <c r="P736">
        <v>0</v>
      </c>
      <c r="Q736" s="1">
        <v>44228</v>
      </c>
      <c r="R736">
        <v>150</v>
      </c>
      <c r="S736" s="1"/>
    </row>
    <row r="737" spans="1:19" x14ac:dyDescent="0.35">
      <c r="A737">
        <v>100062</v>
      </c>
      <c r="B737" t="s">
        <v>0</v>
      </c>
      <c r="C737" s="2">
        <f>_xlfn.SWITCH(Sales[[#This Row],[Subscription Type]],"Basic",10,"Premium",10,"Business",25,"Enterprise",27)</f>
        <v>10</v>
      </c>
      <c r="E737" s="1"/>
      <c r="F737" s="1"/>
      <c r="G737">
        <v>15</v>
      </c>
      <c r="H737">
        <v>22</v>
      </c>
      <c r="I737">
        <f>IF(Sales[[#This Row],[Number of Users]]-Sales[[#This Row],[Licenses Bought]]&lt;0,0,Sales[[#This Row],[Number of Users]]-Sales[[#This Row],[Licenses Bought]])</f>
        <v>7</v>
      </c>
      <c r="J737" s="2">
        <f>IF(Sales[[#This Row],[Sales Month]]=MAX(Sales[Sales Month]),Sales[[#This Row],[Upsell $ Per Non-Paying User]]*Sales[[#This Row],[Non-Paying Users]],0)</f>
        <v>0</v>
      </c>
      <c r="K737" s="2" t="str">
        <f>_xlfn.IFS(Sales[[#This Row],[Current Upsell $]]=0,"",Sales[[#This Row],[Current Upsell $]]&gt;=400,"High",Sales[[#This Row],[Current Upsell $]]&gt;=100,"Medium",Sales[[#This Row],[Current Upsell $]]&lt;100,"Low")</f>
        <v/>
      </c>
      <c r="L737" s="2" t="str">
        <f>IF(Sales[[#This Row],[Current Upsell $]]&gt;0,_xlfn.CONCAT(Sales[[#This Row],[Subscription Type]]," ",Sales[[#This Row],[Upsell Priority]]," ",TEXT(Sales[[#This Row],[Current Upsell $]],"$#,#")),"")</f>
        <v/>
      </c>
      <c r="M737" s="1">
        <v>44013</v>
      </c>
      <c r="N737" s="1">
        <v>44378</v>
      </c>
      <c r="O737">
        <v>12</v>
      </c>
      <c r="P737">
        <v>0</v>
      </c>
      <c r="Q737" s="1">
        <v>44256</v>
      </c>
      <c r="R737">
        <v>150</v>
      </c>
      <c r="S737" s="1"/>
    </row>
    <row r="738" spans="1:19" x14ac:dyDescent="0.35">
      <c r="A738">
        <v>100062</v>
      </c>
      <c r="B738" t="s">
        <v>0</v>
      </c>
      <c r="C738" s="2">
        <f>_xlfn.SWITCH(Sales[[#This Row],[Subscription Type]],"Basic",10,"Premium",10,"Business",25,"Enterprise",27)</f>
        <v>10</v>
      </c>
      <c r="E738" s="1"/>
      <c r="F738" s="1"/>
      <c r="G738">
        <v>15</v>
      </c>
      <c r="H738">
        <v>15</v>
      </c>
      <c r="I738">
        <f>IF(Sales[[#This Row],[Number of Users]]-Sales[[#This Row],[Licenses Bought]]&lt;0,0,Sales[[#This Row],[Number of Users]]-Sales[[#This Row],[Licenses Bought]])</f>
        <v>0</v>
      </c>
      <c r="J738" s="2">
        <f>IF(Sales[[#This Row],[Sales Month]]=MAX(Sales[Sales Month]),Sales[[#This Row],[Upsell $ Per Non-Paying User]]*Sales[[#This Row],[Non-Paying Users]],0)</f>
        <v>0</v>
      </c>
      <c r="K738" s="2" t="str">
        <f>_xlfn.IFS(Sales[[#This Row],[Current Upsell $]]=0,"",Sales[[#This Row],[Current Upsell $]]&gt;=400,"High",Sales[[#This Row],[Current Upsell $]]&gt;=100,"Medium",Sales[[#This Row],[Current Upsell $]]&lt;100,"Low")</f>
        <v/>
      </c>
      <c r="L738" s="2" t="str">
        <f>IF(Sales[[#This Row],[Current Upsell $]]&gt;0,_xlfn.CONCAT(Sales[[#This Row],[Subscription Type]]," ",Sales[[#This Row],[Upsell Priority]]," ",TEXT(Sales[[#This Row],[Current Upsell $]],"$#,#")),"")</f>
        <v/>
      </c>
      <c r="M738" s="1">
        <v>44013</v>
      </c>
      <c r="N738" s="1">
        <v>44378</v>
      </c>
      <c r="O738">
        <v>12</v>
      </c>
      <c r="P738">
        <v>0</v>
      </c>
      <c r="Q738" s="1">
        <v>44287</v>
      </c>
      <c r="R738">
        <v>150</v>
      </c>
      <c r="S738" s="1"/>
    </row>
    <row r="739" spans="1:19" x14ac:dyDescent="0.35">
      <c r="A739">
        <v>100062</v>
      </c>
      <c r="B739" t="s">
        <v>0</v>
      </c>
      <c r="C739" s="2">
        <f>_xlfn.SWITCH(Sales[[#This Row],[Subscription Type]],"Basic",10,"Premium",10,"Business",25,"Enterprise",27)</f>
        <v>10</v>
      </c>
      <c r="E739" s="1"/>
      <c r="F739" s="1"/>
      <c r="G739">
        <v>15</v>
      </c>
      <c r="H739">
        <v>20</v>
      </c>
      <c r="I739">
        <f>IF(Sales[[#This Row],[Number of Users]]-Sales[[#This Row],[Licenses Bought]]&lt;0,0,Sales[[#This Row],[Number of Users]]-Sales[[#This Row],[Licenses Bought]])</f>
        <v>5</v>
      </c>
      <c r="J739" s="2">
        <f>IF(Sales[[#This Row],[Sales Month]]=MAX(Sales[Sales Month]),Sales[[#This Row],[Upsell $ Per Non-Paying User]]*Sales[[#This Row],[Non-Paying Users]],0)</f>
        <v>0</v>
      </c>
      <c r="K739" s="2" t="str">
        <f>_xlfn.IFS(Sales[[#This Row],[Current Upsell $]]=0,"",Sales[[#This Row],[Current Upsell $]]&gt;=400,"High",Sales[[#This Row],[Current Upsell $]]&gt;=100,"Medium",Sales[[#This Row],[Current Upsell $]]&lt;100,"Low")</f>
        <v/>
      </c>
      <c r="L739" s="2" t="str">
        <f>IF(Sales[[#This Row],[Current Upsell $]]&gt;0,_xlfn.CONCAT(Sales[[#This Row],[Subscription Type]]," ",Sales[[#This Row],[Upsell Priority]]," ",TEXT(Sales[[#This Row],[Current Upsell $]],"$#,#")),"")</f>
        <v/>
      </c>
      <c r="M739" s="1">
        <v>44013</v>
      </c>
      <c r="N739" s="1">
        <v>44378</v>
      </c>
      <c r="O739">
        <v>12</v>
      </c>
      <c r="P739">
        <v>0</v>
      </c>
      <c r="Q739" s="1">
        <v>44317</v>
      </c>
      <c r="R739">
        <v>150</v>
      </c>
      <c r="S739" s="1"/>
    </row>
    <row r="740" spans="1:19" x14ac:dyDescent="0.35">
      <c r="A740">
        <v>100062</v>
      </c>
      <c r="B740" t="s">
        <v>0</v>
      </c>
      <c r="C740" s="2">
        <f>_xlfn.SWITCH(Sales[[#This Row],[Subscription Type]],"Basic",10,"Premium",10,"Business",25,"Enterprise",27)</f>
        <v>10</v>
      </c>
      <c r="E740" s="1"/>
      <c r="F740" s="1"/>
      <c r="G740">
        <v>15</v>
      </c>
      <c r="H740">
        <v>20</v>
      </c>
      <c r="I740">
        <f>IF(Sales[[#This Row],[Number of Users]]-Sales[[#This Row],[Licenses Bought]]&lt;0,0,Sales[[#This Row],[Number of Users]]-Sales[[#This Row],[Licenses Bought]])</f>
        <v>5</v>
      </c>
      <c r="J740" s="2">
        <f>IF(Sales[[#This Row],[Sales Month]]=MAX(Sales[Sales Month]),Sales[[#This Row],[Upsell $ Per Non-Paying User]]*Sales[[#This Row],[Non-Paying Users]],0)</f>
        <v>50</v>
      </c>
      <c r="K740" s="2" t="str">
        <f>_xlfn.IFS(Sales[[#This Row],[Current Upsell $]]=0,"",Sales[[#This Row],[Current Upsell $]]&gt;=400,"High",Sales[[#This Row],[Current Upsell $]]&gt;=100,"Medium",Sales[[#This Row],[Current Upsell $]]&lt;100,"Low")</f>
        <v>Low</v>
      </c>
      <c r="L740" s="2" t="str">
        <f>IF(Sales[[#This Row],[Current Upsell $]]&gt;0,_xlfn.CONCAT(Sales[[#This Row],[Subscription Type]]," ",Sales[[#This Row],[Upsell Priority]]," ",TEXT(Sales[[#This Row],[Current Upsell $]],"$#,#")),"")</f>
        <v>Premium Low $50</v>
      </c>
      <c r="M740" s="1">
        <v>44013</v>
      </c>
      <c r="N740" s="1">
        <v>44378</v>
      </c>
      <c r="O740">
        <v>12</v>
      </c>
      <c r="P740">
        <v>0</v>
      </c>
      <c r="Q740" s="1">
        <v>44348</v>
      </c>
      <c r="R740">
        <v>150</v>
      </c>
      <c r="S740" s="1"/>
    </row>
    <row r="741" spans="1:19" x14ac:dyDescent="0.35">
      <c r="A741">
        <v>100063</v>
      </c>
      <c r="B741" t="s">
        <v>3</v>
      </c>
      <c r="C741" s="2">
        <f>_xlfn.SWITCH(Sales[[#This Row],[Subscription Type]],"Basic",10,"Premium",10,"Business",25,"Enterprise",27)</f>
        <v>10</v>
      </c>
      <c r="G741">
        <v>0</v>
      </c>
      <c r="H741">
        <v>18</v>
      </c>
      <c r="I741">
        <f>IF(Sales[[#This Row],[Number of Users]]-Sales[[#This Row],[Licenses Bought]]&lt;0,0,Sales[[#This Row],[Number of Users]]-Sales[[#This Row],[Licenses Bought]])</f>
        <v>18</v>
      </c>
      <c r="J741" s="2">
        <f>IF(Sales[[#This Row],[Sales Month]]=MAX(Sales[Sales Month]),Sales[[#This Row],[Upsell $ Per Non-Paying User]]*Sales[[#This Row],[Non-Paying Users]],0)</f>
        <v>0</v>
      </c>
      <c r="K741" s="2" t="str">
        <f>_xlfn.IFS(Sales[[#This Row],[Current Upsell $]]=0,"",Sales[[#This Row],[Current Upsell $]]&gt;=400,"High",Sales[[#This Row],[Current Upsell $]]&gt;=100,"Medium",Sales[[#This Row],[Current Upsell $]]&lt;100,"Low")</f>
        <v/>
      </c>
      <c r="L741" s="2" t="str">
        <f>IF(Sales[[#This Row],[Current Upsell $]]&gt;0,_xlfn.CONCAT(Sales[[#This Row],[Subscription Type]]," ",Sales[[#This Row],[Upsell Priority]]," ",TEXT(Sales[[#This Row],[Current Upsell $]],"$#,#")),"")</f>
        <v/>
      </c>
      <c r="M741" s="1">
        <v>44013</v>
      </c>
      <c r="N741" s="1">
        <v>44044</v>
      </c>
      <c r="O741">
        <v>1</v>
      </c>
      <c r="P741">
        <v>10</v>
      </c>
      <c r="Q741" s="1">
        <v>44013</v>
      </c>
      <c r="R741">
        <v>0</v>
      </c>
      <c r="S741" s="1"/>
    </row>
    <row r="742" spans="1:19" x14ac:dyDescent="0.35">
      <c r="A742">
        <v>100063</v>
      </c>
      <c r="B742" t="s">
        <v>3</v>
      </c>
      <c r="C742" s="2">
        <f>_xlfn.SWITCH(Sales[[#This Row],[Subscription Type]],"Basic",10,"Premium",10,"Business",25,"Enterprise",27)</f>
        <v>10</v>
      </c>
      <c r="G742">
        <v>0</v>
      </c>
      <c r="H742">
        <v>16</v>
      </c>
      <c r="I742">
        <f>IF(Sales[[#This Row],[Number of Users]]-Sales[[#This Row],[Licenses Bought]]&lt;0,0,Sales[[#This Row],[Number of Users]]-Sales[[#This Row],[Licenses Bought]])</f>
        <v>16</v>
      </c>
      <c r="J742" s="2">
        <f>IF(Sales[[#This Row],[Sales Month]]=MAX(Sales[Sales Month]),Sales[[#This Row],[Upsell $ Per Non-Paying User]]*Sales[[#This Row],[Non-Paying Users]],0)</f>
        <v>0</v>
      </c>
      <c r="K742" s="2" t="str">
        <f>_xlfn.IFS(Sales[[#This Row],[Current Upsell $]]=0,"",Sales[[#This Row],[Current Upsell $]]&gt;=400,"High",Sales[[#This Row],[Current Upsell $]]&gt;=100,"Medium",Sales[[#This Row],[Current Upsell $]]&lt;100,"Low")</f>
        <v/>
      </c>
      <c r="L742" s="2" t="str">
        <f>IF(Sales[[#This Row],[Current Upsell $]]&gt;0,_xlfn.CONCAT(Sales[[#This Row],[Subscription Type]]," ",Sales[[#This Row],[Upsell Priority]]," ",TEXT(Sales[[#This Row],[Current Upsell $]],"$#,#")),"")</f>
        <v/>
      </c>
      <c r="M742" s="1">
        <v>44013</v>
      </c>
      <c r="N742" s="1">
        <v>44044</v>
      </c>
      <c r="O742">
        <v>1</v>
      </c>
      <c r="P742">
        <v>10</v>
      </c>
      <c r="Q742" s="1">
        <v>44044</v>
      </c>
      <c r="R742">
        <v>0</v>
      </c>
      <c r="S742" s="1"/>
    </row>
    <row r="743" spans="1:19" x14ac:dyDescent="0.35">
      <c r="A743">
        <v>100064</v>
      </c>
      <c r="B743" t="s">
        <v>3</v>
      </c>
      <c r="C743" s="2">
        <f>_xlfn.SWITCH(Sales[[#This Row],[Subscription Type]],"Basic",10,"Premium",10,"Business",25,"Enterprise",27)</f>
        <v>10</v>
      </c>
      <c r="G743">
        <v>0</v>
      </c>
      <c r="H743">
        <v>16</v>
      </c>
      <c r="I743">
        <f>IF(Sales[[#This Row],[Number of Users]]-Sales[[#This Row],[Licenses Bought]]&lt;0,0,Sales[[#This Row],[Number of Users]]-Sales[[#This Row],[Licenses Bought]])</f>
        <v>16</v>
      </c>
      <c r="J743" s="2">
        <f>IF(Sales[[#This Row],[Sales Month]]=MAX(Sales[Sales Month]),Sales[[#This Row],[Upsell $ Per Non-Paying User]]*Sales[[#This Row],[Non-Paying Users]],0)</f>
        <v>0</v>
      </c>
      <c r="K743" s="2" t="str">
        <f>_xlfn.IFS(Sales[[#This Row],[Current Upsell $]]=0,"",Sales[[#This Row],[Current Upsell $]]&gt;=400,"High",Sales[[#This Row],[Current Upsell $]]&gt;=100,"Medium",Sales[[#This Row],[Current Upsell $]]&lt;100,"Low")</f>
        <v/>
      </c>
      <c r="L743" s="2" t="str">
        <f>IF(Sales[[#This Row],[Current Upsell $]]&gt;0,_xlfn.CONCAT(Sales[[#This Row],[Subscription Type]]," ",Sales[[#This Row],[Upsell Priority]]," ",TEXT(Sales[[#This Row],[Current Upsell $]],"$#,#")),"")</f>
        <v/>
      </c>
      <c r="M743" s="1">
        <v>44013</v>
      </c>
      <c r="N743" s="1">
        <v>44256</v>
      </c>
      <c r="O743">
        <v>8</v>
      </c>
      <c r="P743">
        <v>3</v>
      </c>
      <c r="Q743" s="1">
        <v>44013</v>
      </c>
      <c r="R743">
        <v>0</v>
      </c>
      <c r="S743" s="1"/>
    </row>
    <row r="744" spans="1:19" x14ac:dyDescent="0.35">
      <c r="A744">
        <v>100064</v>
      </c>
      <c r="B744" t="s">
        <v>0</v>
      </c>
      <c r="C744" s="2">
        <f>_xlfn.SWITCH(Sales[[#This Row],[Subscription Type]],"Basic",10,"Premium",10,"Business",25,"Enterprise",27)</f>
        <v>10</v>
      </c>
      <c r="G744">
        <v>8</v>
      </c>
      <c r="H744">
        <v>17</v>
      </c>
      <c r="I744">
        <f>IF(Sales[[#This Row],[Number of Users]]-Sales[[#This Row],[Licenses Bought]]&lt;0,0,Sales[[#This Row],[Number of Users]]-Sales[[#This Row],[Licenses Bought]])</f>
        <v>9</v>
      </c>
      <c r="J744" s="2">
        <f>IF(Sales[[#This Row],[Sales Month]]=MAX(Sales[Sales Month]),Sales[[#This Row],[Upsell $ Per Non-Paying User]]*Sales[[#This Row],[Non-Paying Users]],0)</f>
        <v>0</v>
      </c>
      <c r="K744" s="2" t="str">
        <f>_xlfn.IFS(Sales[[#This Row],[Current Upsell $]]=0,"",Sales[[#This Row],[Current Upsell $]]&gt;=400,"High",Sales[[#This Row],[Current Upsell $]]&gt;=100,"Medium",Sales[[#This Row],[Current Upsell $]]&lt;100,"Low")</f>
        <v/>
      </c>
      <c r="L744" s="2" t="str">
        <f>IF(Sales[[#This Row],[Current Upsell $]]&gt;0,_xlfn.CONCAT(Sales[[#This Row],[Subscription Type]]," ",Sales[[#This Row],[Upsell Priority]]," ",TEXT(Sales[[#This Row],[Current Upsell $]],"$#,#")),"")</f>
        <v/>
      </c>
      <c r="M744" s="1">
        <v>44013</v>
      </c>
      <c r="N744" s="1">
        <v>44256</v>
      </c>
      <c r="O744">
        <v>8</v>
      </c>
      <c r="P744">
        <v>3</v>
      </c>
      <c r="Q744" s="1">
        <v>44044</v>
      </c>
      <c r="R744">
        <v>80</v>
      </c>
      <c r="S744" s="1"/>
    </row>
    <row r="745" spans="1:19" x14ac:dyDescent="0.35">
      <c r="A745">
        <v>100064</v>
      </c>
      <c r="B745" t="s">
        <v>0</v>
      </c>
      <c r="C745" s="2">
        <f>_xlfn.SWITCH(Sales[[#This Row],[Subscription Type]],"Basic",10,"Premium",10,"Business",25,"Enterprise",27)</f>
        <v>10</v>
      </c>
      <c r="G745">
        <v>7</v>
      </c>
      <c r="H745">
        <v>15</v>
      </c>
      <c r="I745">
        <f>IF(Sales[[#This Row],[Number of Users]]-Sales[[#This Row],[Licenses Bought]]&lt;0,0,Sales[[#This Row],[Number of Users]]-Sales[[#This Row],[Licenses Bought]])</f>
        <v>8</v>
      </c>
      <c r="J745" s="2">
        <f>IF(Sales[[#This Row],[Sales Month]]=MAX(Sales[Sales Month]),Sales[[#This Row],[Upsell $ Per Non-Paying User]]*Sales[[#This Row],[Non-Paying Users]],0)</f>
        <v>0</v>
      </c>
      <c r="K745" s="2" t="str">
        <f>_xlfn.IFS(Sales[[#This Row],[Current Upsell $]]=0,"",Sales[[#This Row],[Current Upsell $]]&gt;=400,"High",Sales[[#This Row],[Current Upsell $]]&gt;=100,"Medium",Sales[[#This Row],[Current Upsell $]]&lt;100,"Low")</f>
        <v/>
      </c>
      <c r="L745" s="2" t="str">
        <f>IF(Sales[[#This Row],[Current Upsell $]]&gt;0,_xlfn.CONCAT(Sales[[#This Row],[Subscription Type]]," ",Sales[[#This Row],[Upsell Priority]]," ",TEXT(Sales[[#This Row],[Current Upsell $]],"$#,#")),"")</f>
        <v/>
      </c>
      <c r="M745" s="1">
        <v>44013</v>
      </c>
      <c r="N745" s="1">
        <v>44256</v>
      </c>
      <c r="O745">
        <v>8</v>
      </c>
      <c r="P745">
        <v>3</v>
      </c>
      <c r="Q745" s="1">
        <v>44075</v>
      </c>
      <c r="R745">
        <v>70</v>
      </c>
      <c r="S745" s="1"/>
    </row>
    <row r="746" spans="1:19" x14ac:dyDescent="0.35">
      <c r="A746">
        <v>100064</v>
      </c>
      <c r="B746" t="s">
        <v>0</v>
      </c>
      <c r="C746" s="2">
        <f>_xlfn.SWITCH(Sales[[#This Row],[Subscription Type]],"Basic",10,"Premium",10,"Business",25,"Enterprise",27)</f>
        <v>10</v>
      </c>
      <c r="G746">
        <v>10</v>
      </c>
      <c r="H746">
        <v>16</v>
      </c>
      <c r="I746">
        <f>IF(Sales[[#This Row],[Number of Users]]-Sales[[#This Row],[Licenses Bought]]&lt;0,0,Sales[[#This Row],[Number of Users]]-Sales[[#This Row],[Licenses Bought]])</f>
        <v>6</v>
      </c>
      <c r="J746" s="2">
        <f>IF(Sales[[#This Row],[Sales Month]]=MAX(Sales[Sales Month]),Sales[[#This Row],[Upsell $ Per Non-Paying User]]*Sales[[#This Row],[Non-Paying Users]],0)</f>
        <v>0</v>
      </c>
      <c r="K746" s="2" t="str">
        <f>_xlfn.IFS(Sales[[#This Row],[Current Upsell $]]=0,"",Sales[[#This Row],[Current Upsell $]]&gt;=400,"High",Sales[[#This Row],[Current Upsell $]]&gt;=100,"Medium",Sales[[#This Row],[Current Upsell $]]&lt;100,"Low")</f>
        <v/>
      </c>
      <c r="L746" s="2" t="str">
        <f>IF(Sales[[#This Row],[Current Upsell $]]&gt;0,_xlfn.CONCAT(Sales[[#This Row],[Subscription Type]]," ",Sales[[#This Row],[Upsell Priority]]," ",TEXT(Sales[[#This Row],[Current Upsell $]],"$#,#")),"")</f>
        <v/>
      </c>
      <c r="M746" s="1">
        <v>44013</v>
      </c>
      <c r="N746" s="1">
        <v>44256</v>
      </c>
      <c r="O746">
        <v>8</v>
      </c>
      <c r="P746">
        <v>3</v>
      </c>
      <c r="Q746" s="1">
        <v>44105</v>
      </c>
      <c r="R746">
        <v>100</v>
      </c>
      <c r="S746" s="1"/>
    </row>
    <row r="747" spans="1:19" x14ac:dyDescent="0.35">
      <c r="A747">
        <v>100064</v>
      </c>
      <c r="B747" t="s">
        <v>0</v>
      </c>
      <c r="C747" s="2">
        <f>_xlfn.SWITCH(Sales[[#This Row],[Subscription Type]],"Basic",10,"Premium",10,"Business",25,"Enterprise",27)</f>
        <v>10</v>
      </c>
      <c r="G747">
        <v>12</v>
      </c>
      <c r="H747">
        <v>14</v>
      </c>
      <c r="I747">
        <f>IF(Sales[[#This Row],[Number of Users]]-Sales[[#This Row],[Licenses Bought]]&lt;0,0,Sales[[#This Row],[Number of Users]]-Sales[[#This Row],[Licenses Bought]])</f>
        <v>2</v>
      </c>
      <c r="J747" s="2">
        <f>IF(Sales[[#This Row],[Sales Month]]=MAX(Sales[Sales Month]),Sales[[#This Row],[Upsell $ Per Non-Paying User]]*Sales[[#This Row],[Non-Paying Users]],0)</f>
        <v>0</v>
      </c>
      <c r="K747" s="2" t="str">
        <f>_xlfn.IFS(Sales[[#This Row],[Current Upsell $]]=0,"",Sales[[#This Row],[Current Upsell $]]&gt;=400,"High",Sales[[#This Row],[Current Upsell $]]&gt;=100,"Medium",Sales[[#This Row],[Current Upsell $]]&lt;100,"Low")</f>
        <v/>
      </c>
      <c r="L747" s="2" t="str">
        <f>IF(Sales[[#This Row],[Current Upsell $]]&gt;0,_xlfn.CONCAT(Sales[[#This Row],[Subscription Type]]," ",Sales[[#This Row],[Upsell Priority]]," ",TEXT(Sales[[#This Row],[Current Upsell $]],"$#,#")),"")</f>
        <v/>
      </c>
      <c r="M747" s="1">
        <v>44013</v>
      </c>
      <c r="N747" s="1">
        <v>44256</v>
      </c>
      <c r="O747">
        <v>8</v>
      </c>
      <c r="P747">
        <v>3</v>
      </c>
      <c r="Q747" s="1">
        <v>44136</v>
      </c>
      <c r="R747">
        <v>120</v>
      </c>
      <c r="S747" s="1"/>
    </row>
    <row r="748" spans="1:19" x14ac:dyDescent="0.35">
      <c r="A748">
        <v>100064</v>
      </c>
      <c r="B748" t="s">
        <v>0</v>
      </c>
      <c r="C748" s="2">
        <f>_xlfn.SWITCH(Sales[[#This Row],[Subscription Type]],"Basic",10,"Premium",10,"Business",25,"Enterprise",27)</f>
        <v>10</v>
      </c>
      <c r="G748">
        <v>12</v>
      </c>
      <c r="H748">
        <v>17</v>
      </c>
      <c r="I748">
        <f>IF(Sales[[#This Row],[Number of Users]]-Sales[[#This Row],[Licenses Bought]]&lt;0,0,Sales[[#This Row],[Number of Users]]-Sales[[#This Row],[Licenses Bought]])</f>
        <v>5</v>
      </c>
      <c r="J748" s="2">
        <f>IF(Sales[[#This Row],[Sales Month]]=MAX(Sales[Sales Month]),Sales[[#This Row],[Upsell $ Per Non-Paying User]]*Sales[[#This Row],[Non-Paying Users]],0)</f>
        <v>0</v>
      </c>
      <c r="K748" s="2" t="str">
        <f>_xlfn.IFS(Sales[[#This Row],[Current Upsell $]]=0,"",Sales[[#This Row],[Current Upsell $]]&gt;=400,"High",Sales[[#This Row],[Current Upsell $]]&gt;=100,"Medium",Sales[[#This Row],[Current Upsell $]]&lt;100,"Low")</f>
        <v/>
      </c>
      <c r="L748" s="2" t="str">
        <f>IF(Sales[[#This Row],[Current Upsell $]]&gt;0,_xlfn.CONCAT(Sales[[#This Row],[Subscription Type]]," ",Sales[[#This Row],[Upsell Priority]]," ",TEXT(Sales[[#This Row],[Current Upsell $]],"$#,#")),"")</f>
        <v/>
      </c>
      <c r="M748" s="1">
        <v>44013</v>
      </c>
      <c r="N748" s="1">
        <v>44256</v>
      </c>
      <c r="O748">
        <v>8</v>
      </c>
      <c r="P748">
        <v>3</v>
      </c>
      <c r="Q748" s="1">
        <v>44166</v>
      </c>
      <c r="R748">
        <v>120</v>
      </c>
      <c r="S748" s="1"/>
    </row>
    <row r="749" spans="1:19" x14ac:dyDescent="0.35">
      <c r="A749">
        <v>100064</v>
      </c>
      <c r="B749" t="s">
        <v>0</v>
      </c>
      <c r="C749" s="2">
        <f>_xlfn.SWITCH(Sales[[#This Row],[Subscription Type]],"Basic",10,"Premium",10,"Business",25,"Enterprise",27)</f>
        <v>10</v>
      </c>
      <c r="G749">
        <v>12</v>
      </c>
      <c r="H749">
        <v>19</v>
      </c>
      <c r="I749">
        <f>IF(Sales[[#This Row],[Number of Users]]-Sales[[#This Row],[Licenses Bought]]&lt;0,0,Sales[[#This Row],[Number of Users]]-Sales[[#This Row],[Licenses Bought]])</f>
        <v>7</v>
      </c>
      <c r="J749" s="2">
        <f>IF(Sales[[#This Row],[Sales Month]]=MAX(Sales[Sales Month]),Sales[[#This Row],[Upsell $ Per Non-Paying User]]*Sales[[#This Row],[Non-Paying Users]],0)</f>
        <v>0</v>
      </c>
      <c r="K749" s="2" t="str">
        <f>_xlfn.IFS(Sales[[#This Row],[Current Upsell $]]=0,"",Sales[[#This Row],[Current Upsell $]]&gt;=400,"High",Sales[[#This Row],[Current Upsell $]]&gt;=100,"Medium",Sales[[#This Row],[Current Upsell $]]&lt;100,"Low")</f>
        <v/>
      </c>
      <c r="L749" s="2" t="str">
        <f>IF(Sales[[#This Row],[Current Upsell $]]&gt;0,_xlfn.CONCAT(Sales[[#This Row],[Subscription Type]]," ",Sales[[#This Row],[Upsell Priority]]," ",TEXT(Sales[[#This Row],[Current Upsell $]],"$#,#")),"")</f>
        <v/>
      </c>
      <c r="M749" s="1">
        <v>44013</v>
      </c>
      <c r="N749" s="1">
        <v>44256</v>
      </c>
      <c r="O749">
        <v>8</v>
      </c>
      <c r="P749">
        <v>3</v>
      </c>
      <c r="Q749" s="1">
        <v>44197</v>
      </c>
      <c r="R749">
        <v>120</v>
      </c>
      <c r="S749" s="1"/>
    </row>
    <row r="750" spans="1:19" x14ac:dyDescent="0.35">
      <c r="A750">
        <v>100064</v>
      </c>
      <c r="B750" t="s">
        <v>0</v>
      </c>
      <c r="C750" s="2">
        <f>_xlfn.SWITCH(Sales[[#This Row],[Subscription Type]],"Basic",10,"Premium",10,"Business",25,"Enterprise",27)</f>
        <v>10</v>
      </c>
      <c r="G750">
        <v>12</v>
      </c>
      <c r="H750">
        <v>13</v>
      </c>
      <c r="I750">
        <f>IF(Sales[[#This Row],[Number of Users]]-Sales[[#This Row],[Licenses Bought]]&lt;0,0,Sales[[#This Row],[Number of Users]]-Sales[[#This Row],[Licenses Bought]])</f>
        <v>1</v>
      </c>
      <c r="J750" s="2">
        <f>IF(Sales[[#This Row],[Sales Month]]=MAX(Sales[Sales Month]),Sales[[#This Row],[Upsell $ Per Non-Paying User]]*Sales[[#This Row],[Non-Paying Users]],0)</f>
        <v>0</v>
      </c>
      <c r="K750" s="2" t="str">
        <f>_xlfn.IFS(Sales[[#This Row],[Current Upsell $]]=0,"",Sales[[#This Row],[Current Upsell $]]&gt;=400,"High",Sales[[#This Row],[Current Upsell $]]&gt;=100,"Medium",Sales[[#This Row],[Current Upsell $]]&lt;100,"Low")</f>
        <v/>
      </c>
      <c r="L750" s="2" t="str">
        <f>IF(Sales[[#This Row],[Current Upsell $]]&gt;0,_xlfn.CONCAT(Sales[[#This Row],[Subscription Type]]," ",Sales[[#This Row],[Upsell Priority]]," ",TEXT(Sales[[#This Row],[Current Upsell $]],"$#,#")),"")</f>
        <v/>
      </c>
      <c r="M750" s="1">
        <v>44013</v>
      </c>
      <c r="N750" s="1">
        <v>44256</v>
      </c>
      <c r="O750">
        <v>8</v>
      </c>
      <c r="P750">
        <v>3</v>
      </c>
      <c r="Q750" s="1">
        <v>44228</v>
      </c>
      <c r="R750">
        <v>120</v>
      </c>
      <c r="S750" s="1"/>
    </row>
    <row r="751" spans="1:19" x14ac:dyDescent="0.35">
      <c r="A751">
        <v>100064</v>
      </c>
      <c r="B751" t="s">
        <v>0</v>
      </c>
      <c r="C751" s="2">
        <f>_xlfn.SWITCH(Sales[[#This Row],[Subscription Type]],"Basic",10,"Premium",10,"Business",25,"Enterprise",27)</f>
        <v>10</v>
      </c>
      <c r="G751">
        <v>12</v>
      </c>
      <c r="H751">
        <v>12</v>
      </c>
      <c r="I751">
        <f>IF(Sales[[#This Row],[Number of Users]]-Sales[[#This Row],[Licenses Bought]]&lt;0,0,Sales[[#This Row],[Number of Users]]-Sales[[#This Row],[Licenses Bought]])</f>
        <v>0</v>
      </c>
      <c r="J751" s="2">
        <f>IF(Sales[[#This Row],[Sales Month]]=MAX(Sales[Sales Month]),Sales[[#This Row],[Upsell $ Per Non-Paying User]]*Sales[[#This Row],[Non-Paying Users]],0)</f>
        <v>0</v>
      </c>
      <c r="K751" s="2" t="str">
        <f>_xlfn.IFS(Sales[[#This Row],[Current Upsell $]]=0,"",Sales[[#This Row],[Current Upsell $]]&gt;=400,"High",Sales[[#This Row],[Current Upsell $]]&gt;=100,"Medium",Sales[[#This Row],[Current Upsell $]]&lt;100,"Low")</f>
        <v/>
      </c>
      <c r="L751" s="2" t="str">
        <f>IF(Sales[[#This Row],[Current Upsell $]]&gt;0,_xlfn.CONCAT(Sales[[#This Row],[Subscription Type]]," ",Sales[[#This Row],[Upsell Priority]]," ",TEXT(Sales[[#This Row],[Current Upsell $]],"$#,#")),"")</f>
        <v/>
      </c>
      <c r="M751" s="1">
        <v>44013</v>
      </c>
      <c r="N751" s="1">
        <v>44256</v>
      </c>
      <c r="O751">
        <v>8</v>
      </c>
      <c r="P751">
        <v>3</v>
      </c>
      <c r="Q751" s="1">
        <v>44256</v>
      </c>
      <c r="R751">
        <v>120</v>
      </c>
      <c r="S751" s="1"/>
    </row>
    <row r="752" spans="1:19" x14ac:dyDescent="0.35">
      <c r="A752">
        <v>100065</v>
      </c>
      <c r="B752" t="s">
        <v>3</v>
      </c>
      <c r="C752" s="2">
        <f>_xlfn.SWITCH(Sales[[#This Row],[Subscription Type]],"Basic",10,"Premium",10,"Business",25,"Enterprise",27)</f>
        <v>10</v>
      </c>
      <c r="G752">
        <v>0</v>
      </c>
      <c r="H752">
        <v>14</v>
      </c>
      <c r="I752">
        <f>IF(Sales[[#This Row],[Number of Users]]-Sales[[#This Row],[Licenses Bought]]&lt;0,0,Sales[[#This Row],[Number of Users]]-Sales[[#This Row],[Licenses Bought]])</f>
        <v>14</v>
      </c>
      <c r="J752" s="2">
        <f>IF(Sales[[#This Row],[Sales Month]]=MAX(Sales[Sales Month]),Sales[[#This Row],[Upsell $ Per Non-Paying User]]*Sales[[#This Row],[Non-Paying Users]],0)</f>
        <v>0</v>
      </c>
      <c r="K752" s="2" t="str">
        <f>_xlfn.IFS(Sales[[#This Row],[Current Upsell $]]=0,"",Sales[[#This Row],[Current Upsell $]]&gt;=400,"High",Sales[[#This Row],[Current Upsell $]]&gt;=100,"Medium",Sales[[#This Row],[Current Upsell $]]&lt;100,"Low")</f>
        <v/>
      </c>
      <c r="L752" s="2" t="str">
        <f>IF(Sales[[#This Row],[Current Upsell $]]&gt;0,_xlfn.CONCAT(Sales[[#This Row],[Subscription Type]]," ",Sales[[#This Row],[Upsell Priority]]," ",TEXT(Sales[[#This Row],[Current Upsell $]],"$#,#")),"")</f>
        <v/>
      </c>
      <c r="M752" s="1">
        <v>44013</v>
      </c>
      <c r="N752" s="1">
        <v>44197</v>
      </c>
      <c r="O752">
        <v>6</v>
      </c>
      <c r="P752">
        <v>5</v>
      </c>
      <c r="Q752" s="1">
        <v>44013</v>
      </c>
      <c r="R752">
        <v>0</v>
      </c>
      <c r="S752" s="1"/>
    </row>
    <row r="753" spans="1:19" x14ac:dyDescent="0.35">
      <c r="A753">
        <v>100065</v>
      </c>
      <c r="B753" t="s">
        <v>3</v>
      </c>
      <c r="C753" s="2">
        <f>_xlfn.SWITCH(Sales[[#This Row],[Subscription Type]],"Basic",10,"Premium",10,"Business",25,"Enterprise",27)</f>
        <v>10</v>
      </c>
      <c r="G753">
        <v>0</v>
      </c>
      <c r="H753">
        <v>12</v>
      </c>
      <c r="I753">
        <f>IF(Sales[[#This Row],[Number of Users]]-Sales[[#This Row],[Licenses Bought]]&lt;0,0,Sales[[#This Row],[Number of Users]]-Sales[[#This Row],[Licenses Bought]])</f>
        <v>12</v>
      </c>
      <c r="J753" s="2">
        <f>IF(Sales[[#This Row],[Sales Month]]=MAX(Sales[Sales Month]),Sales[[#This Row],[Upsell $ Per Non-Paying User]]*Sales[[#This Row],[Non-Paying Users]],0)</f>
        <v>0</v>
      </c>
      <c r="K753" s="2" t="str">
        <f>_xlfn.IFS(Sales[[#This Row],[Current Upsell $]]=0,"",Sales[[#This Row],[Current Upsell $]]&gt;=400,"High",Sales[[#This Row],[Current Upsell $]]&gt;=100,"Medium",Sales[[#This Row],[Current Upsell $]]&lt;100,"Low")</f>
        <v/>
      </c>
      <c r="L753" s="2" t="str">
        <f>IF(Sales[[#This Row],[Current Upsell $]]&gt;0,_xlfn.CONCAT(Sales[[#This Row],[Subscription Type]]," ",Sales[[#This Row],[Upsell Priority]]," ",TEXT(Sales[[#This Row],[Current Upsell $]],"$#,#")),"")</f>
        <v/>
      </c>
      <c r="M753" s="1">
        <v>44013</v>
      </c>
      <c r="N753" s="1">
        <v>44197</v>
      </c>
      <c r="O753">
        <v>6</v>
      </c>
      <c r="P753">
        <v>5</v>
      </c>
      <c r="Q753" s="1">
        <v>44044</v>
      </c>
      <c r="R753">
        <v>0</v>
      </c>
      <c r="S753" s="1"/>
    </row>
    <row r="754" spans="1:19" x14ac:dyDescent="0.35">
      <c r="A754">
        <v>100065</v>
      </c>
      <c r="B754" t="s">
        <v>3</v>
      </c>
      <c r="C754" s="2">
        <f>_xlfn.SWITCH(Sales[[#This Row],[Subscription Type]],"Basic",10,"Premium",10,"Business",25,"Enterprise",27)</f>
        <v>10</v>
      </c>
      <c r="G754">
        <v>0</v>
      </c>
      <c r="H754">
        <v>13</v>
      </c>
      <c r="I754">
        <f>IF(Sales[[#This Row],[Number of Users]]-Sales[[#This Row],[Licenses Bought]]&lt;0,0,Sales[[#This Row],[Number of Users]]-Sales[[#This Row],[Licenses Bought]])</f>
        <v>13</v>
      </c>
      <c r="J754" s="2">
        <f>IF(Sales[[#This Row],[Sales Month]]=MAX(Sales[Sales Month]),Sales[[#This Row],[Upsell $ Per Non-Paying User]]*Sales[[#This Row],[Non-Paying Users]],0)</f>
        <v>0</v>
      </c>
      <c r="K754" s="2" t="str">
        <f>_xlfn.IFS(Sales[[#This Row],[Current Upsell $]]=0,"",Sales[[#This Row],[Current Upsell $]]&gt;=400,"High",Sales[[#This Row],[Current Upsell $]]&gt;=100,"Medium",Sales[[#This Row],[Current Upsell $]]&lt;100,"Low")</f>
        <v/>
      </c>
      <c r="L754" s="2" t="str">
        <f>IF(Sales[[#This Row],[Current Upsell $]]&gt;0,_xlfn.CONCAT(Sales[[#This Row],[Subscription Type]]," ",Sales[[#This Row],[Upsell Priority]]," ",TEXT(Sales[[#This Row],[Current Upsell $]],"$#,#")),"")</f>
        <v/>
      </c>
      <c r="M754" s="1">
        <v>44013</v>
      </c>
      <c r="N754" s="1">
        <v>44197</v>
      </c>
      <c r="O754">
        <v>6</v>
      </c>
      <c r="P754">
        <v>5</v>
      </c>
      <c r="Q754" s="1">
        <v>44075</v>
      </c>
      <c r="R754">
        <v>0</v>
      </c>
      <c r="S754" s="1"/>
    </row>
    <row r="755" spans="1:19" x14ac:dyDescent="0.35">
      <c r="A755">
        <v>100065</v>
      </c>
      <c r="B755" t="s">
        <v>3</v>
      </c>
      <c r="C755" s="2">
        <f>_xlfn.SWITCH(Sales[[#This Row],[Subscription Type]],"Basic",10,"Premium",10,"Business",25,"Enterprise",27)</f>
        <v>10</v>
      </c>
      <c r="G755">
        <v>0</v>
      </c>
      <c r="H755">
        <v>13</v>
      </c>
      <c r="I755">
        <f>IF(Sales[[#This Row],[Number of Users]]-Sales[[#This Row],[Licenses Bought]]&lt;0,0,Sales[[#This Row],[Number of Users]]-Sales[[#This Row],[Licenses Bought]])</f>
        <v>13</v>
      </c>
      <c r="J755" s="2">
        <f>IF(Sales[[#This Row],[Sales Month]]=MAX(Sales[Sales Month]),Sales[[#This Row],[Upsell $ Per Non-Paying User]]*Sales[[#This Row],[Non-Paying Users]],0)</f>
        <v>0</v>
      </c>
      <c r="K755" s="2" t="str">
        <f>_xlfn.IFS(Sales[[#This Row],[Current Upsell $]]=0,"",Sales[[#This Row],[Current Upsell $]]&gt;=400,"High",Sales[[#This Row],[Current Upsell $]]&gt;=100,"Medium",Sales[[#This Row],[Current Upsell $]]&lt;100,"Low")</f>
        <v/>
      </c>
      <c r="L755" s="2" t="str">
        <f>IF(Sales[[#This Row],[Current Upsell $]]&gt;0,_xlfn.CONCAT(Sales[[#This Row],[Subscription Type]]," ",Sales[[#This Row],[Upsell Priority]]," ",TEXT(Sales[[#This Row],[Current Upsell $]],"$#,#")),"")</f>
        <v/>
      </c>
      <c r="M755" s="1">
        <v>44013</v>
      </c>
      <c r="N755" s="1">
        <v>44197</v>
      </c>
      <c r="O755">
        <v>6</v>
      </c>
      <c r="P755">
        <v>5</v>
      </c>
      <c r="Q755" s="1">
        <v>44105</v>
      </c>
      <c r="R755">
        <v>0</v>
      </c>
      <c r="S755" s="1"/>
    </row>
    <row r="756" spans="1:19" x14ac:dyDescent="0.35">
      <c r="A756">
        <v>100065</v>
      </c>
      <c r="B756" t="s">
        <v>3</v>
      </c>
      <c r="C756" s="2">
        <f>_xlfn.SWITCH(Sales[[#This Row],[Subscription Type]],"Basic",10,"Premium",10,"Business",25,"Enterprise",27)</f>
        <v>10</v>
      </c>
      <c r="G756">
        <v>0</v>
      </c>
      <c r="H756">
        <v>11</v>
      </c>
      <c r="I756">
        <f>IF(Sales[[#This Row],[Number of Users]]-Sales[[#This Row],[Licenses Bought]]&lt;0,0,Sales[[#This Row],[Number of Users]]-Sales[[#This Row],[Licenses Bought]])</f>
        <v>11</v>
      </c>
      <c r="J756" s="2">
        <f>IF(Sales[[#This Row],[Sales Month]]=MAX(Sales[Sales Month]),Sales[[#This Row],[Upsell $ Per Non-Paying User]]*Sales[[#This Row],[Non-Paying Users]],0)</f>
        <v>0</v>
      </c>
      <c r="K756" s="2" t="str">
        <f>_xlfn.IFS(Sales[[#This Row],[Current Upsell $]]=0,"",Sales[[#This Row],[Current Upsell $]]&gt;=400,"High",Sales[[#This Row],[Current Upsell $]]&gt;=100,"Medium",Sales[[#This Row],[Current Upsell $]]&lt;100,"Low")</f>
        <v/>
      </c>
      <c r="L756" s="2" t="str">
        <f>IF(Sales[[#This Row],[Current Upsell $]]&gt;0,_xlfn.CONCAT(Sales[[#This Row],[Subscription Type]]," ",Sales[[#This Row],[Upsell Priority]]," ",TEXT(Sales[[#This Row],[Current Upsell $]],"$#,#")),"")</f>
        <v/>
      </c>
      <c r="M756" s="1">
        <v>44013</v>
      </c>
      <c r="N756" s="1">
        <v>44197</v>
      </c>
      <c r="O756">
        <v>6</v>
      </c>
      <c r="P756">
        <v>5</v>
      </c>
      <c r="Q756" s="1">
        <v>44136</v>
      </c>
      <c r="R756">
        <v>0</v>
      </c>
      <c r="S756" s="1"/>
    </row>
    <row r="757" spans="1:19" x14ac:dyDescent="0.35">
      <c r="A757">
        <v>100065</v>
      </c>
      <c r="B757" t="s">
        <v>3</v>
      </c>
      <c r="C757" s="2">
        <f>_xlfn.SWITCH(Sales[[#This Row],[Subscription Type]],"Basic",10,"Premium",10,"Business",25,"Enterprise",27)</f>
        <v>10</v>
      </c>
      <c r="G757">
        <v>0</v>
      </c>
      <c r="H757">
        <v>13</v>
      </c>
      <c r="I757">
        <f>IF(Sales[[#This Row],[Number of Users]]-Sales[[#This Row],[Licenses Bought]]&lt;0,0,Sales[[#This Row],[Number of Users]]-Sales[[#This Row],[Licenses Bought]])</f>
        <v>13</v>
      </c>
      <c r="J757" s="2">
        <f>IF(Sales[[#This Row],[Sales Month]]=MAX(Sales[Sales Month]),Sales[[#This Row],[Upsell $ Per Non-Paying User]]*Sales[[#This Row],[Non-Paying Users]],0)</f>
        <v>0</v>
      </c>
      <c r="K757" s="2" t="str">
        <f>_xlfn.IFS(Sales[[#This Row],[Current Upsell $]]=0,"",Sales[[#This Row],[Current Upsell $]]&gt;=400,"High",Sales[[#This Row],[Current Upsell $]]&gt;=100,"Medium",Sales[[#This Row],[Current Upsell $]]&lt;100,"Low")</f>
        <v/>
      </c>
      <c r="L757" s="2" t="str">
        <f>IF(Sales[[#This Row],[Current Upsell $]]&gt;0,_xlfn.CONCAT(Sales[[#This Row],[Subscription Type]]," ",Sales[[#This Row],[Upsell Priority]]," ",TEXT(Sales[[#This Row],[Current Upsell $]],"$#,#")),"")</f>
        <v/>
      </c>
      <c r="M757" s="1">
        <v>44013</v>
      </c>
      <c r="N757" s="1">
        <v>44197</v>
      </c>
      <c r="O757">
        <v>6</v>
      </c>
      <c r="P757">
        <v>5</v>
      </c>
      <c r="Q757" s="1">
        <v>44166</v>
      </c>
      <c r="R757">
        <v>0</v>
      </c>
      <c r="S757" s="1"/>
    </row>
    <row r="758" spans="1:19" x14ac:dyDescent="0.35">
      <c r="A758">
        <v>100065</v>
      </c>
      <c r="B758" t="s">
        <v>3</v>
      </c>
      <c r="C758" s="2">
        <f>_xlfn.SWITCH(Sales[[#This Row],[Subscription Type]],"Basic",10,"Premium",10,"Business",25,"Enterprise",27)</f>
        <v>10</v>
      </c>
      <c r="G758">
        <v>0</v>
      </c>
      <c r="H758">
        <v>14</v>
      </c>
      <c r="I758">
        <f>IF(Sales[[#This Row],[Number of Users]]-Sales[[#This Row],[Licenses Bought]]&lt;0,0,Sales[[#This Row],[Number of Users]]-Sales[[#This Row],[Licenses Bought]])</f>
        <v>14</v>
      </c>
      <c r="J758" s="2">
        <f>IF(Sales[[#This Row],[Sales Month]]=MAX(Sales[Sales Month]),Sales[[#This Row],[Upsell $ Per Non-Paying User]]*Sales[[#This Row],[Non-Paying Users]],0)</f>
        <v>0</v>
      </c>
      <c r="K758" s="2" t="str">
        <f>_xlfn.IFS(Sales[[#This Row],[Current Upsell $]]=0,"",Sales[[#This Row],[Current Upsell $]]&gt;=400,"High",Sales[[#This Row],[Current Upsell $]]&gt;=100,"Medium",Sales[[#This Row],[Current Upsell $]]&lt;100,"Low")</f>
        <v/>
      </c>
      <c r="L758" s="2" t="str">
        <f>IF(Sales[[#This Row],[Current Upsell $]]&gt;0,_xlfn.CONCAT(Sales[[#This Row],[Subscription Type]]," ",Sales[[#This Row],[Upsell Priority]]," ",TEXT(Sales[[#This Row],[Current Upsell $]],"$#,#")),"")</f>
        <v/>
      </c>
      <c r="M758" s="1">
        <v>44013</v>
      </c>
      <c r="N758" s="1">
        <v>44197</v>
      </c>
      <c r="O758">
        <v>6</v>
      </c>
      <c r="P758">
        <v>5</v>
      </c>
      <c r="Q758" s="1">
        <v>44197</v>
      </c>
      <c r="R758">
        <v>0</v>
      </c>
      <c r="S758" s="1"/>
    </row>
    <row r="759" spans="1:19" x14ac:dyDescent="0.35">
      <c r="A759">
        <v>100066</v>
      </c>
      <c r="B759" t="s">
        <v>3</v>
      </c>
      <c r="C759" s="2">
        <f>_xlfn.SWITCH(Sales[[#This Row],[Subscription Type]],"Basic",10,"Premium",10,"Business",25,"Enterprise",27)</f>
        <v>10</v>
      </c>
      <c r="G759">
        <v>0</v>
      </c>
      <c r="H759">
        <v>13</v>
      </c>
      <c r="I759">
        <f>IF(Sales[[#This Row],[Number of Users]]-Sales[[#This Row],[Licenses Bought]]&lt;0,0,Sales[[#This Row],[Number of Users]]-Sales[[#This Row],[Licenses Bought]])</f>
        <v>13</v>
      </c>
      <c r="J759" s="2">
        <f>IF(Sales[[#This Row],[Sales Month]]=MAX(Sales[Sales Month]),Sales[[#This Row],[Upsell $ Per Non-Paying User]]*Sales[[#This Row],[Non-Paying Users]],0)</f>
        <v>0</v>
      </c>
      <c r="K759" s="2" t="str">
        <f>_xlfn.IFS(Sales[[#This Row],[Current Upsell $]]=0,"",Sales[[#This Row],[Current Upsell $]]&gt;=400,"High",Sales[[#This Row],[Current Upsell $]]&gt;=100,"Medium",Sales[[#This Row],[Current Upsell $]]&lt;100,"Low")</f>
        <v/>
      </c>
      <c r="L759" s="2" t="str">
        <f>IF(Sales[[#This Row],[Current Upsell $]]&gt;0,_xlfn.CONCAT(Sales[[#This Row],[Subscription Type]]," ",Sales[[#This Row],[Upsell Priority]]," ",TEXT(Sales[[#This Row],[Current Upsell $]],"$#,#")),"")</f>
        <v/>
      </c>
      <c r="M759" s="1">
        <v>44013</v>
      </c>
      <c r="N759" s="1">
        <v>44197</v>
      </c>
      <c r="O759">
        <v>6</v>
      </c>
      <c r="P759">
        <v>5</v>
      </c>
      <c r="Q759" s="1">
        <v>44013</v>
      </c>
      <c r="R759">
        <v>0</v>
      </c>
      <c r="S759" s="1"/>
    </row>
    <row r="760" spans="1:19" x14ac:dyDescent="0.35">
      <c r="A760">
        <v>100066</v>
      </c>
      <c r="B760" t="s">
        <v>3</v>
      </c>
      <c r="C760" s="2">
        <f>_xlfn.SWITCH(Sales[[#This Row],[Subscription Type]],"Basic",10,"Premium",10,"Business",25,"Enterprise",27)</f>
        <v>10</v>
      </c>
      <c r="G760">
        <v>0</v>
      </c>
      <c r="H760">
        <v>14</v>
      </c>
      <c r="I760">
        <f>IF(Sales[[#This Row],[Number of Users]]-Sales[[#This Row],[Licenses Bought]]&lt;0,0,Sales[[#This Row],[Number of Users]]-Sales[[#This Row],[Licenses Bought]])</f>
        <v>14</v>
      </c>
      <c r="J760" s="2">
        <f>IF(Sales[[#This Row],[Sales Month]]=MAX(Sales[Sales Month]),Sales[[#This Row],[Upsell $ Per Non-Paying User]]*Sales[[#This Row],[Non-Paying Users]],0)</f>
        <v>0</v>
      </c>
      <c r="K760" s="2" t="str">
        <f>_xlfn.IFS(Sales[[#This Row],[Current Upsell $]]=0,"",Sales[[#This Row],[Current Upsell $]]&gt;=400,"High",Sales[[#This Row],[Current Upsell $]]&gt;=100,"Medium",Sales[[#This Row],[Current Upsell $]]&lt;100,"Low")</f>
        <v/>
      </c>
      <c r="L760" s="2" t="str">
        <f>IF(Sales[[#This Row],[Current Upsell $]]&gt;0,_xlfn.CONCAT(Sales[[#This Row],[Subscription Type]]," ",Sales[[#This Row],[Upsell Priority]]," ",TEXT(Sales[[#This Row],[Current Upsell $]],"$#,#")),"")</f>
        <v/>
      </c>
      <c r="M760" s="1">
        <v>44013</v>
      </c>
      <c r="N760" s="1">
        <v>44197</v>
      </c>
      <c r="O760">
        <v>6</v>
      </c>
      <c r="P760">
        <v>5</v>
      </c>
      <c r="Q760" s="1">
        <v>44044</v>
      </c>
      <c r="R760">
        <v>0</v>
      </c>
      <c r="S760" s="1"/>
    </row>
    <row r="761" spans="1:19" x14ac:dyDescent="0.35">
      <c r="A761">
        <v>100066</v>
      </c>
      <c r="B761" t="s">
        <v>3</v>
      </c>
      <c r="C761" s="2">
        <f>_xlfn.SWITCH(Sales[[#This Row],[Subscription Type]],"Basic",10,"Premium",10,"Business",25,"Enterprise",27)</f>
        <v>10</v>
      </c>
      <c r="G761">
        <v>0</v>
      </c>
      <c r="H761">
        <v>12</v>
      </c>
      <c r="I761">
        <f>IF(Sales[[#This Row],[Number of Users]]-Sales[[#This Row],[Licenses Bought]]&lt;0,0,Sales[[#This Row],[Number of Users]]-Sales[[#This Row],[Licenses Bought]])</f>
        <v>12</v>
      </c>
      <c r="J761" s="2">
        <f>IF(Sales[[#This Row],[Sales Month]]=MAX(Sales[Sales Month]),Sales[[#This Row],[Upsell $ Per Non-Paying User]]*Sales[[#This Row],[Non-Paying Users]],0)</f>
        <v>0</v>
      </c>
      <c r="K761" s="2" t="str">
        <f>_xlfn.IFS(Sales[[#This Row],[Current Upsell $]]=0,"",Sales[[#This Row],[Current Upsell $]]&gt;=400,"High",Sales[[#This Row],[Current Upsell $]]&gt;=100,"Medium",Sales[[#This Row],[Current Upsell $]]&lt;100,"Low")</f>
        <v/>
      </c>
      <c r="L761" s="2" t="str">
        <f>IF(Sales[[#This Row],[Current Upsell $]]&gt;0,_xlfn.CONCAT(Sales[[#This Row],[Subscription Type]]," ",Sales[[#This Row],[Upsell Priority]]," ",TEXT(Sales[[#This Row],[Current Upsell $]],"$#,#")),"")</f>
        <v/>
      </c>
      <c r="M761" s="1">
        <v>44013</v>
      </c>
      <c r="N761" s="1">
        <v>44197</v>
      </c>
      <c r="O761">
        <v>6</v>
      </c>
      <c r="P761">
        <v>5</v>
      </c>
      <c r="Q761" s="1">
        <v>44075</v>
      </c>
      <c r="R761">
        <v>0</v>
      </c>
      <c r="S761" s="1"/>
    </row>
    <row r="762" spans="1:19" x14ac:dyDescent="0.35">
      <c r="A762">
        <v>100066</v>
      </c>
      <c r="B762" t="s">
        <v>3</v>
      </c>
      <c r="C762" s="2">
        <f>_xlfn.SWITCH(Sales[[#This Row],[Subscription Type]],"Basic",10,"Premium",10,"Business",25,"Enterprise",27)</f>
        <v>10</v>
      </c>
      <c r="G762">
        <v>0</v>
      </c>
      <c r="H762">
        <v>10</v>
      </c>
      <c r="I762">
        <f>IF(Sales[[#This Row],[Number of Users]]-Sales[[#This Row],[Licenses Bought]]&lt;0,0,Sales[[#This Row],[Number of Users]]-Sales[[#This Row],[Licenses Bought]])</f>
        <v>10</v>
      </c>
      <c r="J762" s="2">
        <f>IF(Sales[[#This Row],[Sales Month]]=MAX(Sales[Sales Month]),Sales[[#This Row],[Upsell $ Per Non-Paying User]]*Sales[[#This Row],[Non-Paying Users]],0)</f>
        <v>0</v>
      </c>
      <c r="K762" s="2" t="str">
        <f>_xlfn.IFS(Sales[[#This Row],[Current Upsell $]]=0,"",Sales[[#This Row],[Current Upsell $]]&gt;=400,"High",Sales[[#This Row],[Current Upsell $]]&gt;=100,"Medium",Sales[[#This Row],[Current Upsell $]]&lt;100,"Low")</f>
        <v/>
      </c>
      <c r="L762" s="2" t="str">
        <f>IF(Sales[[#This Row],[Current Upsell $]]&gt;0,_xlfn.CONCAT(Sales[[#This Row],[Subscription Type]]," ",Sales[[#This Row],[Upsell Priority]]," ",TEXT(Sales[[#This Row],[Current Upsell $]],"$#,#")),"")</f>
        <v/>
      </c>
      <c r="M762" s="1">
        <v>44013</v>
      </c>
      <c r="N762" s="1">
        <v>44197</v>
      </c>
      <c r="O762">
        <v>6</v>
      </c>
      <c r="P762">
        <v>5</v>
      </c>
      <c r="Q762" s="1">
        <v>44105</v>
      </c>
      <c r="R762">
        <v>0</v>
      </c>
      <c r="S762" s="1"/>
    </row>
    <row r="763" spans="1:19" x14ac:dyDescent="0.35">
      <c r="A763">
        <v>100066</v>
      </c>
      <c r="B763" t="s">
        <v>3</v>
      </c>
      <c r="C763" s="2">
        <f>_xlfn.SWITCH(Sales[[#This Row],[Subscription Type]],"Basic",10,"Premium",10,"Business",25,"Enterprise",27)</f>
        <v>10</v>
      </c>
      <c r="G763">
        <v>0</v>
      </c>
      <c r="H763">
        <v>10</v>
      </c>
      <c r="I763">
        <f>IF(Sales[[#This Row],[Number of Users]]-Sales[[#This Row],[Licenses Bought]]&lt;0,0,Sales[[#This Row],[Number of Users]]-Sales[[#This Row],[Licenses Bought]])</f>
        <v>10</v>
      </c>
      <c r="J763" s="2">
        <f>IF(Sales[[#This Row],[Sales Month]]=MAX(Sales[Sales Month]),Sales[[#This Row],[Upsell $ Per Non-Paying User]]*Sales[[#This Row],[Non-Paying Users]],0)</f>
        <v>0</v>
      </c>
      <c r="K763" s="2" t="str">
        <f>_xlfn.IFS(Sales[[#This Row],[Current Upsell $]]=0,"",Sales[[#This Row],[Current Upsell $]]&gt;=400,"High",Sales[[#This Row],[Current Upsell $]]&gt;=100,"Medium",Sales[[#This Row],[Current Upsell $]]&lt;100,"Low")</f>
        <v/>
      </c>
      <c r="L763" s="2" t="str">
        <f>IF(Sales[[#This Row],[Current Upsell $]]&gt;0,_xlfn.CONCAT(Sales[[#This Row],[Subscription Type]]," ",Sales[[#This Row],[Upsell Priority]]," ",TEXT(Sales[[#This Row],[Current Upsell $]],"$#,#")),"")</f>
        <v/>
      </c>
      <c r="M763" s="1">
        <v>44013</v>
      </c>
      <c r="N763" s="1">
        <v>44197</v>
      </c>
      <c r="O763">
        <v>6</v>
      </c>
      <c r="P763">
        <v>5</v>
      </c>
      <c r="Q763" s="1">
        <v>44136</v>
      </c>
      <c r="R763">
        <v>0</v>
      </c>
      <c r="S763" s="1"/>
    </row>
    <row r="764" spans="1:19" x14ac:dyDescent="0.35">
      <c r="A764">
        <v>100066</v>
      </c>
      <c r="B764" t="s">
        <v>3</v>
      </c>
      <c r="C764" s="2">
        <f>_xlfn.SWITCH(Sales[[#This Row],[Subscription Type]],"Basic",10,"Premium",10,"Business",25,"Enterprise",27)</f>
        <v>10</v>
      </c>
      <c r="G764">
        <v>0</v>
      </c>
      <c r="H764">
        <v>12</v>
      </c>
      <c r="I764">
        <f>IF(Sales[[#This Row],[Number of Users]]-Sales[[#This Row],[Licenses Bought]]&lt;0,0,Sales[[#This Row],[Number of Users]]-Sales[[#This Row],[Licenses Bought]])</f>
        <v>12</v>
      </c>
      <c r="J764" s="2">
        <f>IF(Sales[[#This Row],[Sales Month]]=MAX(Sales[Sales Month]),Sales[[#This Row],[Upsell $ Per Non-Paying User]]*Sales[[#This Row],[Non-Paying Users]],0)</f>
        <v>0</v>
      </c>
      <c r="K764" s="2" t="str">
        <f>_xlfn.IFS(Sales[[#This Row],[Current Upsell $]]=0,"",Sales[[#This Row],[Current Upsell $]]&gt;=400,"High",Sales[[#This Row],[Current Upsell $]]&gt;=100,"Medium",Sales[[#This Row],[Current Upsell $]]&lt;100,"Low")</f>
        <v/>
      </c>
      <c r="L764" s="2" t="str">
        <f>IF(Sales[[#This Row],[Current Upsell $]]&gt;0,_xlfn.CONCAT(Sales[[#This Row],[Subscription Type]]," ",Sales[[#This Row],[Upsell Priority]]," ",TEXT(Sales[[#This Row],[Current Upsell $]],"$#,#")),"")</f>
        <v/>
      </c>
      <c r="M764" s="1">
        <v>44013</v>
      </c>
      <c r="N764" s="1">
        <v>44197</v>
      </c>
      <c r="O764">
        <v>6</v>
      </c>
      <c r="P764">
        <v>5</v>
      </c>
      <c r="Q764" s="1">
        <v>44166</v>
      </c>
      <c r="R764">
        <v>0</v>
      </c>
      <c r="S764" s="1"/>
    </row>
    <row r="765" spans="1:19" x14ac:dyDescent="0.35">
      <c r="A765">
        <v>100066</v>
      </c>
      <c r="B765" t="s">
        <v>3</v>
      </c>
      <c r="C765" s="2">
        <f>_xlfn.SWITCH(Sales[[#This Row],[Subscription Type]],"Basic",10,"Premium",10,"Business",25,"Enterprise",27)</f>
        <v>10</v>
      </c>
      <c r="G765">
        <v>0</v>
      </c>
      <c r="H765">
        <v>9</v>
      </c>
      <c r="I765">
        <f>IF(Sales[[#This Row],[Number of Users]]-Sales[[#This Row],[Licenses Bought]]&lt;0,0,Sales[[#This Row],[Number of Users]]-Sales[[#This Row],[Licenses Bought]])</f>
        <v>9</v>
      </c>
      <c r="J765" s="2">
        <f>IF(Sales[[#This Row],[Sales Month]]=MAX(Sales[Sales Month]),Sales[[#This Row],[Upsell $ Per Non-Paying User]]*Sales[[#This Row],[Non-Paying Users]],0)</f>
        <v>0</v>
      </c>
      <c r="K765" s="2" t="str">
        <f>_xlfn.IFS(Sales[[#This Row],[Current Upsell $]]=0,"",Sales[[#This Row],[Current Upsell $]]&gt;=400,"High",Sales[[#This Row],[Current Upsell $]]&gt;=100,"Medium",Sales[[#This Row],[Current Upsell $]]&lt;100,"Low")</f>
        <v/>
      </c>
      <c r="L765" s="2" t="str">
        <f>IF(Sales[[#This Row],[Current Upsell $]]&gt;0,_xlfn.CONCAT(Sales[[#This Row],[Subscription Type]]," ",Sales[[#This Row],[Upsell Priority]]," ",TEXT(Sales[[#This Row],[Current Upsell $]],"$#,#")),"")</f>
        <v/>
      </c>
      <c r="M765" s="1">
        <v>44013</v>
      </c>
      <c r="N765" s="1">
        <v>44197</v>
      </c>
      <c r="O765">
        <v>6</v>
      </c>
      <c r="P765">
        <v>5</v>
      </c>
      <c r="Q765" s="1">
        <v>44197</v>
      </c>
      <c r="R765">
        <v>0</v>
      </c>
      <c r="S765" s="1"/>
    </row>
    <row r="766" spans="1:19" x14ac:dyDescent="0.35">
      <c r="A766">
        <v>100067</v>
      </c>
      <c r="B766" t="s">
        <v>3</v>
      </c>
      <c r="C766" s="2">
        <f>_xlfn.SWITCH(Sales[[#This Row],[Subscription Type]],"Basic",10,"Premium",10,"Business",25,"Enterprise",27)</f>
        <v>10</v>
      </c>
      <c r="G766">
        <v>0</v>
      </c>
      <c r="H766">
        <v>10</v>
      </c>
      <c r="I766">
        <f>IF(Sales[[#This Row],[Number of Users]]-Sales[[#This Row],[Licenses Bought]]&lt;0,0,Sales[[#This Row],[Number of Users]]-Sales[[#This Row],[Licenses Bought]])</f>
        <v>10</v>
      </c>
      <c r="J766" s="2">
        <f>IF(Sales[[#This Row],[Sales Month]]=MAX(Sales[Sales Month]),Sales[[#This Row],[Upsell $ Per Non-Paying User]]*Sales[[#This Row],[Non-Paying Users]],0)</f>
        <v>0</v>
      </c>
      <c r="K766" s="2" t="str">
        <f>_xlfn.IFS(Sales[[#This Row],[Current Upsell $]]=0,"",Sales[[#This Row],[Current Upsell $]]&gt;=400,"High",Sales[[#This Row],[Current Upsell $]]&gt;=100,"Medium",Sales[[#This Row],[Current Upsell $]]&lt;100,"Low")</f>
        <v/>
      </c>
      <c r="L766" s="2" t="str">
        <f>IF(Sales[[#This Row],[Current Upsell $]]&gt;0,_xlfn.CONCAT(Sales[[#This Row],[Subscription Type]]," ",Sales[[#This Row],[Upsell Priority]]," ",TEXT(Sales[[#This Row],[Current Upsell $]],"$#,#")),"")</f>
        <v/>
      </c>
      <c r="M766" s="1">
        <v>44013</v>
      </c>
      <c r="N766" s="1">
        <v>44075</v>
      </c>
      <c r="O766">
        <v>2</v>
      </c>
      <c r="P766">
        <v>9</v>
      </c>
      <c r="Q766" s="1">
        <v>44013</v>
      </c>
      <c r="R766">
        <v>0</v>
      </c>
      <c r="S766" s="1"/>
    </row>
    <row r="767" spans="1:19" x14ac:dyDescent="0.35">
      <c r="A767">
        <v>100067</v>
      </c>
      <c r="B767" t="s">
        <v>3</v>
      </c>
      <c r="C767" s="2">
        <f>_xlfn.SWITCH(Sales[[#This Row],[Subscription Type]],"Basic",10,"Premium",10,"Business",25,"Enterprise",27)</f>
        <v>10</v>
      </c>
      <c r="G767">
        <v>0</v>
      </c>
      <c r="H767">
        <v>11</v>
      </c>
      <c r="I767">
        <f>IF(Sales[[#This Row],[Number of Users]]-Sales[[#This Row],[Licenses Bought]]&lt;0,0,Sales[[#This Row],[Number of Users]]-Sales[[#This Row],[Licenses Bought]])</f>
        <v>11</v>
      </c>
      <c r="J767" s="2">
        <f>IF(Sales[[#This Row],[Sales Month]]=MAX(Sales[Sales Month]),Sales[[#This Row],[Upsell $ Per Non-Paying User]]*Sales[[#This Row],[Non-Paying Users]],0)</f>
        <v>0</v>
      </c>
      <c r="K767" s="2" t="str">
        <f>_xlfn.IFS(Sales[[#This Row],[Current Upsell $]]=0,"",Sales[[#This Row],[Current Upsell $]]&gt;=400,"High",Sales[[#This Row],[Current Upsell $]]&gt;=100,"Medium",Sales[[#This Row],[Current Upsell $]]&lt;100,"Low")</f>
        <v/>
      </c>
      <c r="L767" s="2" t="str">
        <f>IF(Sales[[#This Row],[Current Upsell $]]&gt;0,_xlfn.CONCAT(Sales[[#This Row],[Subscription Type]]," ",Sales[[#This Row],[Upsell Priority]]," ",TEXT(Sales[[#This Row],[Current Upsell $]],"$#,#")),"")</f>
        <v/>
      </c>
      <c r="M767" s="1">
        <v>44013</v>
      </c>
      <c r="N767" s="1">
        <v>44075</v>
      </c>
      <c r="O767">
        <v>2</v>
      </c>
      <c r="P767">
        <v>9</v>
      </c>
      <c r="Q767" s="1">
        <v>44044</v>
      </c>
      <c r="R767">
        <v>0</v>
      </c>
      <c r="S767" s="1"/>
    </row>
    <row r="768" spans="1:19" x14ac:dyDescent="0.35">
      <c r="A768">
        <v>100067</v>
      </c>
      <c r="B768" t="s">
        <v>3</v>
      </c>
      <c r="C768" s="2">
        <f>_xlfn.SWITCH(Sales[[#This Row],[Subscription Type]],"Basic",10,"Premium",10,"Business",25,"Enterprise",27)</f>
        <v>10</v>
      </c>
      <c r="G768">
        <v>0</v>
      </c>
      <c r="H768">
        <v>13</v>
      </c>
      <c r="I768">
        <f>IF(Sales[[#This Row],[Number of Users]]-Sales[[#This Row],[Licenses Bought]]&lt;0,0,Sales[[#This Row],[Number of Users]]-Sales[[#This Row],[Licenses Bought]])</f>
        <v>13</v>
      </c>
      <c r="J768" s="2">
        <f>IF(Sales[[#This Row],[Sales Month]]=MAX(Sales[Sales Month]),Sales[[#This Row],[Upsell $ Per Non-Paying User]]*Sales[[#This Row],[Non-Paying Users]],0)</f>
        <v>0</v>
      </c>
      <c r="K768" s="2" t="str">
        <f>_xlfn.IFS(Sales[[#This Row],[Current Upsell $]]=0,"",Sales[[#This Row],[Current Upsell $]]&gt;=400,"High",Sales[[#This Row],[Current Upsell $]]&gt;=100,"Medium",Sales[[#This Row],[Current Upsell $]]&lt;100,"Low")</f>
        <v/>
      </c>
      <c r="L768" s="2" t="str">
        <f>IF(Sales[[#This Row],[Current Upsell $]]&gt;0,_xlfn.CONCAT(Sales[[#This Row],[Subscription Type]]," ",Sales[[#This Row],[Upsell Priority]]," ",TEXT(Sales[[#This Row],[Current Upsell $]],"$#,#")),"")</f>
        <v/>
      </c>
      <c r="M768" s="1">
        <v>44013</v>
      </c>
      <c r="N768" s="1">
        <v>44075</v>
      </c>
      <c r="O768">
        <v>2</v>
      </c>
      <c r="P768">
        <v>9</v>
      </c>
      <c r="Q768" s="1">
        <v>44075</v>
      </c>
      <c r="R768">
        <v>0</v>
      </c>
      <c r="S768" s="1"/>
    </row>
    <row r="769" spans="1:19" x14ac:dyDescent="0.35">
      <c r="A769">
        <v>100068</v>
      </c>
      <c r="B769" t="s">
        <v>3</v>
      </c>
      <c r="C769" s="2">
        <f>_xlfn.SWITCH(Sales[[#This Row],[Subscription Type]],"Basic",10,"Premium",10,"Business",25,"Enterprise",27)</f>
        <v>10</v>
      </c>
      <c r="G769">
        <v>0</v>
      </c>
      <c r="H769">
        <v>11</v>
      </c>
      <c r="I769">
        <f>IF(Sales[[#This Row],[Number of Users]]-Sales[[#This Row],[Licenses Bought]]&lt;0,0,Sales[[#This Row],[Number of Users]]-Sales[[#This Row],[Licenses Bought]])</f>
        <v>11</v>
      </c>
      <c r="J769" s="2">
        <f>IF(Sales[[#This Row],[Sales Month]]=MAX(Sales[Sales Month]),Sales[[#This Row],[Upsell $ Per Non-Paying User]]*Sales[[#This Row],[Non-Paying Users]],0)</f>
        <v>0</v>
      </c>
      <c r="K769" s="2" t="str">
        <f>_xlfn.IFS(Sales[[#This Row],[Current Upsell $]]=0,"",Sales[[#This Row],[Current Upsell $]]&gt;=400,"High",Sales[[#This Row],[Current Upsell $]]&gt;=100,"Medium",Sales[[#This Row],[Current Upsell $]]&lt;100,"Low")</f>
        <v/>
      </c>
      <c r="L769" s="2" t="str">
        <f>IF(Sales[[#This Row],[Current Upsell $]]&gt;0,_xlfn.CONCAT(Sales[[#This Row],[Subscription Type]]," ",Sales[[#This Row],[Upsell Priority]]," ",TEXT(Sales[[#This Row],[Current Upsell $]],"$#,#")),"")</f>
        <v/>
      </c>
      <c r="M769" s="1">
        <v>44013</v>
      </c>
      <c r="N769" s="1">
        <v>44287</v>
      </c>
      <c r="O769">
        <v>9</v>
      </c>
      <c r="P769">
        <v>2</v>
      </c>
      <c r="Q769" s="1">
        <v>44013</v>
      </c>
      <c r="R769">
        <v>0</v>
      </c>
      <c r="S769" s="1"/>
    </row>
    <row r="770" spans="1:19" x14ac:dyDescent="0.35">
      <c r="A770">
        <v>100068</v>
      </c>
      <c r="B770" t="s">
        <v>0</v>
      </c>
      <c r="C770" s="2">
        <f>_xlfn.SWITCH(Sales[[#This Row],[Subscription Type]],"Basic",10,"Premium",10,"Business",25,"Enterprise",27)</f>
        <v>10</v>
      </c>
      <c r="G770">
        <v>3</v>
      </c>
      <c r="H770">
        <v>9</v>
      </c>
      <c r="I770">
        <f>IF(Sales[[#This Row],[Number of Users]]-Sales[[#This Row],[Licenses Bought]]&lt;0,0,Sales[[#This Row],[Number of Users]]-Sales[[#This Row],[Licenses Bought]])</f>
        <v>6</v>
      </c>
      <c r="J770" s="2">
        <f>IF(Sales[[#This Row],[Sales Month]]=MAX(Sales[Sales Month]),Sales[[#This Row],[Upsell $ Per Non-Paying User]]*Sales[[#This Row],[Non-Paying Users]],0)</f>
        <v>0</v>
      </c>
      <c r="K770" s="2" t="str">
        <f>_xlfn.IFS(Sales[[#This Row],[Current Upsell $]]=0,"",Sales[[#This Row],[Current Upsell $]]&gt;=400,"High",Sales[[#This Row],[Current Upsell $]]&gt;=100,"Medium",Sales[[#This Row],[Current Upsell $]]&lt;100,"Low")</f>
        <v/>
      </c>
      <c r="L770" s="2" t="str">
        <f>IF(Sales[[#This Row],[Current Upsell $]]&gt;0,_xlfn.CONCAT(Sales[[#This Row],[Subscription Type]]," ",Sales[[#This Row],[Upsell Priority]]," ",TEXT(Sales[[#This Row],[Current Upsell $]],"$#,#")),"")</f>
        <v/>
      </c>
      <c r="M770" s="1">
        <v>44013</v>
      </c>
      <c r="N770" s="1">
        <v>44287</v>
      </c>
      <c r="O770">
        <v>9</v>
      </c>
      <c r="P770">
        <v>2</v>
      </c>
      <c r="Q770" s="1">
        <v>44044</v>
      </c>
      <c r="R770">
        <v>30</v>
      </c>
      <c r="S770" s="1"/>
    </row>
    <row r="771" spans="1:19" x14ac:dyDescent="0.35">
      <c r="A771">
        <v>100068</v>
      </c>
      <c r="B771" t="s">
        <v>0</v>
      </c>
      <c r="C771" s="2">
        <f>_xlfn.SWITCH(Sales[[#This Row],[Subscription Type]],"Basic",10,"Premium",10,"Business",25,"Enterprise",27)</f>
        <v>10</v>
      </c>
      <c r="G771">
        <v>6</v>
      </c>
      <c r="H771">
        <v>10</v>
      </c>
      <c r="I771">
        <f>IF(Sales[[#This Row],[Number of Users]]-Sales[[#This Row],[Licenses Bought]]&lt;0,0,Sales[[#This Row],[Number of Users]]-Sales[[#This Row],[Licenses Bought]])</f>
        <v>4</v>
      </c>
      <c r="J771" s="2">
        <f>IF(Sales[[#This Row],[Sales Month]]=MAX(Sales[Sales Month]),Sales[[#This Row],[Upsell $ Per Non-Paying User]]*Sales[[#This Row],[Non-Paying Users]],0)</f>
        <v>0</v>
      </c>
      <c r="K771" s="2" t="str">
        <f>_xlfn.IFS(Sales[[#This Row],[Current Upsell $]]=0,"",Sales[[#This Row],[Current Upsell $]]&gt;=400,"High",Sales[[#This Row],[Current Upsell $]]&gt;=100,"Medium",Sales[[#This Row],[Current Upsell $]]&lt;100,"Low")</f>
        <v/>
      </c>
      <c r="L771" s="2" t="str">
        <f>IF(Sales[[#This Row],[Current Upsell $]]&gt;0,_xlfn.CONCAT(Sales[[#This Row],[Subscription Type]]," ",Sales[[#This Row],[Upsell Priority]]," ",TEXT(Sales[[#This Row],[Current Upsell $]],"$#,#")),"")</f>
        <v/>
      </c>
      <c r="M771" s="1">
        <v>44013</v>
      </c>
      <c r="N771" s="1">
        <v>44287</v>
      </c>
      <c r="O771">
        <v>9</v>
      </c>
      <c r="P771">
        <v>2</v>
      </c>
      <c r="Q771" s="1">
        <v>44075</v>
      </c>
      <c r="R771">
        <v>60</v>
      </c>
      <c r="S771" s="1"/>
    </row>
    <row r="772" spans="1:19" x14ac:dyDescent="0.35">
      <c r="A772">
        <v>100068</v>
      </c>
      <c r="B772" t="s">
        <v>0</v>
      </c>
      <c r="C772" s="2">
        <f>_xlfn.SWITCH(Sales[[#This Row],[Subscription Type]],"Basic",10,"Premium",10,"Business",25,"Enterprise",27)</f>
        <v>10</v>
      </c>
      <c r="G772">
        <v>8</v>
      </c>
      <c r="H772">
        <v>9</v>
      </c>
      <c r="I772">
        <f>IF(Sales[[#This Row],[Number of Users]]-Sales[[#This Row],[Licenses Bought]]&lt;0,0,Sales[[#This Row],[Number of Users]]-Sales[[#This Row],[Licenses Bought]])</f>
        <v>1</v>
      </c>
      <c r="J772" s="2">
        <f>IF(Sales[[#This Row],[Sales Month]]=MAX(Sales[Sales Month]),Sales[[#This Row],[Upsell $ Per Non-Paying User]]*Sales[[#This Row],[Non-Paying Users]],0)</f>
        <v>0</v>
      </c>
      <c r="K772" s="2" t="str">
        <f>_xlfn.IFS(Sales[[#This Row],[Current Upsell $]]=0,"",Sales[[#This Row],[Current Upsell $]]&gt;=400,"High",Sales[[#This Row],[Current Upsell $]]&gt;=100,"Medium",Sales[[#This Row],[Current Upsell $]]&lt;100,"Low")</f>
        <v/>
      </c>
      <c r="L772" s="2" t="str">
        <f>IF(Sales[[#This Row],[Current Upsell $]]&gt;0,_xlfn.CONCAT(Sales[[#This Row],[Subscription Type]]," ",Sales[[#This Row],[Upsell Priority]]," ",TEXT(Sales[[#This Row],[Current Upsell $]],"$#,#")),"")</f>
        <v/>
      </c>
      <c r="M772" s="1">
        <v>44013</v>
      </c>
      <c r="N772" s="1">
        <v>44287</v>
      </c>
      <c r="O772">
        <v>9</v>
      </c>
      <c r="P772">
        <v>2</v>
      </c>
      <c r="Q772" s="1">
        <v>44105</v>
      </c>
      <c r="R772">
        <v>80</v>
      </c>
      <c r="S772" s="1"/>
    </row>
    <row r="773" spans="1:19" x14ac:dyDescent="0.35">
      <c r="A773">
        <v>100068</v>
      </c>
      <c r="B773" t="s">
        <v>0</v>
      </c>
      <c r="C773" s="2">
        <f>_xlfn.SWITCH(Sales[[#This Row],[Subscription Type]],"Basic",10,"Premium",10,"Business",25,"Enterprise",27)</f>
        <v>10</v>
      </c>
      <c r="G773">
        <v>8</v>
      </c>
      <c r="H773">
        <v>9</v>
      </c>
      <c r="I773">
        <f>IF(Sales[[#This Row],[Number of Users]]-Sales[[#This Row],[Licenses Bought]]&lt;0,0,Sales[[#This Row],[Number of Users]]-Sales[[#This Row],[Licenses Bought]])</f>
        <v>1</v>
      </c>
      <c r="J773" s="2">
        <f>IF(Sales[[#This Row],[Sales Month]]=MAX(Sales[Sales Month]),Sales[[#This Row],[Upsell $ Per Non-Paying User]]*Sales[[#This Row],[Non-Paying Users]],0)</f>
        <v>0</v>
      </c>
      <c r="K773" s="2" t="str">
        <f>_xlfn.IFS(Sales[[#This Row],[Current Upsell $]]=0,"",Sales[[#This Row],[Current Upsell $]]&gt;=400,"High",Sales[[#This Row],[Current Upsell $]]&gt;=100,"Medium",Sales[[#This Row],[Current Upsell $]]&lt;100,"Low")</f>
        <v/>
      </c>
      <c r="L773" s="2" t="str">
        <f>IF(Sales[[#This Row],[Current Upsell $]]&gt;0,_xlfn.CONCAT(Sales[[#This Row],[Subscription Type]]," ",Sales[[#This Row],[Upsell Priority]]," ",TEXT(Sales[[#This Row],[Current Upsell $]],"$#,#")),"")</f>
        <v/>
      </c>
      <c r="M773" s="1">
        <v>44013</v>
      </c>
      <c r="N773" s="1">
        <v>44287</v>
      </c>
      <c r="O773">
        <v>9</v>
      </c>
      <c r="P773">
        <v>2</v>
      </c>
      <c r="Q773" s="1">
        <v>44136</v>
      </c>
      <c r="R773">
        <v>80</v>
      </c>
      <c r="S773" s="1"/>
    </row>
    <row r="774" spans="1:19" x14ac:dyDescent="0.35">
      <c r="A774">
        <v>100068</v>
      </c>
      <c r="B774" t="s">
        <v>0</v>
      </c>
      <c r="C774" s="2">
        <f>_xlfn.SWITCH(Sales[[#This Row],[Subscription Type]],"Basic",10,"Premium",10,"Business",25,"Enterprise",27)</f>
        <v>10</v>
      </c>
      <c r="G774">
        <v>8</v>
      </c>
      <c r="H774">
        <v>9</v>
      </c>
      <c r="I774">
        <f>IF(Sales[[#This Row],[Number of Users]]-Sales[[#This Row],[Licenses Bought]]&lt;0,0,Sales[[#This Row],[Number of Users]]-Sales[[#This Row],[Licenses Bought]])</f>
        <v>1</v>
      </c>
      <c r="J774" s="2">
        <f>IF(Sales[[#This Row],[Sales Month]]=MAX(Sales[Sales Month]),Sales[[#This Row],[Upsell $ Per Non-Paying User]]*Sales[[#This Row],[Non-Paying Users]],0)</f>
        <v>0</v>
      </c>
      <c r="K774" s="2" t="str">
        <f>_xlfn.IFS(Sales[[#This Row],[Current Upsell $]]=0,"",Sales[[#This Row],[Current Upsell $]]&gt;=400,"High",Sales[[#This Row],[Current Upsell $]]&gt;=100,"Medium",Sales[[#This Row],[Current Upsell $]]&lt;100,"Low")</f>
        <v/>
      </c>
      <c r="L774" s="2" t="str">
        <f>IF(Sales[[#This Row],[Current Upsell $]]&gt;0,_xlfn.CONCAT(Sales[[#This Row],[Subscription Type]]," ",Sales[[#This Row],[Upsell Priority]]," ",TEXT(Sales[[#This Row],[Current Upsell $]],"$#,#")),"")</f>
        <v/>
      </c>
      <c r="M774" s="1">
        <v>44013</v>
      </c>
      <c r="N774" s="1">
        <v>44287</v>
      </c>
      <c r="O774">
        <v>9</v>
      </c>
      <c r="P774">
        <v>2</v>
      </c>
      <c r="Q774" s="1">
        <v>44166</v>
      </c>
      <c r="R774">
        <v>80</v>
      </c>
      <c r="S774" s="1"/>
    </row>
    <row r="775" spans="1:19" x14ac:dyDescent="0.35">
      <c r="A775">
        <v>100068</v>
      </c>
      <c r="B775" t="s">
        <v>0</v>
      </c>
      <c r="C775" s="2">
        <f>_xlfn.SWITCH(Sales[[#This Row],[Subscription Type]],"Basic",10,"Premium",10,"Business",25,"Enterprise",27)</f>
        <v>10</v>
      </c>
      <c r="G775">
        <v>8</v>
      </c>
      <c r="H775">
        <v>12</v>
      </c>
      <c r="I775">
        <f>IF(Sales[[#This Row],[Number of Users]]-Sales[[#This Row],[Licenses Bought]]&lt;0,0,Sales[[#This Row],[Number of Users]]-Sales[[#This Row],[Licenses Bought]])</f>
        <v>4</v>
      </c>
      <c r="J775" s="2">
        <f>IF(Sales[[#This Row],[Sales Month]]=MAX(Sales[Sales Month]),Sales[[#This Row],[Upsell $ Per Non-Paying User]]*Sales[[#This Row],[Non-Paying Users]],0)</f>
        <v>0</v>
      </c>
      <c r="K775" s="2" t="str">
        <f>_xlfn.IFS(Sales[[#This Row],[Current Upsell $]]=0,"",Sales[[#This Row],[Current Upsell $]]&gt;=400,"High",Sales[[#This Row],[Current Upsell $]]&gt;=100,"Medium",Sales[[#This Row],[Current Upsell $]]&lt;100,"Low")</f>
        <v/>
      </c>
      <c r="L775" s="2" t="str">
        <f>IF(Sales[[#This Row],[Current Upsell $]]&gt;0,_xlfn.CONCAT(Sales[[#This Row],[Subscription Type]]," ",Sales[[#This Row],[Upsell Priority]]," ",TEXT(Sales[[#This Row],[Current Upsell $]],"$#,#")),"")</f>
        <v/>
      </c>
      <c r="M775" s="1">
        <v>44013</v>
      </c>
      <c r="N775" s="1">
        <v>44287</v>
      </c>
      <c r="O775">
        <v>9</v>
      </c>
      <c r="P775">
        <v>2</v>
      </c>
      <c r="Q775" s="1">
        <v>44197</v>
      </c>
      <c r="R775">
        <v>80</v>
      </c>
      <c r="S775" s="1"/>
    </row>
    <row r="776" spans="1:19" x14ac:dyDescent="0.35">
      <c r="A776">
        <v>100068</v>
      </c>
      <c r="B776" t="s">
        <v>0</v>
      </c>
      <c r="C776" s="2">
        <f>_xlfn.SWITCH(Sales[[#This Row],[Subscription Type]],"Basic",10,"Premium",10,"Business",25,"Enterprise",27)</f>
        <v>10</v>
      </c>
      <c r="G776">
        <v>8</v>
      </c>
      <c r="H776">
        <v>10</v>
      </c>
      <c r="I776">
        <f>IF(Sales[[#This Row],[Number of Users]]-Sales[[#This Row],[Licenses Bought]]&lt;0,0,Sales[[#This Row],[Number of Users]]-Sales[[#This Row],[Licenses Bought]])</f>
        <v>2</v>
      </c>
      <c r="J776" s="2">
        <f>IF(Sales[[#This Row],[Sales Month]]=MAX(Sales[Sales Month]),Sales[[#This Row],[Upsell $ Per Non-Paying User]]*Sales[[#This Row],[Non-Paying Users]],0)</f>
        <v>0</v>
      </c>
      <c r="K776" s="2" t="str">
        <f>_xlfn.IFS(Sales[[#This Row],[Current Upsell $]]=0,"",Sales[[#This Row],[Current Upsell $]]&gt;=400,"High",Sales[[#This Row],[Current Upsell $]]&gt;=100,"Medium",Sales[[#This Row],[Current Upsell $]]&lt;100,"Low")</f>
        <v/>
      </c>
      <c r="L776" s="2" t="str">
        <f>IF(Sales[[#This Row],[Current Upsell $]]&gt;0,_xlfn.CONCAT(Sales[[#This Row],[Subscription Type]]," ",Sales[[#This Row],[Upsell Priority]]," ",TEXT(Sales[[#This Row],[Current Upsell $]],"$#,#")),"")</f>
        <v/>
      </c>
      <c r="M776" s="1">
        <v>44013</v>
      </c>
      <c r="N776" s="1">
        <v>44287</v>
      </c>
      <c r="O776">
        <v>9</v>
      </c>
      <c r="P776">
        <v>2</v>
      </c>
      <c r="Q776" s="1">
        <v>44228</v>
      </c>
      <c r="R776">
        <v>80</v>
      </c>
      <c r="S776" s="1"/>
    </row>
    <row r="777" spans="1:19" x14ac:dyDescent="0.35">
      <c r="A777">
        <v>100068</v>
      </c>
      <c r="B777" t="s">
        <v>0</v>
      </c>
      <c r="C777" s="2">
        <f>_xlfn.SWITCH(Sales[[#This Row],[Subscription Type]],"Basic",10,"Premium",10,"Business",25,"Enterprise",27)</f>
        <v>10</v>
      </c>
      <c r="G777">
        <v>8</v>
      </c>
      <c r="H777">
        <v>8</v>
      </c>
      <c r="I777">
        <f>IF(Sales[[#This Row],[Number of Users]]-Sales[[#This Row],[Licenses Bought]]&lt;0,0,Sales[[#This Row],[Number of Users]]-Sales[[#This Row],[Licenses Bought]])</f>
        <v>0</v>
      </c>
      <c r="J777" s="2">
        <f>IF(Sales[[#This Row],[Sales Month]]=MAX(Sales[Sales Month]),Sales[[#This Row],[Upsell $ Per Non-Paying User]]*Sales[[#This Row],[Non-Paying Users]],0)</f>
        <v>0</v>
      </c>
      <c r="K777" s="2" t="str">
        <f>_xlfn.IFS(Sales[[#This Row],[Current Upsell $]]=0,"",Sales[[#This Row],[Current Upsell $]]&gt;=400,"High",Sales[[#This Row],[Current Upsell $]]&gt;=100,"Medium",Sales[[#This Row],[Current Upsell $]]&lt;100,"Low")</f>
        <v/>
      </c>
      <c r="L777" s="2" t="str">
        <f>IF(Sales[[#This Row],[Current Upsell $]]&gt;0,_xlfn.CONCAT(Sales[[#This Row],[Subscription Type]]," ",Sales[[#This Row],[Upsell Priority]]," ",TEXT(Sales[[#This Row],[Current Upsell $]],"$#,#")),"")</f>
        <v/>
      </c>
      <c r="M777" s="1">
        <v>44013</v>
      </c>
      <c r="N777" s="1">
        <v>44287</v>
      </c>
      <c r="O777">
        <v>9</v>
      </c>
      <c r="P777">
        <v>2</v>
      </c>
      <c r="Q777" s="1">
        <v>44256</v>
      </c>
      <c r="R777">
        <v>80</v>
      </c>
      <c r="S777" s="1"/>
    </row>
    <row r="778" spans="1:19" x14ac:dyDescent="0.35">
      <c r="A778">
        <v>100068</v>
      </c>
      <c r="B778" t="s">
        <v>0</v>
      </c>
      <c r="C778" s="2">
        <f>_xlfn.SWITCH(Sales[[#This Row],[Subscription Type]],"Basic",10,"Premium",10,"Business",25,"Enterprise",27)</f>
        <v>10</v>
      </c>
      <c r="G778">
        <v>8</v>
      </c>
      <c r="H778">
        <v>9</v>
      </c>
      <c r="I778">
        <f>IF(Sales[[#This Row],[Number of Users]]-Sales[[#This Row],[Licenses Bought]]&lt;0,0,Sales[[#This Row],[Number of Users]]-Sales[[#This Row],[Licenses Bought]])</f>
        <v>1</v>
      </c>
      <c r="J778" s="2">
        <f>IF(Sales[[#This Row],[Sales Month]]=MAX(Sales[Sales Month]),Sales[[#This Row],[Upsell $ Per Non-Paying User]]*Sales[[#This Row],[Non-Paying Users]],0)</f>
        <v>0</v>
      </c>
      <c r="K778" s="2" t="str">
        <f>_xlfn.IFS(Sales[[#This Row],[Current Upsell $]]=0,"",Sales[[#This Row],[Current Upsell $]]&gt;=400,"High",Sales[[#This Row],[Current Upsell $]]&gt;=100,"Medium",Sales[[#This Row],[Current Upsell $]]&lt;100,"Low")</f>
        <v/>
      </c>
      <c r="L778" s="2" t="str">
        <f>IF(Sales[[#This Row],[Current Upsell $]]&gt;0,_xlfn.CONCAT(Sales[[#This Row],[Subscription Type]]," ",Sales[[#This Row],[Upsell Priority]]," ",TEXT(Sales[[#This Row],[Current Upsell $]],"$#,#")),"")</f>
        <v/>
      </c>
      <c r="M778" s="1">
        <v>44013</v>
      </c>
      <c r="N778" s="1">
        <v>44287</v>
      </c>
      <c r="O778">
        <v>9</v>
      </c>
      <c r="P778">
        <v>2</v>
      </c>
      <c r="Q778" s="1">
        <v>44287</v>
      </c>
      <c r="R778">
        <v>80</v>
      </c>
      <c r="S778" s="1"/>
    </row>
    <row r="779" spans="1:19" x14ac:dyDescent="0.35">
      <c r="A779">
        <v>100069</v>
      </c>
      <c r="B779" t="s">
        <v>3</v>
      </c>
      <c r="C779" s="2">
        <f>_xlfn.SWITCH(Sales[[#This Row],[Subscription Type]],"Basic",10,"Premium",10,"Business",25,"Enterprise",27)</f>
        <v>10</v>
      </c>
      <c r="G779">
        <v>0</v>
      </c>
      <c r="H779">
        <v>11</v>
      </c>
      <c r="I779">
        <f>IF(Sales[[#This Row],[Number of Users]]-Sales[[#This Row],[Licenses Bought]]&lt;0,0,Sales[[#This Row],[Number of Users]]-Sales[[#This Row],[Licenses Bought]])</f>
        <v>11</v>
      </c>
      <c r="J779" s="2">
        <f>IF(Sales[[#This Row],[Sales Month]]=MAX(Sales[Sales Month]),Sales[[#This Row],[Upsell $ Per Non-Paying User]]*Sales[[#This Row],[Non-Paying Users]],0)</f>
        <v>0</v>
      </c>
      <c r="K779" s="2" t="str">
        <f>_xlfn.IFS(Sales[[#This Row],[Current Upsell $]]=0,"",Sales[[#This Row],[Current Upsell $]]&gt;=400,"High",Sales[[#This Row],[Current Upsell $]]&gt;=100,"Medium",Sales[[#This Row],[Current Upsell $]]&lt;100,"Low")</f>
        <v/>
      </c>
      <c r="L779" s="2" t="str">
        <f>IF(Sales[[#This Row],[Current Upsell $]]&gt;0,_xlfn.CONCAT(Sales[[#This Row],[Subscription Type]]," ",Sales[[#This Row],[Upsell Priority]]," ",TEXT(Sales[[#This Row],[Current Upsell $]],"$#,#")),"")</f>
        <v/>
      </c>
      <c r="M779" s="1">
        <v>44013</v>
      </c>
      <c r="N779" s="1">
        <v>44348</v>
      </c>
      <c r="O779">
        <v>11</v>
      </c>
      <c r="P779">
        <v>0</v>
      </c>
      <c r="Q779" s="1">
        <v>44013</v>
      </c>
      <c r="R779">
        <v>0</v>
      </c>
      <c r="S779" s="1"/>
    </row>
    <row r="780" spans="1:19" x14ac:dyDescent="0.35">
      <c r="A780">
        <v>100069</v>
      </c>
      <c r="B780" t="s">
        <v>3</v>
      </c>
      <c r="C780" s="2">
        <f>_xlfn.SWITCH(Sales[[#This Row],[Subscription Type]],"Basic",10,"Premium",10,"Business",25,"Enterprise",27)</f>
        <v>10</v>
      </c>
      <c r="G780">
        <v>0</v>
      </c>
      <c r="H780">
        <v>9</v>
      </c>
      <c r="I780">
        <f>IF(Sales[[#This Row],[Number of Users]]-Sales[[#This Row],[Licenses Bought]]&lt;0,0,Sales[[#This Row],[Number of Users]]-Sales[[#This Row],[Licenses Bought]])</f>
        <v>9</v>
      </c>
      <c r="J780" s="2">
        <f>IF(Sales[[#This Row],[Sales Month]]=MAX(Sales[Sales Month]),Sales[[#This Row],[Upsell $ Per Non-Paying User]]*Sales[[#This Row],[Non-Paying Users]],0)</f>
        <v>0</v>
      </c>
      <c r="K780" s="2" t="str">
        <f>_xlfn.IFS(Sales[[#This Row],[Current Upsell $]]=0,"",Sales[[#This Row],[Current Upsell $]]&gt;=400,"High",Sales[[#This Row],[Current Upsell $]]&gt;=100,"Medium",Sales[[#This Row],[Current Upsell $]]&lt;100,"Low")</f>
        <v/>
      </c>
      <c r="L780" s="2" t="str">
        <f>IF(Sales[[#This Row],[Current Upsell $]]&gt;0,_xlfn.CONCAT(Sales[[#This Row],[Subscription Type]]," ",Sales[[#This Row],[Upsell Priority]]," ",TEXT(Sales[[#This Row],[Current Upsell $]],"$#,#")),"")</f>
        <v/>
      </c>
      <c r="M780" s="1">
        <v>44013</v>
      </c>
      <c r="N780" s="1">
        <v>44348</v>
      </c>
      <c r="O780">
        <v>11</v>
      </c>
      <c r="P780">
        <v>0</v>
      </c>
      <c r="Q780" s="1">
        <v>44044</v>
      </c>
      <c r="R780">
        <v>0</v>
      </c>
      <c r="S780" s="1"/>
    </row>
    <row r="781" spans="1:19" x14ac:dyDescent="0.35">
      <c r="A781">
        <v>100069</v>
      </c>
      <c r="B781" t="s">
        <v>3</v>
      </c>
      <c r="C781" s="2">
        <f>_xlfn.SWITCH(Sales[[#This Row],[Subscription Type]],"Basic",10,"Premium",10,"Business",25,"Enterprise",27)</f>
        <v>10</v>
      </c>
      <c r="G781">
        <v>0</v>
      </c>
      <c r="H781">
        <v>9</v>
      </c>
      <c r="I781">
        <f>IF(Sales[[#This Row],[Number of Users]]-Sales[[#This Row],[Licenses Bought]]&lt;0,0,Sales[[#This Row],[Number of Users]]-Sales[[#This Row],[Licenses Bought]])</f>
        <v>9</v>
      </c>
      <c r="J781" s="2">
        <f>IF(Sales[[#This Row],[Sales Month]]=MAX(Sales[Sales Month]),Sales[[#This Row],[Upsell $ Per Non-Paying User]]*Sales[[#This Row],[Non-Paying Users]],0)</f>
        <v>0</v>
      </c>
      <c r="K781" s="2" t="str">
        <f>_xlfn.IFS(Sales[[#This Row],[Current Upsell $]]=0,"",Sales[[#This Row],[Current Upsell $]]&gt;=400,"High",Sales[[#This Row],[Current Upsell $]]&gt;=100,"Medium",Sales[[#This Row],[Current Upsell $]]&lt;100,"Low")</f>
        <v/>
      </c>
      <c r="L781" s="2" t="str">
        <f>IF(Sales[[#This Row],[Current Upsell $]]&gt;0,_xlfn.CONCAT(Sales[[#This Row],[Subscription Type]]," ",Sales[[#This Row],[Upsell Priority]]," ",TEXT(Sales[[#This Row],[Current Upsell $]],"$#,#")),"")</f>
        <v/>
      </c>
      <c r="M781" s="1">
        <v>44013</v>
      </c>
      <c r="N781" s="1">
        <v>44348</v>
      </c>
      <c r="O781">
        <v>11</v>
      </c>
      <c r="P781">
        <v>0</v>
      </c>
      <c r="Q781" s="1">
        <v>44075</v>
      </c>
      <c r="R781">
        <v>0</v>
      </c>
      <c r="S781" s="1"/>
    </row>
    <row r="782" spans="1:19" x14ac:dyDescent="0.35">
      <c r="A782">
        <v>100069</v>
      </c>
      <c r="B782" t="s">
        <v>3</v>
      </c>
      <c r="C782" s="2">
        <f>_xlfn.SWITCH(Sales[[#This Row],[Subscription Type]],"Basic",10,"Premium",10,"Business",25,"Enterprise",27)</f>
        <v>10</v>
      </c>
      <c r="G782">
        <v>0</v>
      </c>
      <c r="H782">
        <v>10</v>
      </c>
      <c r="I782">
        <f>IF(Sales[[#This Row],[Number of Users]]-Sales[[#This Row],[Licenses Bought]]&lt;0,0,Sales[[#This Row],[Number of Users]]-Sales[[#This Row],[Licenses Bought]])</f>
        <v>10</v>
      </c>
      <c r="J782" s="2">
        <f>IF(Sales[[#This Row],[Sales Month]]=MAX(Sales[Sales Month]),Sales[[#This Row],[Upsell $ Per Non-Paying User]]*Sales[[#This Row],[Non-Paying Users]],0)</f>
        <v>0</v>
      </c>
      <c r="K782" s="2" t="str">
        <f>_xlfn.IFS(Sales[[#This Row],[Current Upsell $]]=0,"",Sales[[#This Row],[Current Upsell $]]&gt;=400,"High",Sales[[#This Row],[Current Upsell $]]&gt;=100,"Medium",Sales[[#This Row],[Current Upsell $]]&lt;100,"Low")</f>
        <v/>
      </c>
      <c r="L782" s="2" t="str">
        <f>IF(Sales[[#This Row],[Current Upsell $]]&gt;0,_xlfn.CONCAT(Sales[[#This Row],[Subscription Type]]," ",Sales[[#This Row],[Upsell Priority]]," ",TEXT(Sales[[#This Row],[Current Upsell $]],"$#,#")),"")</f>
        <v/>
      </c>
      <c r="M782" s="1">
        <v>44013</v>
      </c>
      <c r="N782" s="1">
        <v>44348</v>
      </c>
      <c r="O782">
        <v>11</v>
      </c>
      <c r="P782">
        <v>0</v>
      </c>
      <c r="Q782" s="1">
        <v>44105</v>
      </c>
      <c r="R782">
        <v>0</v>
      </c>
      <c r="S782" s="1"/>
    </row>
    <row r="783" spans="1:19" x14ac:dyDescent="0.35">
      <c r="A783">
        <v>100069</v>
      </c>
      <c r="B783" t="s">
        <v>3</v>
      </c>
      <c r="C783" s="2">
        <f>_xlfn.SWITCH(Sales[[#This Row],[Subscription Type]],"Basic",10,"Premium",10,"Business",25,"Enterprise",27)</f>
        <v>10</v>
      </c>
      <c r="G783">
        <v>0</v>
      </c>
      <c r="H783">
        <v>9</v>
      </c>
      <c r="I783">
        <f>IF(Sales[[#This Row],[Number of Users]]-Sales[[#This Row],[Licenses Bought]]&lt;0,0,Sales[[#This Row],[Number of Users]]-Sales[[#This Row],[Licenses Bought]])</f>
        <v>9</v>
      </c>
      <c r="J783" s="2">
        <f>IF(Sales[[#This Row],[Sales Month]]=MAX(Sales[Sales Month]),Sales[[#This Row],[Upsell $ Per Non-Paying User]]*Sales[[#This Row],[Non-Paying Users]],0)</f>
        <v>0</v>
      </c>
      <c r="K783" s="2" t="str">
        <f>_xlfn.IFS(Sales[[#This Row],[Current Upsell $]]=0,"",Sales[[#This Row],[Current Upsell $]]&gt;=400,"High",Sales[[#This Row],[Current Upsell $]]&gt;=100,"Medium",Sales[[#This Row],[Current Upsell $]]&lt;100,"Low")</f>
        <v/>
      </c>
      <c r="L783" s="2" t="str">
        <f>IF(Sales[[#This Row],[Current Upsell $]]&gt;0,_xlfn.CONCAT(Sales[[#This Row],[Subscription Type]]," ",Sales[[#This Row],[Upsell Priority]]," ",TEXT(Sales[[#This Row],[Current Upsell $]],"$#,#")),"")</f>
        <v/>
      </c>
      <c r="M783" s="1">
        <v>44013</v>
      </c>
      <c r="N783" s="1">
        <v>44348</v>
      </c>
      <c r="O783">
        <v>11</v>
      </c>
      <c r="P783">
        <v>0</v>
      </c>
      <c r="Q783" s="1">
        <v>44136</v>
      </c>
      <c r="R783">
        <v>0</v>
      </c>
      <c r="S783" s="1"/>
    </row>
    <row r="784" spans="1:19" x14ac:dyDescent="0.35">
      <c r="A784">
        <v>100069</v>
      </c>
      <c r="B784" t="s">
        <v>3</v>
      </c>
      <c r="C784" s="2">
        <f>_xlfn.SWITCH(Sales[[#This Row],[Subscription Type]],"Basic",10,"Premium",10,"Business",25,"Enterprise",27)</f>
        <v>10</v>
      </c>
      <c r="G784">
        <v>0</v>
      </c>
      <c r="H784">
        <v>9</v>
      </c>
      <c r="I784">
        <f>IF(Sales[[#This Row],[Number of Users]]-Sales[[#This Row],[Licenses Bought]]&lt;0,0,Sales[[#This Row],[Number of Users]]-Sales[[#This Row],[Licenses Bought]])</f>
        <v>9</v>
      </c>
      <c r="J784" s="2">
        <f>IF(Sales[[#This Row],[Sales Month]]=MAX(Sales[Sales Month]),Sales[[#This Row],[Upsell $ Per Non-Paying User]]*Sales[[#This Row],[Non-Paying Users]],0)</f>
        <v>0</v>
      </c>
      <c r="K784" s="2" t="str">
        <f>_xlfn.IFS(Sales[[#This Row],[Current Upsell $]]=0,"",Sales[[#This Row],[Current Upsell $]]&gt;=400,"High",Sales[[#This Row],[Current Upsell $]]&gt;=100,"Medium",Sales[[#This Row],[Current Upsell $]]&lt;100,"Low")</f>
        <v/>
      </c>
      <c r="L784" s="2" t="str">
        <f>IF(Sales[[#This Row],[Current Upsell $]]&gt;0,_xlfn.CONCAT(Sales[[#This Row],[Subscription Type]]," ",Sales[[#This Row],[Upsell Priority]]," ",TEXT(Sales[[#This Row],[Current Upsell $]],"$#,#")),"")</f>
        <v/>
      </c>
      <c r="M784" s="1">
        <v>44013</v>
      </c>
      <c r="N784" s="1">
        <v>44348</v>
      </c>
      <c r="O784">
        <v>11</v>
      </c>
      <c r="P784">
        <v>0</v>
      </c>
      <c r="Q784" s="1">
        <v>44166</v>
      </c>
      <c r="R784">
        <v>0</v>
      </c>
      <c r="S784" s="1"/>
    </row>
    <row r="785" spans="1:19" x14ac:dyDescent="0.35">
      <c r="A785">
        <v>100069</v>
      </c>
      <c r="B785" t="s">
        <v>3</v>
      </c>
      <c r="C785" s="2">
        <f>_xlfn.SWITCH(Sales[[#This Row],[Subscription Type]],"Basic",10,"Premium",10,"Business",25,"Enterprise",27)</f>
        <v>10</v>
      </c>
      <c r="G785">
        <v>0</v>
      </c>
      <c r="H785">
        <v>10</v>
      </c>
      <c r="I785">
        <f>IF(Sales[[#This Row],[Number of Users]]-Sales[[#This Row],[Licenses Bought]]&lt;0,0,Sales[[#This Row],[Number of Users]]-Sales[[#This Row],[Licenses Bought]])</f>
        <v>10</v>
      </c>
      <c r="J785" s="2">
        <f>IF(Sales[[#This Row],[Sales Month]]=MAX(Sales[Sales Month]),Sales[[#This Row],[Upsell $ Per Non-Paying User]]*Sales[[#This Row],[Non-Paying Users]],0)</f>
        <v>0</v>
      </c>
      <c r="K785" s="2" t="str">
        <f>_xlfn.IFS(Sales[[#This Row],[Current Upsell $]]=0,"",Sales[[#This Row],[Current Upsell $]]&gt;=400,"High",Sales[[#This Row],[Current Upsell $]]&gt;=100,"Medium",Sales[[#This Row],[Current Upsell $]]&lt;100,"Low")</f>
        <v/>
      </c>
      <c r="L785" s="2" t="str">
        <f>IF(Sales[[#This Row],[Current Upsell $]]&gt;0,_xlfn.CONCAT(Sales[[#This Row],[Subscription Type]]," ",Sales[[#This Row],[Upsell Priority]]," ",TEXT(Sales[[#This Row],[Current Upsell $]],"$#,#")),"")</f>
        <v/>
      </c>
      <c r="M785" s="1">
        <v>44013</v>
      </c>
      <c r="N785" s="1">
        <v>44348</v>
      </c>
      <c r="O785">
        <v>11</v>
      </c>
      <c r="P785">
        <v>0</v>
      </c>
      <c r="Q785" s="1">
        <v>44197</v>
      </c>
      <c r="R785">
        <v>0</v>
      </c>
      <c r="S785" s="1"/>
    </row>
    <row r="786" spans="1:19" x14ac:dyDescent="0.35">
      <c r="A786">
        <v>100069</v>
      </c>
      <c r="B786" t="s">
        <v>3</v>
      </c>
      <c r="C786" s="2">
        <f>_xlfn.SWITCH(Sales[[#This Row],[Subscription Type]],"Basic",10,"Premium",10,"Business",25,"Enterprise",27)</f>
        <v>10</v>
      </c>
      <c r="G786">
        <v>0</v>
      </c>
      <c r="H786">
        <v>9</v>
      </c>
      <c r="I786">
        <f>IF(Sales[[#This Row],[Number of Users]]-Sales[[#This Row],[Licenses Bought]]&lt;0,0,Sales[[#This Row],[Number of Users]]-Sales[[#This Row],[Licenses Bought]])</f>
        <v>9</v>
      </c>
      <c r="J786" s="2">
        <f>IF(Sales[[#This Row],[Sales Month]]=MAX(Sales[Sales Month]),Sales[[#This Row],[Upsell $ Per Non-Paying User]]*Sales[[#This Row],[Non-Paying Users]],0)</f>
        <v>0</v>
      </c>
      <c r="K786" s="2" t="str">
        <f>_xlfn.IFS(Sales[[#This Row],[Current Upsell $]]=0,"",Sales[[#This Row],[Current Upsell $]]&gt;=400,"High",Sales[[#This Row],[Current Upsell $]]&gt;=100,"Medium",Sales[[#This Row],[Current Upsell $]]&lt;100,"Low")</f>
        <v/>
      </c>
      <c r="L786" s="2" t="str">
        <f>IF(Sales[[#This Row],[Current Upsell $]]&gt;0,_xlfn.CONCAT(Sales[[#This Row],[Subscription Type]]," ",Sales[[#This Row],[Upsell Priority]]," ",TEXT(Sales[[#This Row],[Current Upsell $]],"$#,#")),"")</f>
        <v/>
      </c>
      <c r="M786" s="1">
        <v>44013</v>
      </c>
      <c r="N786" s="1">
        <v>44348</v>
      </c>
      <c r="O786">
        <v>11</v>
      </c>
      <c r="P786">
        <v>0</v>
      </c>
      <c r="Q786" s="1">
        <v>44228</v>
      </c>
      <c r="R786">
        <v>0</v>
      </c>
      <c r="S786" s="1"/>
    </row>
    <row r="787" spans="1:19" x14ac:dyDescent="0.35">
      <c r="A787">
        <v>100069</v>
      </c>
      <c r="B787" t="s">
        <v>3</v>
      </c>
      <c r="C787" s="2">
        <f>_xlfn.SWITCH(Sales[[#This Row],[Subscription Type]],"Basic",10,"Premium",10,"Business",25,"Enterprise",27)</f>
        <v>10</v>
      </c>
      <c r="G787">
        <v>0</v>
      </c>
      <c r="H787">
        <v>10</v>
      </c>
      <c r="I787">
        <f>IF(Sales[[#This Row],[Number of Users]]-Sales[[#This Row],[Licenses Bought]]&lt;0,0,Sales[[#This Row],[Number of Users]]-Sales[[#This Row],[Licenses Bought]])</f>
        <v>10</v>
      </c>
      <c r="J787" s="2">
        <f>IF(Sales[[#This Row],[Sales Month]]=MAX(Sales[Sales Month]),Sales[[#This Row],[Upsell $ Per Non-Paying User]]*Sales[[#This Row],[Non-Paying Users]],0)</f>
        <v>0</v>
      </c>
      <c r="K787" s="2" t="str">
        <f>_xlfn.IFS(Sales[[#This Row],[Current Upsell $]]=0,"",Sales[[#This Row],[Current Upsell $]]&gt;=400,"High",Sales[[#This Row],[Current Upsell $]]&gt;=100,"Medium",Sales[[#This Row],[Current Upsell $]]&lt;100,"Low")</f>
        <v/>
      </c>
      <c r="L787" s="2" t="str">
        <f>IF(Sales[[#This Row],[Current Upsell $]]&gt;0,_xlfn.CONCAT(Sales[[#This Row],[Subscription Type]]," ",Sales[[#This Row],[Upsell Priority]]," ",TEXT(Sales[[#This Row],[Current Upsell $]],"$#,#")),"")</f>
        <v/>
      </c>
      <c r="M787" s="1">
        <v>44013</v>
      </c>
      <c r="N787" s="1">
        <v>44348</v>
      </c>
      <c r="O787">
        <v>11</v>
      </c>
      <c r="P787">
        <v>0</v>
      </c>
      <c r="Q787" s="1">
        <v>44256</v>
      </c>
      <c r="R787">
        <v>0</v>
      </c>
      <c r="S787" s="1"/>
    </row>
    <row r="788" spans="1:19" x14ac:dyDescent="0.35">
      <c r="A788">
        <v>100069</v>
      </c>
      <c r="B788" t="s">
        <v>3</v>
      </c>
      <c r="C788" s="2">
        <f>_xlfn.SWITCH(Sales[[#This Row],[Subscription Type]],"Basic",10,"Premium",10,"Business",25,"Enterprise",27)</f>
        <v>10</v>
      </c>
      <c r="G788">
        <v>0</v>
      </c>
      <c r="H788">
        <v>8</v>
      </c>
      <c r="I788">
        <f>IF(Sales[[#This Row],[Number of Users]]-Sales[[#This Row],[Licenses Bought]]&lt;0,0,Sales[[#This Row],[Number of Users]]-Sales[[#This Row],[Licenses Bought]])</f>
        <v>8</v>
      </c>
      <c r="J788" s="2">
        <f>IF(Sales[[#This Row],[Sales Month]]=MAX(Sales[Sales Month]),Sales[[#This Row],[Upsell $ Per Non-Paying User]]*Sales[[#This Row],[Non-Paying Users]],0)</f>
        <v>0</v>
      </c>
      <c r="K788" s="2" t="str">
        <f>_xlfn.IFS(Sales[[#This Row],[Current Upsell $]]=0,"",Sales[[#This Row],[Current Upsell $]]&gt;=400,"High",Sales[[#This Row],[Current Upsell $]]&gt;=100,"Medium",Sales[[#This Row],[Current Upsell $]]&lt;100,"Low")</f>
        <v/>
      </c>
      <c r="L788" s="2" t="str">
        <f>IF(Sales[[#This Row],[Current Upsell $]]&gt;0,_xlfn.CONCAT(Sales[[#This Row],[Subscription Type]]," ",Sales[[#This Row],[Upsell Priority]]," ",TEXT(Sales[[#This Row],[Current Upsell $]],"$#,#")),"")</f>
        <v/>
      </c>
      <c r="M788" s="1">
        <v>44013</v>
      </c>
      <c r="N788" s="1">
        <v>44348</v>
      </c>
      <c r="O788">
        <v>11</v>
      </c>
      <c r="P788">
        <v>0</v>
      </c>
      <c r="Q788" s="1">
        <v>44287</v>
      </c>
      <c r="R788">
        <v>0</v>
      </c>
      <c r="S788" s="1"/>
    </row>
    <row r="789" spans="1:19" x14ac:dyDescent="0.35">
      <c r="A789">
        <v>100069</v>
      </c>
      <c r="B789" t="s">
        <v>3</v>
      </c>
      <c r="C789" s="2">
        <f>_xlfn.SWITCH(Sales[[#This Row],[Subscription Type]],"Basic",10,"Premium",10,"Business",25,"Enterprise",27)</f>
        <v>10</v>
      </c>
      <c r="G789">
        <v>0</v>
      </c>
      <c r="H789">
        <v>8</v>
      </c>
      <c r="I789">
        <f>IF(Sales[[#This Row],[Number of Users]]-Sales[[#This Row],[Licenses Bought]]&lt;0,0,Sales[[#This Row],[Number of Users]]-Sales[[#This Row],[Licenses Bought]])</f>
        <v>8</v>
      </c>
      <c r="J789" s="2">
        <f>IF(Sales[[#This Row],[Sales Month]]=MAX(Sales[Sales Month]),Sales[[#This Row],[Upsell $ Per Non-Paying User]]*Sales[[#This Row],[Non-Paying Users]],0)</f>
        <v>0</v>
      </c>
      <c r="K789" s="2" t="str">
        <f>_xlfn.IFS(Sales[[#This Row],[Current Upsell $]]=0,"",Sales[[#This Row],[Current Upsell $]]&gt;=400,"High",Sales[[#This Row],[Current Upsell $]]&gt;=100,"Medium",Sales[[#This Row],[Current Upsell $]]&lt;100,"Low")</f>
        <v/>
      </c>
      <c r="L789" s="2" t="str">
        <f>IF(Sales[[#This Row],[Current Upsell $]]&gt;0,_xlfn.CONCAT(Sales[[#This Row],[Subscription Type]]," ",Sales[[#This Row],[Upsell Priority]]," ",TEXT(Sales[[#This Row],[Current Upsell $]],"$#,#")),"")</f>
        <v/>
      </c>
      <c r="M789" s="1">
        <v>44013</v>
      </c>
      <c r="N789" s="1">
        <v>44348</v>
      </c>
      <c r="O789">
        <v>11</v>
      </c>
      <c r="P789">
        <v>0</v>
      </c>
      <c r="Q789" s="1">
        <v>44317</v>
      </c>
      <c r="R789">
        <v>0</v>
      </c>
      <c r="S789" s="1"/>
    </row>
    <row r="790" spans="1:19" x14ac:dyDescent="0.35">
      <c r="A790">
        <v>100069</v>
      </c>
      <c r="B790" t="s">
        <v>3</v>
      </c>
      <c r="C790" s="2">
        <f>_xlfn.SWITCH(Sales[[#This Row],[Subscription Type]],"Basic",10,"Premium",10,"Business",25,"Enterprise",27)</f>
        <v>10</v>
      </c>
      <c r="G790">
        <v>0</v>
      </c>
      <c r="H790">
        <v>9</v>
      </c>
      <c r="I790">
        <f>IF(Sales[[#This Row],[Number of Users]]-Sales[[#This Row],[Licenses Bought]]&lt;0,0,Sales[[#This Row],[Number of Users]]-Sales[[#This Row],[Licenses Bought]])</f>
        <v>9</v>
      </c>
      <c r="J790" s="2">
        <f>IF(Sales[[#This Row],[Sales Month]]=MAX(Sales[Sales Month]),Sales[[#This Row],[Upsell $ Per Non-Paying User]]*Sales[[#This Row],[Non-Paying Users]],0)</f>
        <v>90</v>
      </c>
      <c r="K790" s="2" t="str">
        <f>_xlfn.IFS(Sales[[#This Row],[Current Upsell $]]=0,"",Sales[[#This Row],[Current Upsell $]]&gt;=400,"High",Sales[[#This Row],[Current Upsell $]]&gt;=100,"Medium",Sales[[#This Row],[Current Upsell $]]&lt;100,"Low")</f>
        <v>Low</v>
      </c>
      <c r="L790" s="2" t="str">
        <f>IF(Sales[[#This Row],[Current Upsell $]]&gt;0,_xlfn.CONCAT(Sales[[#This Row],[Subscription Type]]," ",Sales[[#This Row],[Upsell Priority]]," ",TEXT(Sales[[#This Row],[Current Upsell $]],"$#,#")),"")</f>
        <v>Basic Low $90</v>
      </c>
      <c r="M790" s="1">
        <v>44013</v>
      </c>
      <c r="N790" s="1">
        <v>44348</v>
      </c>
      <c r="O790">
        <v>11</v>
      </c>
      <c r="P790">
        <v>0</v>
      </c>
      <c r="Q790" s="1">
        <v>44348</v>
      </c>
      <c r="R790">
        <v>0</v>
      </c>
      <c r="S790" s="1"/>
    </row>
    <row r="791" spans="1:19" x14ac:dyDescent="0.35">
      <c r="A791">
        <v>100070</v>
      </c>
      <c r="B791" t="s">
        <v>3</v>
      </c>
      <c r="C791" s="2">
        <f>_xlfn.SWITCH(Sales[[#This Row],[Subscription Type]],"Basic",10,"Premium",10,"Business",25,"Enterprise",27)</f>
        <v>10</v>
      </c>
      <c r="G791">
        <v>0</v>
      </c>
      <c r="H791">
        <v>8</v>
      </c>
      <c r="I791">
        <f>IF(Sales[[#This Row],[Number of Users]]-Sales[[#This Row],[Licenses Bought]]&lt;0,0,Sales[[#This Row],[Number of Users]]-Sales[[#This Row],[Licenses Bought]])</f>
        <v>8</v>
      </c>
      <c r="J791" s="2">
        <f>IF(Sales[[#This Row],[Sales Month]]=MAX(Sales[Sales Month]),Sales[[#This Row],[Upsell $ Per Non-Paying User]]*Sales[[#This Row],[Non-Paying Users]],0)</f>
        <v>0</v>
      </c>
      <c r="K791" s="2" t="str">
        <f>_xlfn.IFS(Sales[[#This Row],[Current Upsell $]]=0,"",Sales[[#This Row],[Current Upsell $]]&gt;=400,"High",Sales[[#This Row],[Current Upsell $]]&gt;=100,"Medium",Sales[[#This Row],[Current Upsell $]]&lt;100,"Low")</f>
        <v/>
      </c>
      <c r="L791" s="2" t="str">
        <f>IF(Sales[[#This Row],[Current Upsell $]]&gt;0,_xlfn.CONCAT(Sales[[#This Row],[Subscription Type]]," ",Sales[[#This Row],[Upsell Priority]]," ",TEXT(Sales[[#This Row],[Current Upsell $]],"$#,#")),"")</f>
        <v/>
      </c>
      <c r="M791" s="1">
        <v>44013</v>
      </c>
      <c r="N791" s="1">
        <v>44348</v>
      </c>
      <c r="O791">
        <v>11</v>
      </c>
      <c r="P791">
        <v>0</v>
      </c>
      <c r="Q791" s="1">
        <v>44013</v>
      </c>
      <c r="R791">
        <v>0</v>
      </c>
      <c r="S791" s="1"/>
    </row>
    <row r="792" spans="1:19" x14ac:dyDescent="0.35">
      <c r="A792">
        <v>100070</v>
      </c>
      <c r="B792" t="s">
        <v>3</v>
      </c>
      <c r="C792" s="2">
        <f>_xlfn.SWITCH(Sales[[#This Row],[Subscription Type]],"Basic",10,"Premium",10,"Business",25,"Enterprise",27)</f>
        <v>10</v>
      </c>
      <c r="G792">
        <v>0</v>
      </c>
      <c r="H792">
        <v>8</v>
      </c>
      <c r="I792">
        <f>IF(Sales[[#This Row],[Number of Users]]-Sales[[#This Row],[Licenses Bought]]&lt;0,0,Sales[[#This Row],[Number of Users]]-Sales[[#This Row],[Licenses Bought]])</f>
        <v>8</v>
      </c>
      <c r="J792" s="2">
        <f>IF(Sales[[#This Row],[Sales Month]]=MAX(Sales[Sales Month]),Sales[[#This Row],[Upsell $ Per Non-Paying User]]*Sales[[#This Row],[Non-Paying Users]],0)</f>
        <v>0</v>
      </c>
      <c r="K792" s="2" t="str">
        <f>_xlfn.IFS(Sales[[#This Row],[Current Upsell $]]=0,"",Sales[[#This Row],[Current Upsell $]]&gt;=400,"High",Sales[[#This Row],[Current Upsell $]]&gt;=100,"Medium",Sales[[#This Row],[Current Upsell $]]&lt;100,"Low")</f>
        <v/>
      </c>
      <c r="L792" s="2" t="str">
        <f>IF(Sales[[#This Row],[Current Upsell $]]&gt;0,_xlfn.CONCAT(Sales[[#This Row],[Subscription Type]]," ",Sales[[#This Row],[Upsell Priority]]," ",TEXT(Sales[[#This Row],[Current Upsell $]],"$#,#")),"")</f>
        <v/>
      </c>
      <c r="M792" s="1">
        <v>44013</v>
      </c>
      <c r="N792" s="1">
        <v>44348</v>
      </c>
      <c r="O792">
        <v>11</v>
      </c>
      <c r="P792">
        <v>0</v>
      </c>
      <c r="Q792" s="1">
        <v>44044</v>
      </c>
      <c r="R792">
        <v>0</v>
      </c>
      <c r="S792" s="1"/>
    </row>
    <row r="793" spans="1:19" x14ac:dyDescent="0.35">
      <c r="A793">
        <v>100070</v>
      </c>
      <c r="B793" t="s">
        <v>3</v>
      </c>
      <c r="C793" s="2">
        <f>_xlfn.SWITCH(Sales[[#This Row],[Subscription Type]],"Basic",10,"Premium",10,"Business",25,"Enterprise",27)</f>
        <v>10</v>
      </c>
      <c r="G793">
        <v>0</v>
      </c>
      <c r="H793">
        <v>8</v>
      </c>
      <c r="I793">
        <f>IF(Sales[[#This Row],[Number of Users]]-Sales[[#This Row],[Licenses Bought]]&lt;0,0,Sales[[#This Row],[Number of Users]]-Sales[[#This Row],[Licenses Bought]])</f>
        <v>8</v>
      </c>
      <c r="J793" s="2">
        <f>IF(Sales[[#This Row],[Sales Month]]=MAX(Sales[Sales Month]),Sales[[#This Row],[Upsell $ Per Non-Paying User]]*Sales[[#This Row],[Non-Paying Users]],0)</f>
        <v>0</v>
      </c>
      <c r="K793" s="2" t="str">
        <f>_xlfn.IFS(Sales[[#This Row],[Current Upsell $]]=0,"",Sales[[#This Row],[Current Upsell $]]&gt;=400,"High",Sales[[#This Row],[Current Upsell $]]&gt;=100,"Medium",Sales[[#This Row],[Current Upsell $]]&lt;100,"Low")</f>
        <v/>
      </c>
      <c r="L793" s="2" t="str">
        <f>IF(Sales[[#This Row],[Current Upsell $]]&gt;0,_xlfn.CONCAT(Sales[[#This Row],[Subscription Type]]," ",Sales[[#This Row],[Upsell Priority]]," ",TEXT(Sales[[#This Row],[Current Upsell $]],"$#,#")),"")</f>
        <v/>
      </c>
      <c r="M793" s="1">
        <v>44013</v>
      </c>
      <c r="N793" s="1">
        <v>44348</v>
      </c>
      <c r="O793">
        <v>11</v>
      </c>
      <c r="P793">
        <v>0</v>
      </c>
      <c r="Q793" s="1">
        <v>44075</v>
      </c>
      <c r="R793">
        <v>0</v>
      </c>
      <c r="S793" s="1"/>
    </row>
    <row r="794" spans="1:19" x14ac:dyDescent="0.35">
      <c r="A794">
        <v>100070</v>
      </c>
      <c r="B794" t="s">
        <v>3</v>
      </c>
      <c r="C794" s="2">
        <f>_xlfn.SWITCH(Sales[[#This Row],[Subscription Type]],"Basic",10,"Premium",10,"Business",25,"Enterprise",27)</f>
        <v>10</v>
      </c>
      <c r="G794">
        <v>0</v>
      </c>
      <c r="H794">
        <v>8</v>
      </c>
      <c r="I794">
        <f>IF(Sales[[#This Row],[Number of Users]]-Sales[[#This Row],[Licenses Bought]]&lt;0,0,Sales[[#This Row],[Number of Users]]-Sales[[#This Row],[Licenses Bought]])</f>
        <v>8</v>
      </c>
      <c r="J794" s="2">
        <f>IF(Sales[[#This Row],[Sales Month]]=MAX(Sales[Sales Month]),Sales[[#This Row],[Upsell $ Per Non-Paying User]]*Sales[[#This Row],[Non-Paying Users]],0)</f>
        <v>0</v>
      </c>
      <c r="K794" s="2" t="str">
        <f>_xlfn.IFS(Sales[[#This Row],[Current Upsell $]]=0,"",Sales[[#This Row],[Current Upsell $]]&gt;=400,"High",Sales[[#This Row],[Current Upsell $]]&gt;=100,"Medium",Sales[[#This Row],[Current Upsell $]]&lt;100,"Low")</f>
        <v/>
      </c>
      <c r="L794" s="2" t="str">
        <f>IF(Sales[[#This Row],[Current Upsell $]]&gt;0,_xlfn.CONCAT(Sales[[#This Row],[Subscription Type]]," ",Sales[[#This Row],[Upsell Priority]]," ",TEXT(Sales[[#This Row],[Current Upsell $]],"$#,#")),"")</f>
        <v/>
      </c>
      <c r="M794" s="1">
        <v>44013</v>
      </c>
      <c r="N794" s="1">
        <v>44348</v>
      </c>
      <c r="O794">
        <v>11</v>
      </c>
      <c r="P794">
        <v>0</v>
      </c>
      <c r="Q794" s="1">
        <v>44105</v>
      </c>
      <c r="R794">
        <v>0</v>
      </c>
      <c r="S794" s="1"/>
    </row>
    <row r="795" spans="1:19" x14ac:dyDescent="0.35">
      <c r="A795">
        <v>100070</v>
      </c>
      <c r="B795" t="s">
        <v>3</v>
      </c>
      <c r="C795" s="2">
        <f>_xlfn.SWITCH(Sales[[#This Row],[Subscription Type]],"Basic",10,"Premium",10,"Business",25,"Enterprise",27)</f>
        <v>10</v>
      </c>
      <c r="G795">
        <v>0</v>
      </c>
      <c r="H795">
        <v>9</v>
      </c>
      <c r="I795">
        <f>IF(Sales[[#This Row],[Number of Users]]-Sales[[#This Row],[Licenses Bought]]&lt;0,0,Sales[[#This Row],[Number of Users]]-Sales[[#This Row],[Licenses Bought]])</f>
        <v>9</v>
      </c>
      <c r="J795" s="2">
        <f>IF(Sales[[#This Row],[Sales Month]]=MAX(Sales[Sales Month]),Sales[[#This Row],[Upsell $ Per Non-Paying User]]*Sales[[#This Row],[Non-Paying Users]],0)</f>
        <v>0</v>
      </c>
      <c r="K795" s="2" t="str">
        <f>_xlfn.IFS(Sales[[#This Row],[Current Upsell $]]=0,"",Sales[[#This Row],[Current Upsell $]]&gt;=400,"High",Sales[[#This Row],[Current Upsell $]]&gt;=100,"Medium",Sales[[#This Row],[Current Upsell $]]&lt;100,"Low")</f>
        <v/>
      </c>
      <c r="L795" s="2" t="str">
        <f>IF(Sales[[#This Row],[Current Upsell $]]&gt;0,_xlfn.CONCAT(Sales[[#This Row],[Subscription Type]]," ",Sales[[#This Row],[Upsell Priority]]," ",TEXT(Sales[[#This Row],[Current Upsell $]],"$#,#")),"")</f>
        <v/>
      </c>
      <c r="M795" s="1">
        <v>44013</v>
      </c>
      <c r="N795" s="1">
        <v>44348</v>
      </c>
      <c r="O795">
        <v>11</v>
      </c>
      <c r="P795">
        <v>0</v>
      </c>
      <c r="Q795" s="1">
        <v>44136</v>
      </c>
      <c r="R795">
        <v>0</v>
      </c>
      <c r="S795" s="1"/>
    </row>
    <row r="796" spans="1:19" x14ac:dyDescent="0.35">
      <c r="A796">
        <v>100070</v>
      </c>
      <c r="B796" t="s">
        <v>3</v>
      </c>
      <c r="C796" s="2">
        <f>_xlfn.SWITCH(Sales[[#This Row],[Subscription Type]],"Basic",10,"Premium",10,"Business",25,"Enterprise",27)</f>
        <v>10</v>
      </c>
      <c r="G796">
        <v>0</v>
      </c>
      <c r="H796">
        <v>7</v>
      </c>
      <c r="I796">
        <f>IF(Sales[[#This Row],[Number of Users]]-Sales[[#This Row],[Licenses Bought]]&lt;0,0,Sales[[#This Row],[Number of Users]]-Sales[[#This Row],[Licenses Bought]])</f>
        <v>7</v>
      </c>
      <c r="J796" s="2">
        <f>IF(Sales[[#This Row],[Sales Month]]=MAX(Sales[Sales Month]),Sales[[#This Row],[Upsell $ Per Non-Paying User]]*Sales[[#This Row],[Non-Paying Users]],0)</f>
        <v>0</v>
      </c>
      <c r="K796" s="2" t="str">
        <f>_xlfn.IFS(Sales[[#This Row],[Current Upsell $]]=0,"",Sales[[#This Row],[Current Upsell $]]&gt;=400,"High",Sales[[#This Row],[Current Upsell $]]&gt;=100,"Medium",Sales[[#This Row],[Current Upsell $]]&lt;100,"Low")</f>
        <v/>
      </c>
      <c r="L796" s="2" t="str">
        <f>IF(Sales[[#This Row],[Current Upsell $]]&gt;0,_xlfn.CONCAT(Sales[[#This Row],[Subscription Type]]," ",Sales[[#This Row],[Upsell Priority]]," ",TEXT(Sales[[#This Row],[Current Upsell $]],"$#,#")),"")</f>
        <v/>
      </c>
      <c r="M796" s="1">
        <v>44013</v>
      </c>
      <c r="N796" s="1">
        <v>44348</v>
      </c>
      <c r="O796">
        <v>11</v>
      </c>
      <c r="P796">
        <v>0</v>
      </c>
      <c r="Q796" s="1">
        <v>44166</v>
      </c>
      <c r="R796">
        <v>0</v>
      </c>
      <c r="S796" s="1"/>
    </row>
    <row r="797" spans="1:19" x14ac:dyDescent="0.35">
      <c r="A797">
        <v>100070</v>
      </c>
      <c r="B797" t="s">
        <v>3</v>
      </c>
      <c r="C797" s="2">
        <f>_xlfn.SWITCH(Sales[[#This Row],[Subscription Type]],"Basic",10,"Premium",10,"Business",25,"Enterprise",27)</f>
        <v>10</v>
      </c>
      <c r="G797">
        <v>0</v>
      </c>
      <c r="H797">
        <v>7</v>
      </c>
      <c r="I797">
        <f>IF(Sales[[#This Row],[Number of Users]]-Sales[[#This Row],[Licenses Bought]]&lt;0,0,Sales[[#This Row],[Number of Users]]-Sales[[#This Row],[Licenses Bought]])</f>
        <v>7</v>
      </c>
      <c r="J797" s="2">
        <f>IF(Sales[[#This Row],[Sales Month]]=MAX(Sales[Sales Month]),Sales[[#This Row],[Upsell $ Per Non-Paying User]]*Sales[[#This Row],[Non-Paying Users]],0)</f>
        <v>0</v>
      </c>
      <c r="K797" s="2" t="str">
        <f>_xlfn.IFS(Sales[[#This Row],[Current Upsell $]]=0,"",Sales[[#This Row],[Current Upsell $]]&gt;=400,"High",Sales[[#This Row],[Current Upsell $]]&gt;=100,"Medium",Sales[[#This Row],[Current Upsell $]]&lt;100,"Low")</f>
        <v/>
      </c>
      <c r="L797" s="2" t="str">
        <f>IF(Sales[[#This Row],[Current Upsell $]]&gt;0,_xlfn.CONCAT(Sales[[#This Row],[Subscription Type]]," ",Sales[[#This Row],[Upsell Priority]]," ",TEXT(Sales[[#This Row],[Current Upsell $]],"$#,#")),"")</f>
        <v/>
      </c>
      <c r="M797" s="1">
        <v>44013</v>
      </c>
      <c r="N797" s="1">
        <v>44348</v>
      </c>
      <c r="O797">
        <v>11</v>
      </c>
      <c r="P797">
        <v>0</v>
      </c>
      <c r="Q797" s="1">
        <v>44197</v>
      </c>
      <c r="R797">
        <v>0</v>
      </c>
      <c r="S797" s="1"/>
    </row>
    <row r="798" spans="1:19" x14ac:dyDescent="0.35">
      <c r="A798">
        <v>100070</v>
      </c>
      <c r="B798" t="s">
        <v>3</v>
      </c>
      <c r="C798" s="2">
        <f>_xlfn.SWITCH(Sales[[#This Row],[Subscription Type]],"Basic",10,"Premium",10,"Business",25,"Enterprise",27)</f>
        <v>10</v>
      </c>
      <c r="G798">
        <v>0</v>
      </c>
      <c r="H798">
        <v>7</v>
      </c>
      <c r="I798">
        <f>IF(Sales[[#This Row],[Number of Users]]-Sales[[#This Row],[Licenses Bought]]&lt;0,0,Sales[[#This Row],[Number of Users]]-Sales[[#This Row],[Licenses Bought]])</f>
        <v>7</v>
      </c>
      <c r="J798" s="2">
        <f>IF(Sales[[#This Row],[Sales Month]]=MAX(Sales[Sales Month]),Sales[[#This Row],[Upsell $ Per Non-Paying User]]*Sales[[#This Row],[Non-Paying Users]],0)</f>
        <v>0</v>
      </c>
      <c r="K798" s="2" t="str">
        <f>_xlfn.IFS(Sales[[#This Row],[Current Upsell $]]=0,"",Sales[[#This Row],[Current Upsell $]]&gt;=400,"High",Sales[[#This Row],[Current Upsell $]]&gt;=100,"Medium",Sales[[#This Row],[Current Upsell $]]&lt;100,"Low")</f>
        <v/>
      </c>
      <c r="L798" s="2" t="str">
        <f>IF(Sales[[#This Row],[Current Upsell $]]&gt;0,_xlfn.CONCAT(Sales[[#This Row],[Subscription Type]]," ",Sales[[#This Row],[Upsell Priority]]," ",TEXT(Sales[[#This Row],[Current Upsell $]],"$#,#")),"")</f>
        <v/>
      </c>
      <c r="M798" s="1">
        <v>44013</v>
      </c>
      <c r="N798" s="1">
        <v>44348</v>
      </c>
      <c r="O798">
        <v>11</v>
      </c>
      <c r="P798">
        <v>0</v>
      </c>
      <c r="Q798" s="1">
        <v>44228</v>
      </c>
      <c r="R798">
        <v>0</v>
      </c>
      <c r="S798" s="1"/>
    </row>
    <row r="799" spans="1:19" x14ac:dyDescent="0.35">
      <c r="A799">
        <v>100070</v>
      </c>
      <c r="B799" t="s">
        <v>3</v>
      </c>
      <c r="C799" s="2">
        <f>_xlfn.SWITCH(Sales[[#This Row],[Subscription Type]],"Basic",10,"Premium",10,"Business",25,"Enterprise",27)</f>
        <v>10</v>
      </c>
      <c r="G799">
        <v>0</v>
      </c>
      <c r="H799">
        <v>8</v>
      </c>
      <c r="I799">
        <f>IF(Sales[[#This Row],[Number of Users]]-Sales[[#This Row],[Licenses Bought]]&lt;0,0,Sales[[#This Row],[Number of Users]]-Sales[[#This Row],[Licenses Bought]])</f>
        <v>8</v>
      </c>
      <c r="J799" s="2">
        <f>IF(Sales[[#This Row],[Sales Month]]=MAX(Sales[Sales Month]),Sales[[#This Row],[Upsell $ Per Non-Paying User]]*Sales[[#This Row],[Non-Paying Users]],0)</f>
        <v>0</v>
      </c>
      <c r="K799" s="2" t="str">
        <f>_xlfn.IFS(Sales[[#This Row],[Current Upsell $]]=0,"",Sales[[#This Row],[Current Upsell $]]&gt;=400,"High",Sales[[#This Row],[Current Upsell $]]&gt;=100,"Medium",Sales[[#This Row],[Current Upsell $]]&lt;100,"Low")</f>
        <v/>
      </c>
      <c r="L799" s="2" t="str">
        <f>IF(Sales[[#This Row],[Current Upsell $]]&gt;0,_xlfn.CONCAT(Sales[[#This Row],[Subscription Type]]," ",Sales[[#This Row],[Upsell Priority]]," ",TEXT(Sales[[#This Row],[Current Upsell $]],"$#,#")),"")</f>
        <v/>
      </c>
      <c r="M799" s="1">
        <v>44013</v>
      </c>
      <c r="N799" s="1">
        <v>44348</v>
      </c>
      <c r="O799">
        <v>11</v>
      </c>
      <c r="P799">
        <v>0</v>
      </c>
      <c r="Q799" s="1">
        <v>44256</v>
      </c>
      <c r="R799">
        <v>0</v>
      </c>
      <c r="S799" s="1"/>
    </row>
    <row r="800" spans="1:19" x14ac:dyDescent="0.35">
      <c r="A800">
        <v>100070</v>
      </c>
      <c r="B800" t="s">
        <v>3</v>
      </c>
      <c r="C800" s="2">
        <f>_xlfn.SWITCH(Sales[[#This Row],[Subscription Type]],"Basic",10,"Premium",10,"Business",25,"Enterprise",27)</f>
        <v>10</v>
      </c>
      <c r="G800">
        <v>0</v>
      </c>
      <c r="H800">
        <v>7</v>
      </c>
      <c r="I800">
        <f>IF(Sales[[#This Row],[Number of Users]]-Sales[[#This Row],[Licenses Bought]]&lt;0,0,Sales[[#This Row],[Number of Users]]-Sales[[#This Row],[Licenses Bought]])</f>
        <v>7</v>
      </c>
      <c r="J800" s="2">
        <f>IF(Sales[[#This Row],[Sales Month]]=MAX(Sales[Sales Month]),Sales[[#This Row],[Upsell $ Per Non-Paying User]]*Sales[[#This Row],[Non-Paying Users]],0)</f>
        <v>0</v>
      </c>
      <c r="K800" s="2" t="str">
        <f>_xlfn.IFS(Sales[[#This Row],[Current Upsell $]]=0,"",Sales[[#This Row],[Current Upsell $]]&gt;=400,"High",Sales[[#This Row],[Current Upsell $]]&gt;=100,"Medium",Sales[[#This Row],[Current Upsell $]]&lt;100,"Low")</f>
        <v/>
      </c>
      <c r="L800" s="2" t="str">
        <f>IF(Sales[[#This Row],[Current Upsell $]]&gt;0,_xlfn.CONCAT(Sales[[#This Row],[Subscription Type]]," ",Sales[[#This Row],[Upsell Priority]]," ",TEXT(Sales[[#This Row],[Current Upsell $]],"$#,#")),"")</f>
        <v/>
      </c>
      <c r="M800" s="1">
        <v>44013</v>
      </c>
      <c r="N800" s="1">
        <v>44348</v>
      </c>
      <c r="O800">
        <v>11</v>
      </c>
      <c r="P800">
        <v>0</v>
      </c>
      <c r="Q800" s="1">
        <v>44287</v>
      </c>
      <c r="R800">
        <v>0</v>
      </c>
      <c r="S800" s="1"/>
    </row>
    <row r="801" spans="1:19" x14ac:dyDescent="0.35">
      <c r="A801">
        <v>100070</v>
      </c>
      <c r="B801" t="s">
        <v>3</v>
      </c>
      <c r="C801" s="2">
        <f>_xlfn.SWITCH(Sales[[#This Row],[Subscription Type]],"Basic",10,"Premium",10,"Business",25,"Enterprise",27)</f>
        <v>10</v>
      </c>
      <c r="G801">
        <v>0</v>
      </c>
      <c r="H801">
        <v>8</v>
      </c>
      <c r="I801">
        <f>IF(Sales[[#This Row],[Number of Users]]-Sales[[#This Row],[Licenses Bought]]&lt;0,0,Sales[[#This Row],[Number of Users]]-Sales[[#This Row],[Licenses Bought]])</f>
        <v>8</v>
      </c>
      <c r="J801" s="2">
        <f>IF(Sales[[#This Row],[Sales Month]]=MAX(Sales[Sales Month]),Sales[[#This Row],[Upsell $ Per Non-Paying User]]*Sales[[#This Row],[Non-Paying Users]],0)</f>
        <v>0</v>
      </c>
      <c r="K801" s="2" t="str">
        <f>_xlfn.IFS(Sales[[#This Row],[Current Upsell $]]=0,"",Sales[[#This Row],[Current Upsell $]]&gt;=400,"High",Sales[[#This Row],[Current Upsell $]]&gt;=100,"Medium",Sales[[#This Row],[Current Upsell $]]&lt;100,"Low")</f>
        <v/>
      </c>
      <c r="L801" s="2" t="str">
        <f>IF(Sales[[#This Row],[Current Upsell $]]&gt;0,_xlfn.CONCAT(Sales[[#This Row],[Subscription Type]]," ",Sales[[#This Row],[Upsell Priority]]," ",TEXT(Sales[[#This Row],[Current Upsell $]],"$#,#")),"")</f>
        <v/>
      </c>
      <c r="M801" s="1">
        <v>44013</v>
      </c>
      <c r="N801" s="1">
        <v>44348</v>
      </c>
      <c r="O801">
        <v>11</v>
      </c>
      <c r="P801">
        <v>0</v>
      </c>
      <c r="Q801" s="1">
        <v>44317</v>
      </c>
      <c r="R801">
        <v>0</v>
      </c>
      <c r="S801" s="1"/>
    </row>
    <row r="802" spans="1:19" x14ac:dyDescent="0.35">
      <c r="A802">
        <v>100070</v>
      </c>
      <c r="B802" t="s">
        <v>3</v>
      </c>
      <c r="C802" s="2">
        <f>_xlfn.SWITCH(Sales[[#This Row],[Subscription Type]],"Basic",10,"Premium",10,"Business",25,"Enterprise",27)</f>
        <v>10</v>
      </c>
      <c r="G802">
        <v>0</v>
      </c>
      <c r="H802">
        <v>8</v>
      </c>
      <c r="I802">
        <f>IF(Sales[[#This Row],[Number of Users]]-Sales[[#This Row],[Licenses Bought]]&lt;0,0,Sales[[#This Row],[Number of Users]]-Sales[[#This Row],[Licenses Bought]])</f>
        <v>8</v>
      </c>
      <c r="J802" s="2">
        <f>IF(Sales[[#This Row],[Sales Month]]=MAX(Sales[Sales Month]),Sales[[#This Row],[Upsell $ Per Non-Paying User]]*Sales[[#This Row],[Non-Paying Users]],0)</f>
        <v>80</v>
      </c>
      <c r="K802" s="2" t="str">
        <f>_xlfn.IFS(Sales[[#This Row],[Current Upsell $]]=0,"",Sales[[#This Row],[Current Upsell $]]&gt;=400,"High",Sales[[#This Row],[Current Upsell $]]&gt;=100,"Medium",Sales[[#This Row],[Current Upsell $]]&lt;100,"Low")</f>
        <v>Low</v>
      </c>
      <c r="L802" s="2" t="str">
        <f>IF(Sales[[#This Row],[Current Upsell $]]&gt;0,_xlfn.CONCAT(Sales[[#This Row],[Subscription Type]]," ",Sales[[#This Row],[Upsell Priority]]," ",TEXT(Sales[[#This Row],[Current Upsell $]],"$#,#")),"")</f>
        <v>Basic Low $80</v>
      </c>
      <c r="M802" s="1">
        <v>44013</v>
      </c>
      <c r="N802" s="1">
        <v>44348</v>
      </c>
      <c r="O802">
        <v>11</v>
      </c>
      <c r="P802">
        <v>0</v>
      </c>
      <c r="Q802" s="1">
        <v>44348</v>
      </c>
      <c r="R802">
        <v>0</v>
      </c>
      <c r="S802" s="1"/>
    </row>
    <row r="803" spans="1:19" x14ac:dyDescent="0.35">
      <c r="A803">
        <v>100071</v>
      </c>
      <c r="B803" t="s">
        <v>3</v>
      </c>
      <c r="C803" s="2">
        <f>_xlfn.SWITCH(Sales[[#This Row],[Subscription Type]],"Basic",10,"Premium",10,"Business",25,"Enterprise",27)</f>
        <v>10</v>
      </c>
      <c r="G803">
        <v>0</v>
      </c>
      <c r="H803">
        <v>7</v>
      </c>
      <c r="I803">
        <f>IF(Sales[[#This Row],[Number of Users]]-Sales[[#This Row],[Licenses Bought]]&lt;0,0,Sales[[#This Row],[Number of Users]]-Sales[[#This Row],[Licenses Bought]])</f>
        <v>7</v>
      </c>
      <c r="J803" s="2">
        <f>IF(Sales[[#This Row],[Sales Month]]=MAX(Sales[Sales Month]),Sales[[#This Row],[Upsell $ Per Non-Paying User]]*Sales[[#This Row],[Non-Paying Users]],0)</f>
        <v>0</v>
      </c>
      <c r="K803" s="2" t="str">
        <f>_xlfn.IFS(Sales[[#This Row],[Current Upsell $]]=0,"",Sales[[#This Row],[Current Upsell $]]&gt;=400,"High",Sales[[#This Row],[Current Upsell $]]&gt;=100,"Medium",Sales[[#This Row],[Current Upsell $]]&lt;100,"Low")</f>
        <v/>
      </c>
      <c r="L803" s="2" t="str">
        <f>IF(Sales[[#This Row],[Current Upsell $]]&gt;0,_xlfn.CONCAT(Sales[[#This Row],[Subscription Type]]," ",Sales[[#This Row],[Upsell Priority]]," ",TEXT(Sales[[#This Row],[Current Upsell $]],"$#,#")),"")</f>
        <v/>
      </c>
      <c r="M803" s="1">
        <v>44013</v>
      </c>
      <c r="N803" s="1">
        <v>44348</v>
      </c>
      <c r="O803">
        <v>11</v>
      </c>
      <c r="P803">
        <v>0</v>
      </c>
      <c r="Q803" s="1">
        <v>44013</v>
      </c>
      <c r="R803">
        <v>0</v>
      </c>
      <c r="S803" s="1"/>
    </row>
    <row r="804" spans="1:19" x14ac:dyDescent="0.35">
      <c r="A804">
        <v>100071</v>
      </c>
      <c r="B804" t="s">
        <v>3</v>
      </c>
      <c r="C804" s="2">
        <f>_xlfn.SWITCH(Sales[[#This Row],[Subscription Type]],"Basic",10,"Premium",10,"Business",25,"Enterprise",27)</f>
        <v>10</v>
      </c>
      <c r="G804">
        <v>0</v>
      </c>
      <c r="H804">
        <v>8</v>
      </c>
      <c r="I804">
        <f>IF(Sales[[#This Row],[Number of Users]]-Sales[[#This Row],[Licenses Bought]]&lt;0,0,Sales[[#This Row],[Number of Users]]-Sales[[#This Row],[Licenses Bought]])</f>
        <v>8</v>
      </c>
      <c r="J804" s="2">
        <f>IF(Sales[[#This Row],[Sales Month]]=MAX(Sales[Sales Month]),Sales[[#This Row],[Upsell $ Per Non-Paying User]]*Sales[[#This Row],[Non-Paying Users]],0)</f>
        <v>0</v>
      </c>
      <c r="K804" s="2" t="str">
        <f>_xlfn.IFS(Sales[[#This Row],[Current Upsell $]]=0,"",Sales[[#This Row],[Current Upsell $]]&gt;=400,"High",Sales[[#This Row],[Current Upsell $]]&gt;=100,"Medium",Sales[[#This Row],[Current Upsell $]]&lt;100,"Low")</f>
        <v/>
      </c>
      <c r="L804" s="2" t="str">
        <f>IF(Sales[[#This Row],[Current Upsell $]]&gt;0,_xlfn.CONCAT(Sales[[#This Row],[Subscription Type]]," ",Sales[[#This Row],[Upsell Priority]]," ",TEXT(Sales[[#This Row],[Current Upsell $]],"$#,#")),"")</f>
        <v/>
      </c>
      <c r="M804" s="1">
        <v>44013</v>
      </c>
      <c r="N804" s="1">
        <v>44348</v>
      </c>
      <c r="O804">
        <v>11</v>
      </c>
      <c r="P804">
        <v>0</v>
      </c>
      <c r="Q804" s="1">
        <v>44044</v>
      </c>
      <c r="R804">
        <v>0</v>
      </c>
      <c r="S804" s="1"/>
    </row>
    <row r="805" spans="1:19" x14ac:dyDescent="0.35">
      <c r="A805">
        <v>100071</v>
      </c>
      <c r="B805" t="s">
        <v>3</v>
      </c>
      <c r="C805" s="2">
        <f>_xlfn.SWITCH(Sales[[#This Row],[Subscription Type]],"Basic",10,"Premium",10,"Business",25,"Enterprise",27)</f>
        <v>10</v>
      </c>
      <c r="G805">
        <v>0</v>
      </c>
      <c r="H805">
        <v>8</v>
      </c>
      <c r="I805">
        <f>IF(Sales[[#This Row],[Number of Users]]-Sales[[#This Row],[Licenses Bought]]&lt;0,0,Sales[[#This Row],[Number of Users]]-Sales[[#This Row],[Licenses Bought]])</f>
        <v>8</v>
      </c>
      <c r="J805" s="2">
        <f>IF(Sales[[#This Row],[Sales Month]]=MAX(Sales[Sales Month]),Sales[[#This Row],[Upsell $ Per Non-Paying User]]*Sales[[#This Row],[Non-Paying Users]],0)</f>
        <v>0</v>
      </c>
      <c r="K805" s="2" t="str">
        <f>_xlfn.IFS(Sales[[#This Row],[Current Upsell $]]=0,"",Sales[[#This Row],[Current Upsell $]]&gt;=400,"High",Sales[[#This Row],[Current Upsell $]]&gt;=100,"Medium",Sales[[#This Row],[Current Upsell $]]&lt;100,"Low")</f>
        <v/>
      </c>
      <c r="L805" s="2" t="str">
        <f>IF(Sales[[#This Row],[Current Upsell $]]&gt;0,_xlfn.CONCAT(Sales[[#This Row],[Subscription Type]]," ",Sales[[#This Row],[Upsell Priority]]," ",TEXT(Sales[[#This Row],[Current Upsell $]],"$#,#")),"")</f>
        <v/>
      </c>
      <c r="M805" s="1">
        <v>44013</v>
      </c>
      <c r="N805" s="1">
        <v>44348</v>
      </c>
      <c r="O805">
        <v>11</v>
      </c>
      <c r="P805">
        <v>0</v>
      </c>
      <c r="Q805" s="1">
        <v>44075</v>
      </c>
      <c r="R805">
        <v>0</v>
      </c>
      <c r="S805" s="1"/>
    </row>
    <row r="806" spans="1:19" x14ac:dyDescent="0.35">
      <c r="A806">
        <v>100071</v>
      </c>
      <c r="B806" t="s">
        <v>3</v>
      </c>
      <c r="C806" s="2">
        <f>_xlfn.SWITCH(Sales[[#This Row],[Subscription Type]],"Basic",10,"Premium",10,"Business",25,"Enterprise",27)</f>
        <v>10</v>
      </c>
      <c r="G806">
        <v>0</v>
      </c>
      <c r="H806">
        <v>7</v>
      </c>
      <c r="I806">
        <f>IF(Sales[[#This Row],[Number of Users]]-Sales[[#This Row],[Licenses Bought]]&lt;0,0,Sales[[#This Row],[Number of Users]]-Sales[[#This Row],[Licenses Bought]])</f>
        <v>7</v>
      </c>
      <c r="J806" s="2">
        <f>IF(Sales[[#This Row],[Sales Month]]=MAX(Sales[Sales Month]),Sales[[#This Row],[Upsell $ Per Non-Paying User]]*Sales[[#This Row],[Non-Paying Users]],0)</f>
        <v>0</v>
      </c>
      <c r="K806" s="2" t="str">
        <f>_xlfn.IFS(Sales[[#This Row],[Current Upsell $]]=0,"",Sales[[#This Row],[Current Upsell $]]&gt;=400,"High",Sales[[#This Row],[Current Upsell $]]&gt;=100,"Medium",Sales[[#This Row],[Current Upsell $]]&lt;100,"Low")</f>
        <v/>
      </c>
      <c r="L806" s="2" t="str">
        <f>IF(Sales[[#This Row],[Current Upsell $]]&gt;0,_xlfn.CONCAT(Sales[[#This Row],[Subscription Type]]," ",Sales[[#This Row],[Upsell Priority]]," ",TEXT(Sales[[#This Row],[Current Upsell $]],"$#,#")),"")</f>
        <v/>
      </c>
      <c r="M806" s="1">
        <v>44013</v>
      </c>
      <c r="N806" s="1">
        <v>44348</v>
      </c>
      <c r="O806">
        <v>11</v>
      </c>
      <c r="P806">
        <v>0</v>
      </c>
      <c r="Q806" s="1">
        <v>44105</v>
      </c>
      <c r="R806">
        <v>0</v>
      </c>
      <c r="S806" s="1"/>
    </row>
    <row r="807" spans="1:19" x14ac:dyDescent="0.35">
      <c r="A807">
        <v>100071</v>
      </c>
      <c r="B807" t="s">
        <v>3</v>
      </c>
      <c r="C807" s="2">
        <f>_xlfn.SWITCH(Sales[[#This Row],[Subscription Type]],"Basic",10,"Premium",10,"Business",25,"Enterprise",27)</f>
        <v>10</v>
      </c>
      <c r="G807">
        <v>0</v>
      </c>
      <c r="H807">
        <v>8</v>
      </c>
      <c r="I807">
        <f>IF(Sales[[#This Row],[Number of Users]]-Sales[[#This Row],[Licenses Bought]]&lt;0,0,Sales[[#This Row],[Number of Users]]-Sales[[#This Row],[Licenses Bought]])</f>
        <v>8</v>
      </c>
      <c r="J807" s="2">
        <f>IF(Sales[[#This Row],[Sales Month]]=MAX(Sales[Sales Month]),Sales[[#This Row],[Upsell $ Per Non-Paying User]]*Sales[[#This Row],[Non-Paying Users]],0)</f>
        <v>0</v>
      </c>
      <c r="K807" s="2" t="str">
        <f>_xlfn.IFS(Sales[[#This Row],[Current Upsell $]]=0,"",Sales[[#This Row],[Current Upsell $]]&gt;=400,"High",Sales[[#This Row],[Current Upsell $]]&gt;=100,"Medium",Sales[[#This Row],[Current Upsell $]]&lt;100,"Low")</f>
        <v/>
      </c>
      <c r="L807" s="2" t="str">
        <f>IF(Sales[[#This Row],[Current Upsell $]]&gt;0,_xlfn.CONCAT(Sales[[#This Row],[Subscription Type]]," ",Sales[[#This Row],[Upsell Priority]]," ",TEXT(Sales[[#This Row],[Current Upsell $]],"$#,#")),"")</f>
        <v/>
      </c>
      <c r="M807" s="1">
        <v>44013</v>
      </c>
      <c r="N807" s="1">
        <v>44348</v>
      </c>
      <c r="O807">
        <v>11</v>
      </c>
      <c r="P807">
        <v>0</v>
      </c>
      <c r="Q807" s="1">
        <v>44136</v>
      </c>
      <c r="R807">
        <v>0</v>
      </c>
      <c r="S807" s="1"/>
    </row>
    <row r="808" spans="1:19" x14ac:dyDescent="0.35">
      <c r="A808">
        <v>100071</v>
      </c>
      <c r="B808" t="s">
        <v>3</v>
      </c>
      <c r="C808" s="2">
        <f>_xlfn.SWITCH(Sales[[#This Row],[Subscription Type]],"Basic",10,"Premium",10,"Business",25,"Enterprise",27)</f>
        <v>10</v>
      </c>
      <c r="G808">
        <v>0</v>
      </c>
      <c r="H808">
        <v>8</v>
      </c>
      <c r="I808">
        <f>IF(Sales[[#This Row],[Number of Users]]-Sales[[#This Row],[Licenses Bought]]&lt;0,0,Sales[[#This Row],[Number of Users]]-Sales[[#This Row],[Licenses Bought]])</f>
        <v>8</v>
      </c>
      <c r="J808" s="2">
        <f>IF(Sales[[#This Row],[Sales Month]]=MAX(Sales[Sales Month]),Sales[[#This Row],[Upsell $ Per Non-Paying User]]*Sales[[#This Row],[Non-Paying Users]],0)</f>
        <v>0</v>
      </c>
      <c r="K808" s="2" t="str">
        <f>_xlfn.IFS(Sales[[#This Row],[Current Upsell $]]=0,"",Sales[[#This Row],[Current Upsell $]]&gt;=400,"High",Sales[[#This Row],[Current Upsell $]]&gt;=100,"Medium",Sales[[#This Row],[Current Upsell $]]&lt;100,"Low")</f>
        <v/>
      </c>
      <c r="L808" s="2" t="str">
        <f>IF(Sales[[#This Row],[Current Upsell $]]&gt;0,_xlfn.CONCAT(Sales[[#This Row],[Subscription Type]]," ",Sales[[#This Row],[Upsell Priority]]," ",TEXT(Sales[[#This Row],[Current Upsell $]],"$#,#")),"")</f>
        <v/>
      </c>
      <c r="M808" s="1">
        <v>44013</v>
      </c>
      <c r="N808" s="1">
        <v>44348</v>
      </c>
      <c r="O808">
        <v>11</v>
      </c>
      <c r="P808">
        <v>0</v>
      </c>
      <c r="Q808" s="1">
        <v>44166</v>
      </c>
      <c r="R808">
        <v>0</v>
      </c>
      <c r="S808" s="1"/>
    </row>
    <row r="809" spans="1:19" x14ac:dyDescent="0.35">
      <c r="A809">
        <v>100071</v>
      </c>
      <c r="B809" t="s">
        <v>3</v>
      </c>
      <c r="C809" s="2">
        <f>_xlfn.SWITCH(Sales[[#This Row],[Subscription Type]],"Basic",10,"Premium",10,"Business",25,"Enterprise",27)</f>
        <v>10</v>
      </c>
      <c r="G809">
        <v>0</v>
      </c>
      <c r="H809">
        <v>8</v>
      </c>
      <c r="I809">
        <f>IF(Sales[[#This Row],[Number of Users]]-Sales[[#This Row],[Licenses Bought]]&lt;0,0,Sales[[#This Row],[Number of Users]]-Sales[[#This Row],[Licenses Bought]])</f>
        <v>8</v>
      </c>
      <c r="J809" s="2">
        <f>IF(Sales[[#This Row],[Sales Month]]=MAX(Sales[Sales Month]),Sales[[#This Row],[Upsell $ Per Non-Paying User]]*Sales[[#This Row],[Non-Paying Users]],0)</f>
        <v>0</v>
      </c>
      <c r="K809" s="2" t="str">
        <f>_xlfn.IFS(Sales[[#This Row],[Current Upsell $]]=0,"",Sales[[#This Row],[Current Upsell $]]&gt;=400,"High",Sales[[#This Row],[Current Upsell $]]&gt;=100,"Medium",Sales[[#This Row],[Current Upsell $]]&lt;100,"Low")</f>
        <v/>
      </c>
      <c r="L809" s="2" t="str">
        <f>IF(Sales[[#This Row],[Current Upsell $]]&gt;0,_xlfn.CONCAT(Sales[[#This Row],[Subscription Type]]," ",Sales[[#This Row],[Upsell Priority]]," ",TEXT(Sales[[#This Row],[Current Upsell $]],"$#,#")),"")</f>
        <v/>
      </c>
      <c r="M809" s="1">
        <v>44013</v>
      </c>
      <c r="N809" s="1">
        <v>44348</v>
      </c>
      <c r="O809">
        <v>11</v>
      </c>
      <c r="P809">
        <v>0</v>
      </c>
      <c r="Q809" s="1">
        <v>44197</v>
      </c>
      <c r="R809">
        <v>0</v>
      </c>
      <c r="S809" s="1"/>
    </row>
    <row r="810" spans="1:19" x14ac:dyDescent="0.35">
      <c r="A810">
        <v>100071</v>
      </c>
      <c r="B810" t="s">
        <v>3</v>
      </c>
      <c r="C810" s="2">
        <f>_xlfn.SWITCH(Sales[[#This Row],[Subscription Type]],"Basic",10,"Premium",10,"Business",25,"Enterprise",27)</f>
        <v>10</v>
      </c>
      <c r="G810">
        <v>0</v>
      </c>
      <c r="H810">
        <v>10</v>
      </c>
      <c r="I810">
        <f>IF(Sales[[#This Row],[Number of Users]]-Sales[[#This Row],[Licenses Bought]]&lt;0,0,Sales[[#This Row],[Number of Users]]-Sales[[#This Row],[Licenses Bought]])</f>
        <v>10</v>
      </c>
      <c r="J810" s="2">
        <f>IF(Sales[[#This Row],[Sales Month]]=MAX(Sales[Sales Month]),Sales[[#This Row],[Upsell $ Per Non-Paying User]]*Sales[[#This Row],[Non-Paying Users]],0)</f>
        <v>0</v>
      </c>
      <c r="K810" s="2" t="str">
        <f>_xlfn.IFS(Sales[[#This Row],[Current Upsell $]]=0,"",Sales[[#This Row],[Current Upsell $]]&gt;=400,"High",Sales[[#This Row],[Current Upsell $]]&gt;=100,"Medium",Sales[[#This Row],[Current Upsell $]]&lt;100,"Low")</f>
        <v/>
      </c>
      <c r="L810" s="2" t="str">
        <f>IF(Sales[[#This Row],[Current Upsell $]]&gt;0,_xlfn.CONCAT(Sales[[#This Row],[Subscription Type]]," ",Sales[[#This Row],[Upsell Priority]]," ",TEXT(Sales[[#This Row],[Current Upsell $]],"$#,#")),"")</f>
        <v/>
      </c>
      <c r="M810" s="1">
        <v>44013</v>
      </c>
      <c r="N810" s="1">
        <v>44348</v>
      </c>
      <c r="O810">
        <v>11</v>
      </c>
      <c r="P810">
        <v>0</v>
      </c>
      <c r="Q810" s="1">
        <v>44228</v>
      </c>
      <c r="R810">
        <v>0</v>
      </c>
      <c r="S810" s="1"/>
    </row>
    <row r="811" spans="1:19" x14ac:dyDescent="0.35">
      <c r="A811">
        <v>100071</v>
      </c>
      <c r="B811" t="s">
        <v>3</v>
      </c>
      <c r="C811" s="2">
        <f>_xlfn.SWITCH(Sales[[#This Row],[Subscription Type]],"Basic",10,"Premium",10,"Business",25,"Enterprise",27)</f>
        <v>10</v>
      </c>
      <c r="G811">
        <v>0</v>
      </c>
      <c r="H811">
        <v>7</v>
      </c>
      <c r="I811">
        <f>IF(Sales[[#This Row],[Number of Users]]-Sales[[#This Row],[Licenses Bought]]&lt;0,0,Sales[[#This Row],[Number of Users]]-Sales[[#This Row],[Licenses Bought]])</f>
        <v>7</v>
      </c>
      <c r="J811" s="2">
        <f>IF(Sales[[#This Row],[Sales Month]]=MAX(Sales[Sales Month]),Sales[[#This Row],[Upsell $ Per Non-Paying User]]*Sales[[#This Row],[Non-Paying Users]],0)</f>
        <v>0</v>
      </c>
      <c r="K811" s="2" t="str">
        <f>_xlfn.IFS(Sales[[#This Row],[Current Upsell $]]=0,"",Sales[[#This Row],[Current Upsell $]]&gt;=400,"High",Sales[[#This Row],[Current Upsell $]]&gt;=100,"Medium",Sales[[#This Row],[Current Upsell $]]&lt;100,"Low")</f>
        <v/>
      </c>
      <c r="L811" s="2" t="str">
        <f>IF(Sales[[#This Row],[Current Upsell $]]&gt;0,_xlfn.CONCAT(Sales[[#This Row],[Subscription Type]]," ",Sales[[#This Row],[Upsell Priority]]," ",TEXT(Sales[[#This Row],[Current Upsell $]],"$#,#")),"")</f>
        <v/>
      </c>
      <c r="M811" s="1">
        <v>44013</v>
      </c>
      <c r="N811" s="1">
        <v>44348</v>
      </c>
      <c r="O811">
        <v>11</v>
      </c>
      <c r="P811">
        <v>0</v>
      </c>
      <c r="Q811" s="1">
        <v>44256</v>
      </c>
      <c r="R811">
        <v>0</v>
      </c>
      <c r="S811" s="1"/>
    </row>
    <row r="812" spans="1:19" x14ac:dyDescent="0.35">
      <c r="A812">
        <v>100071</v>
      </c>
      <c r="B812" t="s">
        <v>3</v>
      </c>
      <c r="C812" s="2">
        <f>_xlfn.SWITCH(Sales[[#This Row],[Subscription Type]],"Basic",10,"Premium",10,"Business",25,"Enterprise",27)</f>
        <v>10</v>
      </c>
      <c r="G812">
        <v>0</v>
      </c>
      <c r="H812">
        <v>7</v>
      </c>
      <c r="I812">
        <f>IF(Sales[[#This Row],[Number of Users]]-Sales[[#This Row],[Licenses Bought]]&lt;0,0,Sales[[#This Row],[Number of Users]]-Sales[[#This Row],[Licenses Bought]])</f>
        <v>7</v>
      </c>
      <c r="J812" s="2">
        <f>IF(Sales[[#This Row],[Sales Month]]=MAX(Sales[Sales Month]),Sales[[#This Row],[Upsell $ Per Non-Paying User]]*Sales[[#This Row],[Non-Paying Users]],0)</f>
        <v>0</v>
      </c>
      <c r="K812" s="2" t="str">
        <f>_xlfn.IFS(Sales[[#This Row],[Current Upsell $]]=0,"",Sales[[#This Row],[Current Upsell $]]&gt;=400,"High",Sales[[#This Row],[Current Upsell $]]&gt;=100,"Medium",Sales[[#This Row],[Current Upsell $]]&lt;100,"Low")</f>
        <v/>
      </c>
      <c r="L812" s="2" t="str">
        <f>IF(Sales[[#This Row],[Current Upsell $]]&gt;0,_xlfn.CONCAT(Sales[[#This Row],[Subscription Type]]," ",Sales[[#This Row],[Upsell Priority]]," ",TEXT(Sales[[#This Row],[Current Upsell $]],"$#,#")),"")</f>
        <v/>
      </c>
      <c r="M812" s="1">
        <v>44013</v>
      </c>
      <c r="N812" s="1">
        <v>44348</v>
      </c>
      <c r="O812">
        <v>11</v>
      </c>
      <c r="P812">
        <v>0</v>
      </c>
      <c r="Q812" s="1">
        <v>44287</v>
      </c>
      <c r="R812">
        <v>0</v>
      </c>
      <c r="S812" s="1"/>
    </row>
    <row r="813" spans="1:19" x14ac:dyDescent="0.35">
      <c r="A813">
        <v>100071</v>
      </c>
      <c r="B813" t="s">
        <v>3</v>
      </c>
      <c r="C813" s="2">
        <f>_xlfn.SWITCH(Sales[[#This Row],[Subscription Type]],"Basic",10,"Premium",10,"Business",25,"Enterprise",27)</f>
        <v>10</v>
      </c>
      <c r="G813">
        <v>0</v>
      </c>
      <c r="H813">
        <v>8</v>
      </c>
      <c r="I813">
        <f>IF(Sales[[#This Row],[Number of Users]]-Sales[[#This Row],[Licenses Bought]]&lt;0,0,Sales[[#This Row],[Number of Users]]-Sales[[#This Row],[Licenses Bought]])</f>
        <v>8</v>
      </c>
      <c r="J813" s="2">
        <f>IF(Sales[[#This Row],[Sales Month]]=MAX(Sales[Sales Month]),Sales[[#This Row],[Upsell $ Per Non-Paying User]]*Sales[[#This Row],[Non-Paying Users]],0)</f>
        <v>0</v>
      </c>
      <c r="K813" s="2" t="str">
        <f>_xlfn.IFS(Sales[[#This Row],[Current Upsell $]]=0,"",Sales[[#This Row],[Current Upsell $]]&gt;=400,"High",Sales[[#This Row],[Current Upsell $]]&gt;=100,"Medium",Sales[[#This Row],[Current Upsell $]]&lt;100,"Low")</f>
        <v/>
      </c>
      <c r="L813" s="2" t="str">
        <f>IF(Sales[[#This Row],[Current Upsell $]]&gt;0,_xlfn.CONCAT(Sales[[#This Row],[Subscription Type]]," ",Sales[[#This Row],[Upsell Priority]]," ",TEXT(Sales[[#This Row],[Current Upsell $]],"$#,#")),"")</f>
        <v/>
      </c>
      <c r="M813" s="1">
        <v>44013</v>
      </c>
      <c r="N813" s="1">
        <v>44348</v>
      </c>
      <c r="O813">
        <v>11</v>
      </c>
      <c r="P813">
        <v>0</v>
      </c>
      <c r="Q813" s="1">
        <v>44317</v>
      </c>
      <c r="R813">
        <v>0</v>
      </c>
      <c r="S813" s="1"/>
    </row>
    <row r="814" spans="1:19" x14ac:dyDescent="0.35">
      <c r="A814">
        <v>100071</v>
      </c>
      <c r="B814" t="s">
        <v>3</v>
      </c>
      <c r="C814" s="2">
        <f>_xlfn.SWITCH(Sales[[#This Row],[Subscription Type]],"Basic",10,"Premium",10,"Business",25,"Enterprise",27)</f>
        <v>10</v>
      </c>
      <c r="G814">
        <v>0</v>
      </c>
      <c r="H814">
        <v>9</v>
      </c>
      <c r="I814">
        <f>IF(Sales[[#This Row],[Number of Users]]-Sales[[#This Row],[Licenses Bought]]&lt;0,0,Sales[[#This Row],[Number of Users]]-Sales[[#This Row],[Licenses Bought]])</f>
        <v>9</v>
      </c>
      <c r="J814" s="2">
        <f>IF(Sales[[#This Row],[Sales Month]]=MAX(Sales[Sales Month]),Sales[[#This Row],[Upsell $ Per Non-Paying User]]*Sales[[#This Row],[Non-Paying Users]],0)</f>
        <v>90</v>
      </c>
      <c r="K814" s="2" t="str">
        <f>_xlfn.IFS(Sales[[#This Row],[Current Upsell $]]=0,"",Sales[[#This Row],[Current Upsell $]]&gt;=400,"High",Sales[[#This Row],[Current Upsell $]]&gt;=100,"Medium",Sales[[#This Row],[Current Upsell $]]&lt;100,"Low")</f>
        <v>Low</v>
      </c>
      <c r="L814" s="2" t="str">
        <f>IF(Sales[[#This Row],[Current Upsell $]]&gt;0,_xlfn.CONCAT(Sales[[#This Row],[Subscription Type]]," ",Sales[[#This Row],[Upsell Priority]]," ",TEXT(Sales[[#This Row],[Current Upsell $]],"$#,#")),"")</f>
        <v>Basic Low $90</v>
      </c>
      <c r="M814" s="1">
        <v>44013</v>
      </c>
      <c r="N814" s="1">
        <v>44348</v>
      </c>
      <c r="O814">
        <v>11</v>
      </c>
      <c r="P814">
        <v>0</v>
      </c>
      <c r="Q814" s="1">
        <v>44348</v>
      </c>
      <c r="R814">
        <v>0</v>
      </c>
      <c r="S814" s="1"/>
    </row>
    <row r="815" spans="1:19" x14ac:dyDescent="0.35">
      <c r="A815">
        <v>100072</v>
      </c>
      <c r="B815" t="s">
        <v>3</v>
      </c>
      <c r="C815" s="2">
        <f>_xlfn.SWITCH(Sales[[#This Row],[Subscription Type]],"Basic",10,"Premium",10,"Business",25,"Enterprise",27)</f>
        <v>10</v>
      </c>
      <c r="G815">
        <v>0</v>
      </c>
      <c r="H815">
        <v>3</v>
      </c>
      <c r="I815">
        <f>IF(Sales[[#This Row],[Number of Users]]-Sales[[#This Row],[Licenses Bought]]&lt;0,0,Sales[[#This Row],[Number of Users]]-Sales[[#This Row],[Licenses Bought]])</f>
        <v>3</v>
      </c>
      <c r="J815" s="2">
        <f>IF(Sales[[#This Row],[Sales Month]]=MAX(Sales[Sales Month]),Sales[[#This Row],[Upsell $ Per Non-Paying User]]*Sales[[#This Row],[Non-Paying Users]],0)</f>
        <v>0</v>
      </c>
      <c r="K815" s="2" t="str">
        <f>_xlfn.IFS(Sales[[#This Row],[Current Upsell $]]=0,"",Sales[[#This Row],[Current Upsell $]]&gt;=400,"High",Sales[[#This Row],[Current Upsell $]]&gt;=100,"Medium",Sales[[#This Row],[Current Upsell $]]&lt;100,"Low")</f>
        <v/>
      </c>
      <c r="L815" s="2" t="str">
        <f>IF(Sales[[#This Row],[Current Upsell $]]&gt;0,_xlfn.CONCAT(Sales[[#This Row],[Subscription Type]]," ",Sales[[#This Row],[Upsell Priority]]," ",TEXT(Sales[[#This Row],[Current Upsell $]],"$#,#")),"")</f>
        <v/>
      </c>
      <c r="M815" s="1">
        <v>44013</v>
      </c>
      <c r="N815" s="1">
        <v>44256</v>
      </c>
      <c r="O815">
        <v>8</v>
      </c>
      <c r="P815">
        <v>3</v>
      </c>
      <c r="Q815" s="1">
        <v>44013</v>
      </c>
      <c r="R815">
        <v>0</v>
      </c>
      <c r="S815" s="1"/>
    </row>
    <row r="816" spans="1:19" x14ac:dyDescent="0.35">
      <c r="A816">
        <v>100072</v>
      </c>
      <c r="B816" t="s">
        <v>3</v>
      </c>
      <c r="C816" s="2">
        <f>_xlfn.SWITCH(Sales[[#This Row],[Subscription Type]],"Basic",10,"Premium",10,"Business",25,"Enterprise",27)</f>
        <v>10</v>
      </c>
      <c r="G816">
        <v>0</v>
      </c>
      <c r="H816">
        <v>3</v>
      </c>
      <c r="I816">
        <f>IF(Sales[[#This Row],[Number of Users]]-Sales[[#This Row],[Licenses Bought]]&lt;0,0,Sales[[#This Row],[Number of Users]]-Sales[[#This Row],[Licenses Bought]])</f>
        <v>3</v>
      </c>
      <c r="J816" s="2">
        <f>IF(Sales[[#This Row],[Sales Month]]=MAX(Sales[Sales Month]),Sales[[#This Row],[Upsell $ Per Non-Paying User]]*Sales[[#This Row],[Non-Paying Users]],0)</f>
        <v>0</v>
      </c>
      <c r="K816" s="2" t="str">
        <f>_xlfn.IFS(Sales[[#This Row],[Current Upsell $]]=0,"",Sales[[#This Row],[Current Upsell $]]&gt;=400,"High",Sales[[#This Row],[Current Upsell $]]&gt;=100,"Medium",Sales[[#This Row],[Current Upsell $]]&lt;100,"Low")</f>
        <v/>
      </c>
      <c r="L816" s="2" t="str">
        <f>IF(Sales[[#This Row],[Current Upsell $]]&gt;0,_xlfn.CONCAT(Sales[[#This Row],[Subscription Type]]," ",Sales[[#This Row],[Upsell Priority]]," ",TEXT(Sales[[#This Row],[Current Upsell $]],"$#,#")),"")</f>
        <v/>
      </c>
      <c r="M816" s="1">
        <v>44013</v>
      </c>
      <c r="N816" s="1">
        <v>44256</v>
      </c>
      <c r="O816">
        <v>8</v>
      </c>
      <c r="P816">
        <v>3</v>
      </c>
      <c r="Q816" s="1">
        <v>44044</v>
      </c>
      <c r="R816">
        <v>0</v>
      </c>
      <c r="S816" s="1"/>
    </row>
    <row r="817" spans="1:19" x14ac:dyDescent="0.35">
      <c r="A817">
        <v>100072</v>
      </c>
      <c r="B817" t="s">
        <v>3</v>
      </c>
      <c r="C817" s="2">
        <f>_xlfn.SWITCH(Sales[[#This Row],[Subscription Type]],"Basic",10,"Premium",10,"Business",25,"Enterprise",27)</f>
        <v>10</v>
      </c>
      <c r="G817">
        <v>0</v>
      </c>
      <c r="H817">
        <v>3</v>
      </c>
      <c r="I817">
        <f>IF(Sales[[#This Row],[Number of Users]]-Sales[[#This Row],[Licenses Bought]]&lt;0,0,Sales[[#This Row],[Number of Users]]-Sales[[#This Row],[Licenses Bought]])</f>
        <v>3</v>
      </c>
      <c r="J817" s="2">
        <f>IF(Sales[[#This Row],[Sales Month]]=MAX(Sales[Sales Month]),Sales[[#This Row],[Upsell $ Per Non-Paying User]]*Sales[[#This Row],[Non-Paying Users]],0)</f>
        <v>0</v>
      </c>
      <c r="K817" s="2" t="str">
        <f>_xlfn.IFS(Sales[[#This Row],[Current Upsell $]]=0,"",Sales[[#This Row],[Current Upsell $]]&gt;=400,"High",Sales[[#This Row],[Current Upsell $]]&gt;=100,"Medium",Sales[[#This Row],[Current Upsell $]]&lt;100,"Low")</f>
        <v/>
      </c>
      <c r="L817" s="2" t="str">
        <f>IF(Sales[[#This Row],[Current Upsell $]]&gt;0,_xlfn.CONCAT(Sales[[#This Row],[Subscription Type]]," ",Sales[[#This Row],[Upsell Priority]]," ",TEXT(Sales[[#This Row],[Current Upsell $]],"$#,#")),"")</f>
        <v/>
      </c>
      <c r="M817" s="1">
        <v>44013</v>
      </c>
      <c r="N817" s="1">
        <v>44256</v>
      </c>
      <c r="O817">
        <v>8</v>
      </c>
      <c r="P817">
        <v>3</v>
      </c>
      <c r="Q817" s="1">
        <v>44075</v>
      </c>
      <c r="R817">
        <v>0</v>
      </c>
      <c r="S817" s="1"/>
    </row>
    <row r="818" spans="1:19" x14ac:dyDescent="0.35">
      <c r="A818">
        <v>100072</v>
      </c>
      <c r="B818" t="s">
        <v>3</v>
      </c>
      <c r="C818" s="2">
        <f>_xlfn.SWITCH(Sales[[#This Row],[Subscription Type]],"Basic",10,"Premium",10,"Business",25,"Enterprise",27)</f>
        <v>10</v>
      </c>
      <c r="G818">
        <v>0</v>
      </c>
      <c r="H818">
        <v>3</v>
      </c>
      <c r="I818">
        <f>IF(Sales[[#This Row],[Number of Users]]-Sales[[#This Row],[Licenses Bought]]&lt;0,0,Sales[[#This Row],[Number of Users]]-Sales[[#This Row],[Licenses Bought]])</f>
        <v>3</v>
      </c>
      <c r="J818" s="2">
        <f>IF(Sales[[#This Row],[Sales Month]]=MAX(Sales[Sales Month]),Sales[[#This Row],[Upsell $ Per Non-Paying User]]*Sales[[#This Row],[Non-Paying Users]],0)</f>
        <v>0</v>
      </c>
      <c r="K818" s="2" t="str">
        <f>_xlfn.IFS(Sales[[#This Row],[Current Upsell $]]=0,"",Sales[[#This Row],[Current Upsell $]]&gt;=400,"High",Sales[[#This Row],[Current Upsell $]]&gt;=100,"Medium",Sales[[#This Row],[Current Upsell $]]&lt;100,"Low")</f>
        <v/>
      </c>
      <c r="L818" s="2" t="str">
        <f>IF(Sales[[#This Row],[Current Upsell $]]&gt;0,_xlfn.CONCAT(Sales[[#This Row],[Subscription Type]]," ",Sales[[#This Row],[Upsell Priority]]," ",TEXT(Sales[[#This Row],[Current Upsell $]],"$#,#")),"")</f>
        <v/>
      </c>
      <c r="M818" s="1">
        <v>44013</v>
      </c>
      <c r="N818" s="1">
        <v>44256</v>
      </c>
      <c r="O818">
        <v>8</v>
      </c>
      <c r="P818">
        <v>3</v>
      </c>
      <c r="Q818" s="1">
        <v>44105</v>
      </c>
      <c r="R818">
        <v>0</v>
      </c>
      <c r="S818" s="1"/>
    </row>
    <row r="819" spans="1:19" x14ac:dyDescent="0.35">
      <c r="A819">
        <v>100072</v>
      </c>
      <c r="B819" t="s">
        <v>3</v>
      </c>
      <c r="C819" s="2">
        <f>_xlfn.SWITCH(Sales[[#This Row],[Subscription Type]],"Basic",10,"Premium",10,"Business",25,"Enterprise",27)</f>
        <v>10</v>
      </c>
      <c r="G819">
        <v>0</v>
      </c>
      <c r="H819">
        <v>3</v>
      </c>
      <c r="I819">
        <f>IF(Sales[[#This Row],[Number of Users]]-Sales[[#This Row],[Licenses Bought]]&lt;0,0,Sales[[#This Row],[Number of Users]]-Sales[[#This Row],[Licenses Bought]])</f>
        <v>3</v>
      </c>
      <c r="J819" s="2">
        <f>IF(Sales[[#This Row],[Sales Month]]=MAX(Sales[Sales Month]),Sales[[#This Row],[Upsell $ Per Non-Paying User]]*Sales[[#This Row],[Non-Paying Users]],0)</f>
        <v>0</v>
      </c>
      <c r="K819" s="2" t="str">
        <f>_xlfn.IFS(Sales[[#This Row],[Current Upsell $]]=0,"",Sales[[#This Row],[Current Upsell $]]&gt;=400,"High",Sales[[#This Row],[Current Upsell $]]&gt;=100,"Medium",Sales[[#This Row],[Current Upsell $]]&lt;100,"Low")</f>
        <v/>
      </c>
      <c r="L819" s="2" t="str">
        <f>IF(Sales[[#This Row],[Current Upsell $]]&gt;0,_xlfn.CONCAT(Sales[[#This Row],[Subscription Type]]," ",Sales[[#This Row],[Upsell Priority]]," ",TEXT(Sales[[#This Row],[Current Upsell $]],"$#,#")),"")</f>
        <v/>
      </c>
      <c r="M819" s="1">
        <v>44013</v>
      </c>
      <c r="N819" s="1">
        <v>44256</v>
      </c>
      <c r="O819">
        <v>8</v>
      </c>
      <c r="P819">
        <v>3</v>
      </c>
      <c r="Q819" s="1">
        <v>44136</v>
      </c>
      <c r="R819">
        <v>0</v>
      </c>
      <c r="S819" s="1"/>
    </row>
    <row r="820" spans="1:19" x14ac:dyDescent="0.35">
      <c r="A820">
        <v>100072</v>
      </c>
      <c r="B820" t="s">
        <v>3</v>
      </c>
      <c r="C820" s="2">
        <f>_xlfn.SWITCH(Sales[[#This Row],[Subscription Type]],"Basic",10,"Premium",10,"Business",25,"Enterprise",27)</f>
        <v>10</v>
      </c>
      <c r="G820">
        <v>0</v>
      </c>
      <c r="H820">
        <v>3</v>
      </c>
      <c r="I820">
        <f>IF(Sales[[#This Row],[Number of Users]]-Sales[[#This Row],[Licenses Bought]]&lt;0,0,Sales[[#This Row],[Number of Users]]-Sales[[#This Row],[Licenses Bought]])</f>
        <v>3</v>
      </c>
      <c r="J820" s="2">
        <f>IF(Sales[[#This Row],[Sales Month]]=MAX(Sales[Sales Month]),Sales[[#This Row],[Upsell $ Per Non-Paying User]]*Sales[[#This Row],[Non-Paying Users]],0)</f>
        <v>0</v>
      </c>
      <c r="K820" s="2" t="str">
        <f>_xlfn.IFS(Sales[[#This Row],[Current Upsell $]]=0,"",Sales[[#This Row],[Current Upsell $]]&gt;=400,"High",Sales[[#This Row],[Current Upsell $]]&gt;=100,"Medium",Sales[[#This Row],[Current Upsell $]]&lt;100,"Low")</f>
        <v/>
      </c>
      <c r="L820" s="2" t="str">
        <f>IF(Sales[[#This Row],[Current Upsell $]]&gt;0,_xlfn.CONCAT(Sales[[#This Row],[Subscription Type]]," ",Sales[[#This Row],[Upsell Priority]]," ",TEXT(Sales[[#This Row],[Current Upsell $]],"$#,#")),"")</f>
        <v/>
      </c>
      <c r="M820" s="1">
        <v>44013</v>
      </c>
      <c r="N820" s="1">
        <v>44256</v>
      </c>
      <c r="O820">
        <v>8</v>
      </c>
      <c r="P820">
        <v>3</v>
      </c>
      <c r="Q820" s="1">
        <v>44166</v>
      </c>
      <c r="R820">
        <v>0</v>
      </c>
      <c r="S820" s="1"/>
    </row>
    <row r="821" spans="1:19" x14ac:dyDescent="0.35">
      <c r="A821">
        <v>100072</v>
      </c>
      <c r="B821" t="s">
        <v>3</v>
      </c>
      <c r="C821" s="2">
        <f>_xlfn.SWITCH(Sales[[#This Row],[Subscription Type]],"Basic",10,"Premium",10,"Business",25,"Enterprise",27)</f>
        <v>10</v>
      </c>
      <c r="G821">
        <v>0</v>
      </c>
      <c r="H821">
        <v>3</v>
      </c>
      <c r="I821">
        <f>IF(Sales[[#This Row],[Number of Users]]-Sales[[#This Row],[Licenses Bought]]&lt;0,0,Sales[[#This Row],[Number of Users]]-Sales[[#This Row],[Licenses Bought]])</f>
        <v>3</v>
      </c>
      <c r="J821" s="2">
        <f>IF(Sales[[#This Row],[Sales Month]]=MAX(Sales[Sales Month]),Sales[[#This Row],[Upsell $ Per Non-Paying User]]*Sales[[#This Row],[Non-Paying Users]],0)</f>
        <v>0</v>
      </c>
      <c r="K821" s="2" t="str">
        <f>_xlfn.IFS(Sales[[#This Row],[Current Upsell $]]=0,"",Sales[[#This Row],[Current Upsell $]]&gt;=400,"High",Sales[[#This Row],[Current Upsell $]]&gt;=100,"Medium",Sales[[#This Row],[Current Upsell $]]&lt;100,"Low")</f>
        <v/>
      </c>
      <c r="L821" s="2" t="str">
        <f>IF(Sales[[#This Row],[Current Upsell $]]&gt;0,_xlfn.CONCAT(Sales[[#This Row],[Subscription Type]]," ",Sales[[#This Row],[Upsell Priority]]," ",TEXT(Sales[[#This Row],[Current Upsell $]],"$#,#")),"")</f>
        <v/>
      </c>
      <c r="M821" s="1">
        <v>44013</v>
      </c>
      <c r="N821" s="1">
        <v>44256</v>
      </c>
      <c r="O821">
        <v>8</v>
      </c>
      <c r="P821">
        <v>3</v>
      </c>
      <c r="Q821" s="1">
        <v>44197</v>
      </c>
      <c r="R821">
        <v>0</v>
      </c>
      <c r="S821" s="1"/>
    </row>
    <row r="822" spans="1:19" x14ac:dyDescent="0.35">
      <c r="A822">
        <v>100072</v>
      </c>
      <c r="B822" t="s">
        <v>3</v>
      </c>
      <c r="C822" s="2">
        <f>_xlfn.SWITCH(Sales[[#This Row],[Subscription Type]],"Basic",10,"Premium",10,"Business",25,"Enterprise",27)</f>
        <v>10</v>
      </c>
      <c r="G822">
        <v>0</v>
      </c>
      <c r="H822">
        <v>3</v>
      </c>
      <c r="I822">
        <f>IF(Sales[[#This Row],[Number of Users]]-Sales[[#This Row],[Licenses Bought]]&lt;0,0,Sales[[#This Row],[Number of Users]]-Sales[[#This Row],[Licenses Bought]])</f>
        <v>3</v>
      </c>
      <c r="J822" s="2">
        <f>IF(Sales[[#This Row],[Sales Month]]=MAX(Sales[Sales Month]),Sales[[#This Row],[Upsell $ Per Non-Paying User]]*Sales[[#This Row],[Non-Paying Users]],0)</f>
        <v>0</v>
      </c>
      <c r="K822" s="2" t="str">
        <f>_xlfn.IFS(Sales[[#This Row],[Current Upsell $]]=0,"",Sales[[#This Row],[Current Upsell $]]&gt;=400,"High",Sales[[#This Row],[Current Upsell $]]&gt;=100,"Medium",Sales[[#This Row],[Current Upsell $]]&lt;100,"Low")</f>
        <v/>
      </c>
      <c r="L822" s="2" t="str">
        <f>IF(Sales[[#This Row],[Current Upsell $]]&gt;0,_xlfn.CONCAT(Sales[[#This Row],[Subscription Type]]," ",Sales[[#This Row],[Upsell Priority]]," ",TEXT(Sales[[#This Row],[Current Upsell $]],"$#,#")),"")</f>
        <v/>
      </c>
      <c r="M822" s="1">
        <v>44013</v>
      </c>
      <c r="N822" s="1">
        <v>44256</v>
      </c>
      <c r="O822">
        <v>8</v>
      </c>
      <c r="P822">
        <v>3</v>
      </c>
      <c r="Q822" s="1">
        <v>44228</v>
      </c>
      <c r="R822">
        <v>0</v>
      </c>
      <c r="S822" s="1"/>
    </row>
    <row r="823" spans="1:19" x14ac:dyDescent="0.35">
      <c r="A823">
        <v>100072</v>
      </c>
      <c r="B823" t="s">
        <v>3</v>
      </c>
      <c r="C823" s="2">
        <f>_xlfn.SWITCH(Sales[[#This Row],[Subscription Type]],"Basic",10,"Premium",10,"Business",25,"Enterprise",27)</f>
        <v>10</v>
      </c>
      <c r="G823">
        <v>0</v>
      </c>
      <c r="H823">
        <v>3</v>
      </c>
      <c r="I823">
        <f>IF(Sales[[#This Row],[Number of Users]]-Sales[[#This Row],[Licenses Bought]]&lt;0,0,Sales[[#This Row],[Number of Users]]-Sales[[#This Row],[Licenses Bought]])</f>
        <v>3</v>
      </c>
      <c r="J823" s="2">
        <f>IF(Sales[[#This Row],[Sales Month]]=MAX(Sales[Sales Month]),Sales[[#This Row],[Upsell $ Per Non-Paying User]]*Sales[[#This Row],[Non-Paying Users]],0)</f>
        <v>0</v>
      </c>
      <c r="K823" s="2" t="str">
        <f>_xlfn.IFS(Sales[[#This Row],[Current Upsell $]]=0,"",Sales[[#This Row],[Current Upsell $]]&gt;=400,"High",Sales[[#This Row],[Current Upsell $]]&gt;=100,"Medium",Sales[[#This Row],[Current Upsell $]]&lt;100,"Low")</f>
        <v/>
      </c>
      <c r="L823" s="2" t="str">
        <f>IF(Sales[[#This Row],[Current Upsell $]]&gt;0,_xlfn.CONCAT(Sales[[#This Row],[Subscription Type]]," ",Sales[[#This Row],[Upsell Priority]]," ",TEXT(Sales[[#This Row],[Current Upsell $]],"$#,#")),"")</f>
        <v/>
      </c>
      <c r="M823" s="1">
        <v>44013</v>
      </c>
      <c r="N823" s="1">
        <v>44256</v>
      </c>
      <c r="O823">
        <v>8</v>
      </c>
      <c r="P823">
        <v>3</v>
      </c>
      <c r="Q823" s="1">
        <v>44256</v>
      </c>
      <c r="R823">
        <v>0</v>
      </c>
      <c r="S823" s="1"/>
    </row>
    <row r="824" spans="1:19" x14ac:dyDescent="0.35">
      <c r="A824">
        <v>100073</v>
      </c>
      <c r="B824" t="s">
        <v>3</v>
      </c>
      <c r="C824" s="2">
        <f>_xlfn.SWITCH(Sales[[#This Row],[Subscription Type]],"Basic",10,"Premium",10,"Business",25,"Enterprise",27)</f>
        <v>10</v>
      </c>
      <c r="G824">
        <v>0</v>
      </c>
      <c r="H824">
        <v>3</v>
      </c>
      <c r="I824">
        <f>IF(Sales[[#This Row],[Number of Users]]-Sales[[#This Row],[Licenses Bought]]&lt;0,0,Sales[[#This Row],[Number of Users]]-Sales[[#This Row],[Licenses Bought]])</f>
        <v>3</v>
      </c>
      <c r="J824" s="2">
        <f>IF(Sales[[#This Row],[Sales Month]]=MAX(Sales[Sales Month]),Sales[[#This Row],[Upsell $ Per Non-Paying User]]*Sales[[#This Row],[Non-Paying Users]],0)</f>
        <v>0</v>
      </c>
      <c r="K824" s="2" t="str">
        <f>_xlfn.IFS(Sales[[#This Row],[Current Upsell $]]=0,"",Sales[[#This Row],[Current Upsell $]]&gt;=400,"High",Sales[[#This Row],[Current Upsell $]]&gt;=100,"Medium",Sales[[#This Row],[Current Upsell $]]&lt;100,"Low")</f>
        <v/>
      </c>
      <c r="L824" s="2" t="str">
        <f>IF(Sales[[#This Row],[Current Upsell $]]&gt;0,_xlfn.CONCAT(Sales[[#This Row],[Subscription Type]]," ",Sales[[#This Row],[Upsell Priority]]," ",TEXT(Sales[[#This Row],[Current Upsell $]],"$#,#")),"")</f>
        <v/>
      </c>
      <c r="M824" s="1">
        <v>44013</v>
      </c>
      <c r="N824" s="1">
        <v>44378</v>
      </c>
      <c r="O824">
        <v>12</v>
      </c>
      <c r="P824">
        <v>0</v>
      </c>
      <c r="Q824" s="1">
        <v>44013</v>
      </c>
      <c r="R824">
        <v>0</v>
      </c>
      <c r="S824" s="1"/>
    </row>
    <row r="825" spans="1:19" x14ac:dyDescent="0.35">
      <c r="A825">
        <v>100073</v>
      </c>
      <c r="B825" t="s">
        <v>3</v>
      </c>
      <c r="C825" s="2">
        <f>_xlfn.SWITCH(Sales[[#This Row],[Subscription Type]],"Basic",10,"Premium",10,"Business",25,"Enterprise",27)</f>
        <v>10</v>
      </c>
      <c r="G825">
        <v>0</v>
      </c>
      <c r="H825">
        <v>3</v>
      </c>
      <c r="I825">
        <f>IF(Sales[[#This Row],[Number of Users]]-Sales[[#This Row],[Licenses Bought]]&lt;0,0,Sales[[#This Row],[Number of Users]]-Sales[[#This Row],[Licenses Bought]])</f>
        <v>3</v>
      </c>
      <c r="J825" s="2">
        <f>IF(Sales[[#This Row],[Sales Month]]=MAX(Sales[Sales Month]),Sales[[#This Row],[Upsell $ Per Non-Paying User]]*Sales[[#This Row],[Non-Paying Users]],0)</f>
        <v>0</v>
      </c>
      <c r="K825" s="2" t="str">
        <f>_xlfn.IFS(Sales[[#This Row],[Current Upsell $]]=0,"",Sales[[#This Row],[Current Upsell $]]&gt;=400,"High",Sales[[#This Row],[Current Upsell $]]&gt;=100,"Medium",Sales[[#This Row],[Current Upsell $]]&lt;100,"Low")</f>
        <v/>
      </c>
      <c r="L825" s="2" t="str">
        <f>IF(Sales[[#This Row],[Current Upsell $]]&gt;0,_xlfn.CONCAT(Sales[[#This Row],[Subscription Type]]," ",Sales[[#This Row],[Upsell Priority]]," ",TEXT(Sales[[#This Row],[Current Upsell $]],"$#,#")),"")</f>
        <v/>
      </c>
      <c r="M825" s="1">
        <v>44013</v>
      </c>
      <c r="N825" s="1">
        <v>44378</v>
      </c>
      <c r="O825">
        <v>12</v>
      </c>
      <c r="P825">
        <v>0</v>
      </c>
      <c r="Q825" s="1">
        <v>44044</v>
      </c>
      <c r="R825">
        <v>0</v>
      </c>
      <c r="S825" s="1"/>
    </row>
    <row r="826" spans="1:19" x14ac:dyDescent="0.35">
      <c r="A826">
        <v>100073</v>
      </c>
      <c r="B826" t="s">
        <v>3</v>
      </c>
      <c r="C826" s="2">
        <f>_xlfn.SWITCH(Sales[[#This Row],[Subscription Type]],"Basic",10,"Premium",10,"Business",25,"Enterprise",27)</f>
        <v>10</v>
      </c>
      <c r="G826">
        <v>0</v>
      </c>
      <c r="H826">
        <v>3</v>
      </c>
      <c r="I826">
        <f>IF(Sales[[#This Row],[Number of Users]]-Sales[[#This Row],[Licenses Bought]]&lt;0,0,Sales[[#This Row],[Number of Users]]-Sales[[#This Row],[Licenses Bought]])</f>
        <v>3</v>
      </c>
      <c r="J826" s="2">
        <f>IF(Sales[[#This Row],[Sales Month]]=MAX(Sales[Sales Month]),Sales[[#This Row],[Upsell $ Per Non-Paying User]]*Sales[[#This Row],[Non-Paying Users]],0)</f>
        <v>0</v>
      </c>
      <c r="K826" s="2" t="str">
        <f>_xlfn.IFS(Sales[[#This Row],[Current Upsell $]]=0,"",Sales[[#This Row],[Current Upsell $]]&gt;=400,"High",Sales[[#This Row],[Current Upsell $]]&gt;=100,"Medium",Sales[[#This Row],[Current Upsell $]]&lt;100,"Low")</f>
        <v/>
      </c>
      <c r="L826" s="2" t="str">
        <f>IF(Sales[[#This Row],[Current Upsell $]]&gt;0,_xlfn.CONCAT(Sales[[#This Row],[Subscription Type]]," ",Sales[[#This Row],[Upsell Priority]]," ",TEXT(Sales[[#This Row],[Current Upsell $]],"$#,#")),"")</f>
        <v/>
      </c>
      <c r="M826" s="1">
        <v>44013</v>
      </c>
      <c r="N826" s="1">
        <v>44378</v>
      </c>
      <c r="O826">
        <v>12</v>
      </c>
      <c r="P826">
        <v>0</v>
      </c>
      <c r="Q826" s="1">
        <v>44075</v>
      </c>
      <c r="R826">
        <v>0</v>
      </c>
      <c r="S826" s="1"/>
    </row>
    <row r="827" spans="1:19" x14ac:dyDescent="0.35">
      <c r="A827">
        <v>100073</v>
      </c>
      <c r="B827" t="s">
        <v>3</v>
      </c>
      <c r="C827" s="2">
        <f>_xlfn.SWITCH(Sales[[#This Row],[Subscription Type]],"Basic",10,"Premium",10,"Business",25,"Enterprise",27)</f>
        <v>10</v>
      </c>
      <c r="G827">
        <v>0</v>
      </c>
      <c r="H827">
        <v>3</v>
      </c>
      <c r="I827">
        <f>IF(Sales[[#This Row],[Number of Users]]-Sales[[#This Row],[Licenses Bought]]&lt;0,0,Sales[[#This Row],[Number of Users]]-Sales[[#This Row],[Licenses Bought]])</f>
        <v>3</v>
      </c>
      <c r="J827" s="2">
        <f>IF(Sales[[#This Row],[Sales Month]]=MAX(Sales[Sales Month]),Sales[[#This Row],[Upsell $ Per Non-Paying User]]*Sales[[#This Row],[Non-Paying Users]],0)</f>
        <v>0</v>
      </c>
      <c r="K827" s="2" t="str">
        <f>_xlfn.IFS(Sales[[#This Row],[Current Upsell $]]=0,"",Sales[[#This Row],[Current Upsell $]]&gt;=400,"High",Sales[[#This Row],[Current Upsell $]]&gt;=100,"Medium",Sales[[#This Row],[Current Upsell $]]&lt;100,"Low")</f>
        <v/>
      </c>
      <c r="L827" s="2" t="str">
        <f>IF(Sales[[#This Row],[Current Upsell $]]&gt;0,_xlfn.CONCAT(Sales[[#This Row],[Subscription Type]]," ",Sales[[#This Row],[Upsell Priority]]," ",TEXT(Sales[[#This Row],[Current Upsell $]],"$#,#")),"")</f>
        <v/>
      </c>
      <c r="M827" s="1">
        <v>44013</v>
      </c>
      <c r="N827" s="1">
        <v>44378</v>
      </c>
      <c r="O827">
        <v>12</v>
      </c>
      <c r="P827">
        <v>0</v>
      </c>
      <c r="Q827" s="1">
        <v>44105</v>
      </c>
      <c r="R827">
        <v>0</v>
      </c>
      <c r="S827" s="1"/>
    </row>
    <row r="828" spans="1:19" x14ac:dyDescent="0.35">
      <c r="A828">
        <v>100073</v>
      </c>
      <c r="B828" t="s">
        <v>3</v>
      </c>
      <c r="C828" s="2">
        <f>_xlfn.SWITCH(Sales[[#This Row],[Subscription Type]],"Basic",10,"Premium",10,"Business",25,"Enterprise",27)</f>
        <v>10</v>
      </c>
      <c r="G828">
        <v>0</v>
      </c>
      <c r="H828">
        <v>3</v>
      </c>
      <c r="I828">
        <f>IF(Sales[[#This Row],[Number of Users]]-Sales[[#This Row],[Licenses Bought]]&lt;0,0,Sales[[#This Row],[Number of Users]]-Sales[[#This Row],[Licenses Bought]])</f>
        <v>3</v>
      </c>
      <c r="J828" s="2">
        <f>IF(Sales[[#This Row],[Sales Month]]=MAX(Sales[Sales Month]),Sales[[#This Row],[Upsell $ Per Non-Paying User]]*Sales[[#This Row],[Non-Paying Users]],0)</f>
        <v>0</v>
      </c>
      <c r="K828" s="2" t="str">
        <f>_xlfn.IFS(Sales[[#This Row],[Current Upsell $]]=0,"",Sales[[#This Row],[Current Upsell $]]&gt;=400,"High",Sales[[#This Row],[Current Upsell $]]&gt;=100,"Medium",Sales[[#This Row],[Current Upsell $]]&lt;100,"Low")</f>
        <v/>
      </c>
      <c r="L828" s="2" t="str">
        <f>IF(Sales[[#This Row],[Current Upsell $]]&gt;0,_xlfn.CONCAT(Sales[[#This Row],[Subscription Type]]," ",Sales[[#This Row],[Upsell Priority]]," ",TEXT(Sales[[#This Row],[Current Upsell $]],"$#,#")),"")</f>
        <v/>
      </c>
      <c r="M828" s="1">
        <v>44013</v>
      </c>
      <c r="N828" s="1">
        <v>44378</v>
      </c>
      <c r="O828">
        <v>12</v>
      </c>
      <c r="P828">
        <v>0</v>
      </c>
      <c r="Q828" s="1">
        <v>44136</v>
      </c>
      <c r="R828">
        <v>0</v>
      </c>
      <c r="S828" s="1"/>
    </row>
    <row r="829" spans="1:19" x14ac:dyDescent="0.35">
      <c r="A829">
        <v>100073</v>
      </c>
      <c r="B829" t="s">
        <v>3</v>
      </c>
      <c r="C829" s="2">
        <f>_xlfn.SWITCH(Sales[[#This Row],[Subscription Type]],"Basic",10,"Premium",10,"Business",25,"Enterprise",27)</f>
        <v>10</v>
      </c>
      <c r="G829">
        <v>0</v>
      </c>
      <c r="H829">
        <v>3</v>
      </c>
      <c r="I829">
        <f>IF(Sales[[#This Row],[Number of Users]]-Sales[[#This Row],[Licenses Bought]]&lt;0,0,Sales[[#This Row],[Number of Users]]-Sales[[#This Row],[Licenses Bought]])</f>
        <v>3</v>
      </c>
      <c r="J829" s="2">
        <f>IF(Sales[[#This Row],[Sales Month]]=MAX(Sales[Sales Month]),Sales[[#This Row],[Upsell $ Per Non-Paying User]]*Sales[[#This Row],[Non-Paying Users]],0)</f>
        <v>0</v>
      </c>
      <c r="K829" s="2" t="str">
        <f>_xlfn.IFS(Sales[[#This Row],[Current Upsell $]]=0,"",Sales[[#This Row],[Current Upsell $]]&gt;=400,"High",Sales[[#This Row],[Current Upsell $]]&gt;=100,"Medium",Sales[[#This Row],[Current Upsell $]]&lt;100,"Low")</f>
        <v/>
      </c>
      <c r="L829" s="2" t="str">
        <f>IF(Sales[[#This Row],[Current Upsell $]]&gt;0,_xlfn.CONCAT(Sales[[#This Row],[Subscription Type]]," ",Sales[[#This Row],[Upsell Priority]]," ",TEXT(Sales[[#This Row],[Current Upsell $]],"$#,#")),"")</f>
        <v/>
      </c>
      <c r="M829" s="1">
        <v>44013</v>
      </c>
      <c r="N829" s="1">
        <v>44378</v>
      </c>
      <c r="O829">
        <v>12</v>
      </c>
      <c r="P829">
        <v>0</v>
      </c>
      <c r="Q829" s="1">
        <v>44166</v>
      </c>
      <c r="R829">
        <v>0</v>
      </c>
      <c r="S829" s="1"/>
    </row>
    <row r="830" spans="1:19" x14ac:dyDescent="0.35">
      <c r="A830">
        <v>100073</v>
      </c>
      <c r="B830" t="s">
        <v>3</v>
      </c>
      <c r="C830" s="2">
        <f>_xlfn.SWITCH(Sales[[#This Row],[Subscription Type]],"Basic",10,"Premium",10,"Business",25,"Enterprise",27)</f>
        <v>10</v>
      </c>
      <c r="G830">
        <v>0</v>
      </c>
      <c r="H830">
        <v>3</v>
      </c>
      <c r="I830">
        <f>IF(Sales[[#This Row],[Number of Users]]-Sales[[#This Row],[Licenses Bought]]&lt;0,0,Sales[[#This Row],[Number of Users]]-Sales[[#This Row],[Licenses Bought]])</f>
        <v>3</v>
      </c>
      <c r="J830" s="2">
        <f>IF(Sales[[#This Row],[Sales Month]]=MAX(Sales[Sales Month]),Sales[[#This Row],[Upsell $ Per Non-Paying User]]*Sales[[#This Row],[Non-Paying Users]],0)</f>
        <v>0</v>
      </c>
      <c r="K830" s="2" t="str">
        <f>_xlfn.IFS(Sales[[#This Row],[Current Upsell $]]=0,"",Sales[[#This Row],[Current Upsell $]]&gt;=400,"High",Sales[[#This Row],[Current Upsell $]]&gt;=100,"Medium",Sales[[#This Row],[Current Upsell $]]&lt;100,"Low")</f>
        <v/>
      </c>
      <c r="L830" s="2" t="str">
        <f>IF(Sales[[#This Row],[Current Upsell $]]&gt;0,_xlfn.CONCAT(Sales[[#This Row],[Subscription Type]]," ",Sales[[#This Row],[Upsell Priority]]," ",TEXT(Sales[[#This Row],[Current Upsell $]],"$#,#")),"")</f>
        <v/>
      </c>
      <c r="M830" s="1">
        <v>44013</v>
      </c>
      <c r="N830" s="1">
        <v>44378</v>
      </c>
      <c r="O830">
        <v>12</v>
      </c>
      <c r="P830">
        <v>0</v>
      </c>
      <c r="Q830" s="1">
        <v>44197</v>
      </c>
      <c r="R830">
        <v>0</v>
      </c>
      <c r="S830" s="1"/>
    </row>
    <row r="831" spans="1:19" x14ac:dyDescent="0.35">
      <c r="A831">
        <v>100073</v>
      </c>
      <c r="B831" t="s">
        <v>3</v>
      </c>
      <c r="C831" s="2">
        <f>_xlfn.SWITCH(Sales[[#This Row],[Subscription Type]],"Basic",10,"Premium",10,"Business",25,"Enterprise",27)</f>
        <v>10</v>
      </c>
      <c r="G831">
        <v>0</v>
      </c>
      <c r="H831">
        <v>3</v>
      </c>
      <c r="I831">
        <f>IF(Sales[[#This Row],[Number of Users]]-Sales[[#This Row],[Licenses Bought]]&lt;0,0,Sales[[#This Row],[Number of Users]]-Sales[[#This Row],[Licenses Bought]])</f>
        <v>3</v>
      </c>
      <c r="J831" s="2">
        <f>IF(Sales[[#This Row],[Sales Month]]=MAX(Sales[Sales Month]),Sales[[#This Row],[Upsell $ Per Non-Paying User]]*Sales[[#This Row],[Non-Paying Users]],0)</f>
        <v>0</v>
      </c>
      <c r="K831" s="2" t="str">
        <f>_xlfn.IFS(Sales[[#This Row],[Current Upsell $]]=0,"",Sales[[#This Row],[Current Upsell $]]&gt;=400,"High",Sales[[#This Row],[Current Upsell $]]&gt;=100,"Medium",Sales[[#This Row],[Current Upsell $]]&lt;100,"Low")</f>
        <v/>
      </c>
      <c r="L831" s="2" t="str">
        <f>IF(Sales[[#This Row],[Current Upsell $]]&gt;0,_xlfn.CONCAT(Sales[[#This Row],[Subscription Type]]," ",Sales[[#This Row],[Upsell Priority]]," ",TEXT(Sales[[#This Row],[Current Upsell $]],"$#,#")),"")</f>
        <v/>
      </c>
      <c r="M831" s="1">
        <v>44013</v>
      </c>
      <c r="N831" s="1">
        <v>44378</v>
      </c>
      <c r="O831">
        <v>12</v>
      </c>
      <c r="P831">
        <v>0</v>
      </c>
      <c r="Q831" s="1">
        <v>44228</v>
      </c>
      <c r="R831">
        <v>0</v>
      </c>
      <c r="S831" s="1"/>
    </row>
    <row r="832" spans="1:19" x14ac:dyDescent="0.35">
      <c r="A832">
        <v>100073</v>
      </c>
      <c r="B832" t="s">
        <v>3</v>
      </c>
      <c r="C832" s="2">
        <f>_xlfn.SWITCH(Sales[[#This Row],[Subscription Type]],"Basic",10,"Premium",10,"Business",25,"Enterprise",27)</f>
        <v>10</v>
      </c>
      <c r="G832">
        <v>0</v>
      </c>
      <c r="H832">
        <v>3</v>
      </c>
      <c r="I832">
        <f>IF(Sales[[#This Row],[Number of Users]]-Sales[[#This Row],[Licenses Bought]]&lt;0,0,Sales[[#This Row],[Number of Users]]-Sales[[#This Row],[Licenses Bought]])</f>
        <v>3</v>
      </c>
      <c r="J832" s="2">
        <f>IF(Sales[[#This Row],[Sales Month]]=MAX(Sales[Sales Month]),Sales[[#This Row],[Upsell $ Per Non-Paying User]]*Sales[[#This Row],[Non-Paying Users]],0)</f>
        <v>0</v>
      </c>
      <c r="K832" s="2" t="str">
        <f>_xlfn.IFS(Sales[[#This Row],[Current Upsell $]]=0,"",Sales[[#This Row],[Current Upsell $]]&gt;=400,"High",Sales[[#This Row],[Current Upsell $]]&gt;=100,"Medium",Sales[[#This Row],[Current Upsell $]]&lt;100,"Low")</f>
        <v/>
      </c>
      <c r="L832" s="2" t="str">
        <f>IF(Sales[[#This Row],[Current Upsell $]]&gt;0,_xlfn.CONCAT(Sales[[#This Row],[Subscription Type]]," ",Sales[[#This Row],[Upsell Priority]]," ",TEXT(Sales[[#This Row],[Current Upsell $]],"$#,#")),"")</f>
        <v/>
      </c>
      <c r="M832" s="1">
        <v>44013</v>
      </c>
      <c r="N832" s="1">
        <v>44378</v>
      </c>
      <c r="O832">
        <v>12</v>
      </c>
      <c r="P832">
        <v>0</v>
      </c>
      <c r="Q832" s="1">
        <v>44256</v>
      </c>
      <c r="R832">
        <v>0</v>
      </c>
      <c r="S832" s="1"/>
    </row>
    <row r="833" spans="1:19" x14ac:dyDescent="0.35">
      <c r="A833">
        <v>100073</v>
      </c>
      <c r="B833" t="s">
        <v>3</v>
      </c>
      <c r="C833" s="2">
        <f>_xlfn.SWITCH(Sales[[#This Row],[Subscription Type]],"Basic",10,"Premium",10,"Business",25,"Enterprise",27)</f>
        <v>10</v>
      </c>
      <c r="G833">
        <v>0</v>
      </c>
      <c r="H833">
        <v>3</v>
      </c>
      <c r="I833">
        <f>IF(Sales[[#This Row],[Number of Users]]-Sales[[#This Row],[Licenses Bought]]&lt;0,0,Sales[[#This Row],[Number of Users]]-Sales[[#This Row],[Licenses Bought]])</f>
        <v>3</v>
      </c>
      <c r="J833" s="2">
        <f>IF(Sales[[#This Row],[Sales Month]]=MAX(Sales[Sales Month]),Sales[[#This Row],[Upsell $ Per Non-Paying User]]*Sales[[#This Row],[Non-Paying Users]],0)</f>
        <v>0</v>
      </c>
      <c r="K833" s="2" t="str">
        <f>_xlfn.IFS(Sales[[#This Row],[Current Upsell $]]=0,"",Sales[[#This Row],[Current Upsell $]]&gt;=400,"High",Sales[[#This Row],[Current Upsell $]]&gt;=100,"Medium",Sales[[#This Row],[Current Upsell $]]&lt;100,"Low")</f>
        <v/>
      </c>
      <c r="L833" s="2" t="str">
        <f>IF(Sales[[#This Row],[Current Upsell $]]&gt;0,_xlfn.CONCAT(Sales[[#This Row],[Subscription Type]]," ",Sales[[#This Row],[Upsell Priority]]," ",TEXT(Sales[[#This Row],[Current Upsell $]],"$#,#")),"")</f>
        <v/>
      </c>
      <c r="M833" s="1">
        <v>44013</v>
      </c>
      <c r="N833" s="1">
        <v>44378</v>
      </c>
      <c r="O833">
        <v>12</v>
      </c>
      <c r="P833">
        <v>0</v>
      </c>
      <c r="Q833" s="1">
        <v>44287</v>
      </c>
      <c r="R833">
        <v>0</v>
      </c>
      <c r="S833" s="1"/>
    </row>
    <row r="834" spans="1:19" x14ac:dyDescent="0.35">
      <c r="A834">
        <v>100073</v>
      </c>
      <c r="B834" t="s">
        <v>3</v>
      </c>
      <c r="C834" s="2">
        <f>_xlfn.SWITCH(Sales[[#This Row],[Subscription Type]],"Basic",10,"Premium",10,"Business",25,"Enterprise",27)</f>
        <v>10</v>
      </c>
      <c r="G834">
        <v>0</v>
      </c>
      <c r="H834">
        <v>3</v>
      </c>
      <c r="I834">
        <f>IF(Sales[[#This Row],[Number of Users]]-Sales[[#This Row],[Licenses Bought]]&lt;0,0,Sales[[#This Row],[Number of Users]]-Sales[[#This Row],[Licenses Bought]])</f>
        <v>3</v>
      </c>
      <c r="J834" s="2">
        <f>IF(Sales[[#This Row],[Sales Month]]=MAX(Sales[Sales Month]),Sales[[#This Row],[Upsell $ Per Non-Paying User]]*Sales[[#This Row],[Non-Paying Users]],0)</f>
        <v>0</v>
      </c>
      <c r="K834" s="2" t="str">
        <f>_xlfn.IFS(Sales[[#This Row],[Current Upsell $]]=0,"",Sales[[#This Row],[Current Upsell $]]&gt;=400,"High",Sales[[#This Row],[Current Upsell $]]&gt;=100,"Medium",Sales[[#This Row],[Current Upsell $]]&lt;100,"Low")</f>
        <v/>
      </c>
      <c r="L834" s="2" t="str">
        <f>IF(Sales[[#This Row],[Current Upsell $]]&gt;0,_xlfn.CONCAT(Sales[[#This Row],[Subscription Type]]," ",Sales[[#This Row],[Upsell Priority]]," ",TEXT(Sales[[#This Row],[Current Upsell $]],"$#,#")),"")</f>
        <v/>
      </c>
      <c r="M834" s="1">
        <v>44013</v>
      </c>
      <c r="N834" s="1">
        <v>44378</v>
      </c>
      <c r="O834">
        <v>12</v>
      </c>
      <c r="P834">
        <v>0</v>
      </c>
      <c r="Q834" s="1">
        <v>44317</v>
      </c>
      <c r="R834">
        <v>0</v>
      </c>
      <c r="S834" s="1"/>
    </row>
    <row r="835" spans="1:19" x14ac:dyDescent="0.35">
      <c r="A835">
        <v>100073</v>
      </c>
      <c r="B835" t="s">
        <v>3</v>
      </c>
      <c r="C835" s="2">
        <f>_xlfn.SWITCH(Sales[[#This Row],[Subscription Type]],"Basic",10,"Premium",10,"Business",25,"Enterprise",27)</f>
        <v>10</v>
      </c>
      <c r="G835">
        <v>0</v>
      </c>
      <c r="H835">
        <v>3</v>
      </c>
      <c r="I835">
        <f>IF(Sales[[#This Row],[Number of Users]]-Sales[[#This Row],[Licenses Bought]]&lt;0,0,Sales[[#This Row],[Number of Users]]-Sales[[#This Row],[Licenses Bought]])</f>
        <v>3</v>
      </c>
      <c r="J835" s="2">
        <f>IF(Sales[[#This Row],[Sales Month]]=MAX(Sales[Sales Month]),Sales[[#This Row],[Upsell $ Per Non-Paying User]]*Sales[[#This Row],[Non-Paying Users]],0)</f>
        <v>30</v>
      </c>
      <c r="K835" s="2" t="str">
        <f>_xlfn.IFS(Sales[[#This Row],[Current Upsell $]]=0,"",Sales[[#This Row],[Current Upsell $]]&gt;=400,"High",Sales[[#This Row],[Current Upsell $]]&gt;=100,"Medium",Sales[[#This Row],[Current Upsell $]]&lt;100,"Low")</f>
        <v>Low</v>
      </c>
      <c r="L835" s="2" t="str">
        <f>IF(Sales[[#This Row],[Current Upsell $]]&gt;0,_xlfn.CONCAT(Sales[[#This Row],[Subscription Type]]," ",Sales[[#This Row],[Upsell Priority]]," ",TEXT(Sales[[#This Row],[Current Upsell $]],"$#,#")),"")</f>
        <v>Basic Low $30</v>
      </c>
      <c r="M835" s="1">
        <v>44013</v>
      </c>
      <c r="N835" s="1">
        <v>44378</v>
      </c>
      <c r="O835">
        <v>12</v>
      </c>
      <c r="P835">
        <v>0</v>
      </c>
      <c r="Q835" s="1">
        <v>44348</v>
      </c>
      <c r="R835">
        <v>0</v>
      </c>
      <c r="S835" s="1"/>
    </row>
    <row r="836" spans="1:19" x14ac:dyDescent="0.35">
      <c r="A836">
        <v>100074</v>
      </c>
      <c r="B836" t="s">
        <v>3</v>
      </c>
      <c r="C836" s="2">
        <f>_xlfn.SWITCH(Sales[[#This Row],[Subscription Type]],"Basic",10,"Premium",10,"Business",25,"Enterprise",27)</f>
        <v>10</v>
      </c>
      <c r="E836" s="1"/>
      <c r="F836" s="1"/>
      <c r="G836">
        <v>0</v>
      </c>
      <c r="H836">
        <v>3</v>
      </c>
      <c r="I836">
        <f>IF(Sales[[#This Row],[Number of Users]]-Sales[[#This Row],[Licenses Bought]]&lt;0,0,Sales[[#This Row],[Number of Users]]-Sales[[#This Row],[Licenses Bought]])</f>
        <v>3</v>
      </c>
      <c r="J836" s="2">
        <f>IF(Sales[[#This Row],[Sales Month]]=MAX(Sales[Sales Month]),Sales[[#This Row],[Upsell $ Per Non-Paying User]]*Sales[[#This Row],[Non-Paying Users]],0)</f>
        <v>0</v>
      </c>
      <c r="K836" s="2" t="str">
        <f>_xlfn.IFS(Sales[[#This Row],[Current Upsell $]]=0,"",Sales[[#This Row],[Current Upsell $]]&gt;=400,"High",Sales[[#This Row],[Current Upsell $]]&gt;=100,"Medium",Sales[[#This Row],[Current Upsell $]]&lt;100,"Low")</f>
        <v/>
      </c>
      <c r="L836" s="2" t="str">
        <f>IF(Sales[[#This Row],[Current Upsell $]]&gt;0,_xlfn.CONCAT(Sales[[#This Row],[Subscription Type]]," ",Sales[[#This Row],[Upsell Priority]]," ",TEXT(Sales[[#This Row],[Current Upsell $]],"$#,#")),"")</f>
        <v/>
      </c>
      <c r="M836" s="1">
        <v>44013</v>
      </c>
      <c r="N836" s="1">
        <v>44378</v>
      </c>
      <c r="O836">
        <v>12</v>
      </c>
      <c r="P836">
        <v>0</v>
      </c>
      <c r="Q836" s="1">
        <v>44013</v>
      </c>
      <c r="R836">
        <v>0</v>
      </c>
      <c r="S836" s="1"/>
    </row>
    <row r="837" spans="1:19" x14ac:dyDescent="0.35">
      <c r="A837">
        <v>100074</v>
      </c>
      <c r="B837" t="s">
        <v>0</v>
      </c>
      <c r="C837" s="2">
        <f>_xlfn.SWITCH(Sales[[#This Row],[Subscription Type]],"Basic",10,"Premium",10,"Business",25,"Enterprise",27)</f>
        <v>10</v>
      </c>
      <c r="E837" s="1"/>
      <c r="F837" s="1"/>
      <c r="G837">
        <v>2</v>
      </c>
      <c r="H837">
        <v>3</v>
      </c>
      <c r="I837">
        <f>IF(Sales[[#This Row],[Number of Users]]-Sales[[#This Row],[Licenses Bought]]&lt;0,0,Sales[[#This Row],[Number of Users]]-Sales[[#This Row],[Licenses Bought]])</f>
        <v>1</v>
      </c>
      <c r="J837" s="2">
        <f>IF(Sales[[#This Row],[Sales Month]]=MAX(Sales[Sales Month]),Sales[[#This Row],[Upsell $ Per Non-Paying User]]*Sales[[#This Row],[Non-Paying Users]],0)</f>
        <v>0</v>
      </c>
      <c r="K837" s="2" t="str">
        <f>_xlfn.IFS(Sales[[#This Row],[Current Upsell $]]=0,"",Sales[[#This Row],[Current Upsell $]]&gt;=400,"High",Sales[[#This Row],[Current Upsell $]]&gt;=100,"Medium",Sales[[#This Row],[Current Upsell $]]&lt;100,"Low")</f>
        <v/>
      </c>
      <c r="L837" s="2" t="str">
        <f>IF(Sales[[#This Row],[Current Upsell $]]&gt;0,_xlfn.CONCAT(Sales[[#This Row],[Subscription Type]]," ",Sales[[#This Row],[Upsell Priority]]," ",TEXT(Sales[[#This Row],[Current Upsell $]],"$#,#")),"")</f>
        <v/>
      </c>
      <c r="M837" s="1">
        <v>44013</v>
      </c>
      <c r="N837" s="1">
        <v>44378</v>
      </c>
      <c r="O837">
        <v>12</v>
      </c>
      <c r="P837">
        <v>0</v>
      </c>
      <c r="Q837" s="1">
        <v>44044</v>
      </c>
      <c r="R837">
        <v>20</v>
      </c>
      <c r="S837" s="1"/>
    </row>
    <row r="838" spans="1:19" x14ac:dyDescent="0.35">
      <c r="A838">
        <v>100074</v>
      </c>
      <c r="B838" t="s">
        <v>0</v>
      </c>
      <c r="C838" s="2">
        <f>_xlfn.SWITCH(Sales[[#This Row],[Subscription Type]],"Basic",10,"Premium",10,"Business",25,"Enterprise",27)</f>
        <v>10</v>
      </c>
      <c r="E838" s="1"/>
      <c r="F838" s="1"/>
      <c r="G838">
        <v>2</v>
      </c>
      <c r="H838">
        <v>3</v>
      </c>
      <c r="I838">
        <f>IF(Sales[[#This Row],[Number of Users]]-Sales[[#This Row],[Licenses Bought]]&lt;0,0,Sales[[#This Row],[Number of Users]]-Sales[[#This Row],[Licenses Bought]])</f>
        <v>1</v>
      </c>
      <c r="J838" s="2">
        <f>IF(Sales[[#This Row],[Sales Month]]=MAX(Sales[Sales Month]),Sales[[#This Row],[Upsell $ Per Non-Paying User]]*Sales[[#This Row],[Non-Paying Users]],0)</f>
        <v>0</v>
      </c>
      <c r="K838" s="2" t="str">
        <f>_xlfn.IFS(Sales[[#This Row],[Current Upsell $]]=0,"",Sales[[#This Row],[Current Upsell $]]&gt;=400,"High",Sales[[#This Row],[Current Upsell $]]&gt;=100,"Medium",Sales[[#This Row],[Current Upsell $]]&lt;100,"Low")</f>
        <v/>
      </c>
      <c r="L838" s="2" t="str">
        <f>IF(Sales[[#This Row],[Current Upsell $]]&gt;0,_xlfn.CONCAT(Sales[[#This Row],[Subscription Type]]," ",Sales[[#This Row],[Upsell Priority]]," ",TEXT(Sales[[#This Row],[Current Upsell $]],"$#,#")),"")</f>
        <v/>
      </c>
      <c r="M838" s="1">
        <v>44013</v>
      </c>
      <c r="N838" s="1">
        <v>44378</v>
      </c>
      <c r="O838">
        <v>12</v>
      </c>
      <c r="P838">
        <v>0</v>
      </c>
      <c r="Q838" s="1">
        <v>44075</v>
      </c>
      <c r="R838">
        <v>20</v>
      </c>
      <c r="S838" s="1"/>
    </row>
    <row r="839" spans="1:19" x14ac:dyDescent="0.35">
      <c r="A839">
        <v>100074</v>
      </c>
      <c r="B839" t="s">
        <v>0</v>
      </c>
      <c r="C839" s="2">
        <f>_xlfn.SWITCH(Sales[[#This Row],[Subscription Type]],"Basic",10,"Premium",10,"Business",25,"Enterprise",27)</f>
        <v>10</v>
      </c>
      <c r="E839" s="1"/>
      <c r="F839" s="1"/>
      <c r="G839">
        <v>2</v>
      </c>
      <c r="H839">
        <v>2</v>
      </c>
      <c r="I839">
        <f>IF(Sales[[#This Row],[Number of Users]]-Sales[[#This Row],[Licenses Bought]]&lt;0,0,Sales[[#This Row],[Number of Users]]-Sales[[#This Row],[Licenses Bought]])</f>
        <v>0</v>
      </c>
      <c r="J839" s="2">
        <f>IF(Sales[[#This Row],[Sales Month]]=MAX(Sales[Sales Month]),Sales[[#This Row],[Upsell $ Per Non-Paying User]]*Sales[[#This Row],[Non-Paying Users]],0)</f>
        <v>0</v>
      </c>
      <c r="K839" s="2" t="str">
        <f>_xlfn.IFS(Sales[[#This Row],[Current Upsell $]]=0,"",Sales[[#This Row],[Current Upsell $]]&gt;=400,"High",Sales[[#This Row],[Current Upsell $]]&gt;=100,"Medium",Sales[[#This Row],[Current Upsell $]]&lt;100,"Low")</f>
        <v/>
      </c>
      <c r="L839" s="2" t="str">
        <f>IF(Sales[[#This Row],[Current Upsell $]]&gt;0,_xlfn.CONCAT(Sales[[#This Row],[Subscription Type]]," ",Sales[[#This Row],[Upsell Priority]]," ",TEXT(Sales[[#This Row],[Current Upsell $]],"$#,#")),"")</f>
        <v/>
      </c>
      <c r="M839" s="1">
        <v>44013</v>
      </c>
      <c r="N839" s="1">
        <v>44378</v>
      </c>
      <c r="O839">
        <v>12</v>
      </c>
      <c r="P839">
        <v>0</v>
      </c>
      <c r="Q839" s="1">
        <v>44105</v>
      </c>
      <c r="R839">
        <v>20</v>
      </c>
      <c r="S839" s="1"/>
    </row>
    <row r="840" spans="1:19" x14ac:dyDescent="0.35">
      <c r="A840">
        <v>100074</v>
      </c>
      <c r="B840" t="s">
        <v>0</v>
      </c>
      <c r="C840" s="2">
        <f>_xlfn.SWITCH(Sales[[#This Row],[Subscription Type]],"Basic",10,"Premium",10,"Business",25,"Enterprise",27)</f>
        <v>10</v>
      </c>
      <c r="E840" s="1"/>
      <c r="F840" s="1"/>
      <c r="G840">
        <v>2</v>
      </c>
      <c r="H840">
        <v>3</v>
      </c>
      <c r="I840">
        <f>IF(Sales[[#This Row],[Number of Users]]-Sales[[#This Row],[Licenses Bought]]&lt;0,0,Sales[[#This Row],[Number of Users]]-Sales[[#This Row],[Licenses Bought]])</f>
        <v>1</v>
      </c>
      <c r="J840" s="2">
        <f>IF(Sales[[#This Row],[Sales Month]]=MAX(Sales[Sales Month]),Sales[[#This Row],[Upsell $ Per Non-Paying User]]*Sales[[#This Row],[Non-Paying Users]],0)</f>
        <v>0</v>
      </c>
      <c r="K840" s="2" t="str">
        <f>_xlfn.IFS(Sales[[#This Row],[Current Upsell $]]=0,"",Sales[[#This Row],[Current Upsell $]]&gt;=400,"High",Sales[[#This Row],[Current Upsell $]]&gt;=100,"Medium",Sales[[#This Row],[Current Upsell $]]&lt;100,"Low")</f>
        <v/>
      </c>
      <c r="L840" s="2" t="str">
        <f>IF(Sales[[#This Row],[Current Upsell $]]&gt;0,_xlfn.CONCAT(Sales[[#This Row],[Subscription Type]]," ",Sales[[#This Row],[Upsell Priority]]," ",TEXT(Sales[[#This Row],[Current Upsell $]],"$#,#")),"")</f>
        <v/>
      </c>
      <c r="M840" s="1">
        <v>44013</v>
      </c>
      <c r="N840" s="1">
        <v>44378</v>
      </c>
      <c r="O840">
        <v>12</v>
      </c>
      <c r="P840">
        <v>0</v>
      </c>
      <c r="Q840" s="1">
        <v>44136</v>
      </c>
      <c r="R840">
        <v>20</v>
      </c>
      <c r="S840" s="1"/>
    </row>
    <row r="841" spans="1:19" x14ac:dyDescent="0.35">
      <c r="A841">
        <v>100074</v>
      </c>
      <c r="B841" t="s">
        <v>0</v>
      </c>
      <c r="C841" s="2">
        <f>_xlfn.SWITCH(Sales[[#This Row],[Subscription Type]],"Basic",10,"Premium",10,"Business",25,"Enterprise",27)</f>
        <v>10</v>
      </c>
      <c r="E841" s="1"/>
      <c r="F841" s="1"/>
      <c r="G841">
        <v>2</v>
      </c>
      <c r="H841">
        <v>3</v>
      </c>
      <c r="I841">
        <f>IF(Sales[[#This Row],[Number of Users]]-Sales[[#This Row],[Licenses Bought]]&lt;0,0,Sales[[#This Row],[Number of Users]]-Sales[[#This Row],[Licenses Bought]])</f>
        <v>1</v>
      </c>
      <c r="J841" s="2">
        <f>IF(Sales[[#This Row],[Sales Month]]=MAX(Sales[Sales Month]),Sales[[#This Row],[Upsell $ Per Non-Paying User]]*Sales[[#This Row],[Non-Paying Users]],0)</f>
        <v>0</v>
      </c>
      <c r="K841" s="2" t="str">
        <f>_xlfn.IFS(Sales[[#This Row],[Current Upsell $]]=0,"",Sales[[#This Row],[Current Upsell $]]&gt;=400,"High",Sales[[#This Row],[Current Upsell $]]&gt;=100,"Medium",Sales[[#This Row],[Current Upsell $]]&lt;100,"Low")</f>
        <v/>
      </c>
      <c r="L841" s="2" t="str">
        <f>IF(Sales[[#This Row],[Current Upsell $]]&gt;0,_xlfn.CONCAT(Sales[[#This Row],[Subscription Type]]," ",Sales[[#This Row],[Upsell Priority]]," ",TEXT(Sales[[#This Row],[Current Upsell $]],"$#,#")),"")</f>
        <v/>
      </c>
      <c r="M841" s="1">
        <v>44013</v>
      </c>
      <c r="N841" s="1">
        <v>44378</v>
      </c>
      <c r="O841">
        <v>12</v>
      </c>
      <c r="P841">
        <v>0</v>
      </c>
      <c r="Q841" s="1">
        <v>44166</v>
      </c>
      <c r="R841">
        <v>20</v>
      </c>
      <c r="S841" s="1"/>
    </row>
    <row r="842" spans="1:19" x14ac:dyDescent="0.35">
      <c r="A842">
        <v>100074</v>
      </c>
      <c r="B842" t="s">
        <v>0</v>
      </c>
      <c r="C842" s="2">
        <f>_xlfn.SWITCH(Sales[[#This Row],[Subscription Type]],"Basic",10,"Premium",10,"Business",25,"Enterprise",27)</f>
        <v>10</v>
      </c>
      <c r="E842" s="1"/>
      <c r="F842" s="1"/>
      <c r="G842">
        <v>2</v>
      </c>
      <c r="H842">
        <v>3</v>
      </c>
      <c r="I842">
        <f>IF(Sales[[#This Row],[Number of Users]]-Sales[[#This Row],[Licenses Bought]]&lt;0,0,Sales[[#This Row],[Number of Users]]-Sales[[#This Row],[Licenses Bought]])</f>
        <v>1</v>
      </c>
      <c r="J842" s="2">
        <f>IF(Sales[[#This Row],[Sales Month]]=MAX(Sales[Sales Month]),Sales[[#This Row],[Upsell $ Per Non-Paying User]]*Sales[[#This Row],[Non-Paying Users]],0)</f>
        <v>0</v>
      </c>
      <c r="K842" s="2" t="str">
        <f>_xlfn.IFS(Sales[[#This Row],[Current Upsell $]]=0,"",Sales[[#This Row],[Current Upsell $]]&gt;=400,"High",Sales[[#This Row],[Current Upsell $]]&gt;=100,"Medium",Sales[[#This Row],[Current Upsell $]]&lt;100,"Low")</f>
        <v/>
      </c>
      <c r="L842" s="2" t="str">
        <f>IF(Sales[[#This Row],[Current Upsell $]]&gt;0,_xlfn.CONCAT(Sales[[#This Row],[Subscription Type]]," ",Sales[[#This Row],[Upsell Priority]]," ",TEXT(Sales[[#This Row],[Current Upsell $]],"$#,#")),"")</f>
        <v/>
      </c>
      <c r="M842" s="1">
        <v>44013</v>
      </c>
      <c r="N842" s="1">
        <v>44378</v>
      </c>
      <c r="O842">
        <v>12</v>
      </c>
      <c r="P842">
        <v>0</v>
      </c>
      <c r="Q842" s="1">
        <v>44197</v>
      </c>
      <c r="R842">
        <v>20</v>
      </c>
      <c r="S842" s="1"/>
    </row>
    <row r="843" spans="1:19" x14ac:dyDescent="0.35">
      <c r="A843">
        <v>100074</v>
      </c>
      <c r="B843" t="s">
        <v>0</v>
      </c>
      <c r="C843" s="2">
        <f>_xlfn.SWITCH(Sales[[#This Row],[Subscription Type]],"Basic",10,"Premium",10,"Business",25,"Enterprise",27)</f>
        <v>10</v>
      </c>
      <c r="E843" s="1"/>
      <c r="F843" s="1"/>
      <c r="G843">
        <v>2</v>
      </c>
      <c r="H843">
        <v>3</v>
      </c>
      <c r="I843">
        <f>IF(Sales[[#This Row],[Number of Users]]-Sales[[#This Row],[Licenses Bought]]&lt;0,0,Sales[[#This Row],[Number of Users]]-Sales[[#This Row],[Licenses Bought]])</f>
        <v>1</v>
      </c>
      <c r="J843" s="2">
        <f>IF(Sales[[#This Row],[Sales Month]]=MAX(Sales[Sales Month]),Sales[[#This Row],[Upsell $ Per Non-Paying User]]*Sales[[#This Row],[Non-Paying Users]],0)</f>
        <v>0</v>
      </c>
      <c r="K843" s="2" t="str">
        <f>_xlfn.IFS(Sales[[#This Row],[Current Upsell $]]=0,"",Sales[[#This Row],[Current Upsell $]]&gt;=400,"High",Sales[[#This Row],[Current Upsell $]]&gt;=100,"Medium",Sales[[#This Row],[Current Upsell $]]&lt;100,"Low")</f>
        <v/>
      </c>
      <c r="L843" s="2" t="str">
        <f>IF(Sales[[#This Row],[Current Upsell $]]&gt;0,_xlfn.CONCAT(Sales[[#This Row],[Subscription Type]]," ",Sales[[#This Row],[Upsell Priority]]," ",TEXT(Sales[[#This Row],[Current Upsell $]],"$#,#")),"")</f>
        <v/>
      </c>
      <c r="M843" s="1">
        <v>44013</v>
      </c>
      <c r="N843" s="1">
        <v>44378</v>
      </c>
      <c r="O843">
        <v>12</v>
      </c>
      <c r="P843">
        <v>0</v>
      </c>
      <c r="Q843" s="1">
        <v>44228</v>
      </c>
      <c r="R843">
        <v>20</v>
      </c>
      <c r="S843" s="1"/>
    </row>
    <row r="844" spans="1:19" x14ac:dyDescent="0.35">
      <c r="A844">
        <v>100074</v>
      </c>
      <c r="B844" t="s">
        <v>0</v>
      </c>
      <c r="C844" s="2">
        <f>_xlfn.SWITCH(Sales[[#This Row],[Subscription Type]],"Basic",10,"Premium",10,"Business",25,"Enterprise",27)</f>
        <v>10</v>
      </c>
      <c r="E844" s="1"/>
      <c r="F844" s="1"/>
      <c r="G844">
        <v>2</v>
      </c>
      <c r="H844">
        <v>3</v>
      </c>
      <c r="I844">
        <f>IF(Sales[[#This Row],[Number of Users]]-Sales[[#This Row],[Licenses Bought]]&lt;0,0,Sales[[#This Row],[Number of Users]]-Sales[[#This Row],[Licenses Bought]])</f>
        <v>1</v>
      </c>
      <c r="J844" s="2">
        <f>IF(Sales[[#This Row],[Sales Month]]=MAX(Sales[Sales Month]),Sales[[#This Row],[Upsell $ Per Non-Paying User]]*Sales[[#This Row],[Non-Paying Users]],0)</f>
        <v>0</v>
      </c>
      <c r="K844" s="2" t="str">
        <f>_xlfn.IFS(Sales[[#This Row],[Current Upsell $]]=0,"",Sales[[#This Row],[Current Upsell $]]&gt;=400,"High",Sales[[#This Row],[Current Upsell $]]&gt;=100,"Medium",Sales[[#This Row],[Current Upsell $]]&lt;100,"Low")</f>
        <v/>
      </c>
      <c r="L844" s="2" t="str">
        <f>IF(Sales[[#This Row],[Current Upsell $]]&gt;0,_xlfn.CONCAT(Sales[[#This Row],[Subscription Type]]," ",Sales[[#This Row],[Upsell Priority]]," ",TEXT(Sales[[#This Row],[Current Upsell $]],"$#,#")),"")</f>
        <v/>
      </c>
      <c r="M844" s="1">
        <v>44013</v>
      </c>
      <c r="N844" s="1">
        <v>44378</v>
      </c>
      <c r="O844">
        <v>12</v>
      </c>
      <c r="P844">
        <v>0</v>
      </c>
      <c r="Q844" s="1">
        <v>44256</v>
      </c>
      <c r="R844">
        <v>20</v>
      </c>
      <c r="S844" s="1"/>
    </row>
    <row r="845" spans="1:19" x14ac:dyDescent="0.35">
      <c r="A845">
        <v>100074</v>
      </c>
      <c r="B845" t="s">
        <v>0</v>
      </c>
      <c r="C845" s="2">
        <f>_xlfn.SWITCH(Sales[[#This Row],[Subscription Type]],"Basic",10,"Premium",10,"Business",25,"Enterprise",27)</f>
        <v>10</v>
      </c>
      <c r="E845" s="1"/>
      <c r="F845" s="1"/>
      <c r="G845">
        <v>2</v>
      </c>
      <c r="H845">
        <v>3</v>
      </c>
      <c r="I845">
        <f>IF(Sales[[#This Row],[Number of Users]]-Sales[[#This Row],[Licenses Bought]]&lt;0,0,Sales[[#This Row],[Number of Users]]-Sales[[#This Row],[Licenses Bought]])</f>
        <v>1</v>
      </c>
      <c r="J845" s="2">
        <f>IF(Sales[[#This Row],[Sales Month]]=MAX(Sales[Sales Month]),Sales[[#This Row],[Upsell $ Per Non-Paying User]]*Sales[[#This Row],[Non-Paying Users]],0)</f>
        <v>0</v>
      </c>
      <c r="K845" s="2" t="str">
        <f>_xlfn.IFS(Sales[[#This Row],[Current Upsell $]]=0,"",Sales[[#This Row],[Current Upsell $]]&gt;=400,"High",Sales[[#This Row],[Current Upsell $]]&gt;=100,"Medium",Sales[[#This Row],[Current Upsell $]]&lt;100,"Low")</f>
        <v/>
      </c>
      <c r="L845" s="2" t="str">
        <f>IF(Sales[[#This Row],[Current Upsell $]]&gt;0,_xlfn.CONCAT(Sales[[#This Row],[Subscription Type]]," ",Sales[[#This Row],[Upsell Priority]]," ",TEXT(Sales[[#This Row],[Current Upsell $]],"$#,#")),"")</f>
        <v/>
      </c>
      <c r="M845" s="1">
        <v>44013</v>
      </c>
      <c r="N845" s="1">
        <v>44378</v>
      </c>
      <c r="O845">
        <v>12</v>
      </c>
      <c r="P845">
        <v>0</v>
      </c>
      <c r="Q845" s="1">
        <v>44287</v>
      </c>
      <c r="R845">
        <v>20</v>
      </c>
      <c r="S845" s="1"/>
    </row>
    <row r="846" spans="1:19" x14ac:dyDescent="0.35">
      <c r="A846">
        <v>100074</v>
      </c>
      <c r="B846" t="s">
        <v>0</v>
      </c>
      <c r="C846" s="2">
        <f>_xlfn.SWITCH(Sales[[#This Row],[Subscription Type]],"Basic",10,"Premium",10,"Business",25,"Enterprise",27)</f>
        <v>10</v>
      </c>
      <c r="E846" s="1"/>
      <c r="F846" s="1"/>
      <c r="G846">
        <v>2</v>
      </c>
      <c r="H846">
        <v>3</v>
      </c>
      <c r="I846">
        <f>IF(Sales[[#This Row],[Number of Users]]-Sales[[#This Row],[Licenses Bought]]&lt;0,0,Sales[[#This Row],[Number of Users]]-Sales[[#This Row],[Licenses Bought]])</f>
        <v>1</v>
      </c>
      <c r="J846" s="2">
        <f>IF(Sales[[#This Row],[Sales Month]]=MAX(Sales[Sales Month]),Sales[[#This Row],[Upsell $ Per Non-Paying User]]*Sales[[#This Row],[Non-Paying Users]],0)</f>
        <v>0</v>
      </c>
      <c r="K846" s="2" t="str">
        <f>_xlfn.IFS(Sales[[#This Row],[Current Upsell $]]=0,"",Sales[[#This Row],[Current Upsell $]]&gt;=400,"High",Sales[[#This Row],[Current Upsell $]]&gt;=100,"Medium",Sales[[#This Row],[Current Upsell $]]&lt;100,"Low")</f>
        <v/>
      </c>
      <c r="L846" s="2" t="str">
        <f>IF(Sales[[#This Row],[Current Upsell $]]&gt;0,_xlfn.CONCAT(Sales[[#This Row],[Subscription Type]]," ",Sales[[#This Row],[Upsell Priority]]," ",TEXT(Sales[[#This Row],[Current Upsell $]],"$#,#")),"")</f>
        <v/>
      </c>
      <c r="M846" s="1">
        <v>44013</v>
      </c>
      <c r="N846" s="1">
        <v>44378</v>
      </c>
      <c r="O846">
        <v>12</v>
      </c>
      <c r="P846">
        <v>0</v>
      </c>
      <c r="Q846" s="1">
        <v>44317</v>
      </c>
      <c r="R846">
        <v>20</v>
      </c>
      <c r="S846" s="1"/>
    </row>
    <row r="847" spans="1:19" x14ac:dyDescent="0.35">
      <c r="A847">
        <v>100074</v>
      </c>
      <c r="B847" t="s">
        <v>0</v>
      </c>
      <c r="C847" s="2">
        <f>_xlfn.SWITCH(Sales[[#This Row],[Subscription Type]],"Basic",10,"Premium",10,"Business",25,"Enterprise",27)</f>
        <v>10</v>
      </c>
      <c r="E847" s="1"/>
      <c r="F847" s="1"/>
      <c r="G847">
        <v>2</v>
      </c>
      <c r="H847">
        <v>3</v>
      </c>
      <c r="I847">
        <f>IF(Sales[[#This Row],[Number of Users]]-Sales[[#This Row],[Licenses Bought]]&lt;0,0,Sales[[#This Row],[Number of Users]]-Sales[[#This Row],[Licenses Bought]])</f>
        <v>1</v>
      </c>
      <c r="J847" s="2">
        <f>IF(Sales[[#This Row],[Sales Month]]=MAX(Sales[Sales Month]),Sales[[#This Row],[Upsell $ Per Non-Paying User]]*Sales[[#This Row],[Non-Paying Users]],0)</f>
        <v>10</v>
      </c>
      <c r="K847" s="2" t="str">
        <f>_xlfn.IFS(Sales[[#This Row],[Current Upsell $]]=0,"",Sales[[#This Row],[Current Upsell $]]&gt;=400,"High",Sales[[#This Row],[Current Upsell $]]&gt;=100,"Medium",Sales[[#This Row],[Current Upsell $]]&lt;100,"Low")</f>
        <v>Low</v>
      </c>
      <c r="L847" s="2" t="str">
        <f>IF(Sales[[#This Row],[Current Upsell $]]&gt;0,_xlfn.CONCAT(Sales[[#This Row],[Subscription Type]]," ",Sales[[#This Row],[Upsell Priority]]," ",TEXT(Sales[[#This Row],[Current Upsell $]],"$#,#")),"")</f>
        <v>Premium Low $10</v>
      </c>
      <c r="M847" s="1">
        <v>44013</v>
      </c>
      <c r="N847" s="1">
        <v>44378</v>
      </c>
      <c r="O847">
        <v>12</v>
      </c>
      <c r="P847">
        <v>0</v>
      </c>
      <c r="Q847" s="1">
        <v>44348</v>
      </c>
      <c r="R847">
        <v>20</v>
      </c>
      <c r="S847" s="1"/>
    </row>
    <row r="848" spans="1:19" x14ac:dyDescent="0.35">
      <c r="A848">
        <v>100075</v>
      </c>
      <c r="B848" t="s">
        <v>3</v>
      </c>
      <c r="C848" s="2">
        <f>_xlfn.SWITCH(Sales[[#This Row],[Subscription Type]],"Basic",10,"Premium",10,"Business",25,"Enterprise",27)</f>
        <v>10</v>
      </c>
      <c r="G848">
        <v>0</v>
      </c>
      <c r="H848">
        <v>2</v>
      </c>
      <c r="I848">
        <f>IF(Sales[[#This Row],[Number of Users]]-Sales[[#This Row],[Licenses Bought]]&lt;0,0,Sales[[#This Row],[Number of Users]]-Sales[[#This Row],[Licenses Bought]])</f>
        <v>2</v>
      </c>
      <c r="J848" s="2">
        <f>IF(Sales[[#This Row],[Sales Month]]=MAX(Sales[Sales Month]),Sales[[#This Row],[Upsell $ Per Non-Paying User]]*Sales[[#This Row],[Non-Paying Users]],0)</f>
        <v>0</v>
      </c>
      <c r="K848" s="2" t="str">
        <f>_xlfn.IFS(Sales[[#This Row],[Current Upsell $]]=0,"",Sales[[#This Row],[Current Upsell $]]&gt;=400,"High",Sales[[#This Row],[Current Upsell $]]&gt;=100,"Medium",Sales[[#This Row],[Current Upsell $]]&lt;100,"Low")</f>
        <v/>
      </c>
      <c r="L848" s="2" t="str">
        <f>IF(Sales[[#This Row],[Current Upsell $]]&gt;0,_xlfn.CONCAT(Sales[[#This Row],[Subscription Type]]," ",Sales[[#This Row],[Upsell Priority]]," ",TEXT(Sales[[#This Row],[Current Upsell $]],"$#,#")),"")</f>
        <v/>
      </c>
      <c r="M848" s="1">
        <v>44013</v>
      </c>
      <c r="N848" s="1">
        <v>44105</v>
      </c>
      <c r="O848">
        <v>3</v>
      </c>
      <c r="P848">
        <v>8</v>
      </c>
      <c r="Q848" s="1">
        <v>44013</v>
      </c>
      <c r="R848">
        <v>0</v>
      </c>
      <c r="S848" s="1"/>
    </row>
    <row r="849" spans="1:19" x14ac:dyDescent="0.35">
      <c r="A849">
        <v>100075</v>
      </c>
      <c r="B849" t="s">
        <v>0</v>
      </c>
      <c r="C849" s="2">
        <f>_xlfn.SWITCH(Sales[[#This Row],[Subscription Type]],"Basic",10,"Premium",10,"Business",25,"Enterprise",27)</f>
        <v>10</v>
      </c>
      <c r="G849">
        <v>1</v>
      </c>
      <c r="H849">
        <v>2</v>
      </c>
      <c r="I849">
        <f>IF(Sales[[#This Row],[Number of Users]]-Sales[[#This Row],[Licenses Bought]]&lt;0,0,Sales[[#This Row],[Number of Users]]-Sales[[#This Row],[Licenses Bought]])</f>
        <v>1</v>
      </c>
      <c r="J849" s="2">
        <f>IF(Sales[[#This Row],[Sales Month]]=MAX(Sales[Sales Month]),Sales[[#This Row],[Upsell $ Per Non-Paying User]]*Sales[[#This Row],[Non-Paying Users]],0)</f>
        <v>0</v>
      </c>
      <c r="K849" s="2" t="str">
        <f>_xlfn.IFS(Sales[[#This Row],[Current Upsell $]]=0,"",Sales[[#This Row],[Current Upsell $]]&gt;=400,"High",Sales[[#This Row],[Current Upsell $]]&gt;=100,"Medium",Sales[[#This Row],[Current Upsell $]]&lt;100,"Low")</f>
        <v/>
      </c>
      <c r="L849" s="2" t="str">
        <f>IF(Sales[[#This Row],[Current Upsell $]]&gt;0,_xlfn.CONCAT(Sales[[#This Row],[Subscription Type]]," ",Sales[[#This Row],[Upsell Priority]]," ",TEXT(Sales[[#This Row],[Current Upsell $]],"$#,#")),"")</f>
        <v/>
      </c>
      <c r="M849" s="1">
        <v>44013</v>
      </c>
      <c r="N849" s="1">
        <v>44105</v>
      </c>
      <c r="O849">
        <v>3</v>
      </c>
      <c r="P849">
        <v>8</v>
      </c>
      <c r="Q849" s="1">
        <v>44044</v>
      </c>
      <c r="R849">
        <v>10</v>
      </c>
      <c r="S849" s="1"/>
    </row>
    <row r="850" spans="1:19" x14ac:dyDescent="0.35">
      <c r="A850">
        <v>100075</v>
      </c>
      <c r="B850" t="s">
        <v>0</v>
      </c>
      <c r="C850" s="2">
        <f>_xlfn.SWITCH(Sales[[#This Row],[Subscription Type]],"Basic",10,"Premium",10,"Business",25,"Enterprise",27)</f>
        <v>10</v>
      </c>
      <c r="G850">
        <v>1</v>
      </c>
      <c r="H850">
        <v>2</v>
      </c>
      <c r="I850">
        <f>IF(Sales[[#This Row],[Number of Users]]-Sales[[#This Row],[Licenses Bought]]&lt;0,0,Sales[[#This Row],[Number of Users]]-Sales[[#This Row],[Licenses Bought]])</f>
        <v>1</v>
      </c>
      <c r="J850" s="2">
        <f>IF(Sales[[#This Row],[Sales Month]]=MAX(Sales[Sales Month]),Sales[[#This Row],[Upsell $ Per Non-Paying User]]*Sales[[#This Row],[Non-Paying Users]],0)</f>
        <v>0</v>
      </c>
      <c r="K850" s="2" t="str">
        <f>_xlfn.IFS(Sales[[#This Row],[Current Upsell $]]=0,"",Sales[[#This Row],[Current Upsell $]]&gt;=400,"High",Sales[[#This Row],[Current Upsell $]]&gt;=100,"Medium",Sales[[#This Row],[Current Upsell $]]&lt;100,"Low")</f>
        <v/>
      </c>
      <c r="L850" s="2" t="str">
        <f>IF(Sales[[#This Row],[Current Upsell $]]&gt;0,_xlfn.CONCAT(Sales[[#This Row],[Subscription Type]]," ",Sales[[#This Row],[Upsell Priority]]," ",TEXT(Sales[[#This Row],[Current Upsell $]],"$#,#")),"")</f>
        <v/>
      </c>
      <c r="M850" s="1">
        <v>44013</v>
      </c>
      <c r="N850" s="1">
        <v>44105</v>
      </c>
      <c r="O850">
        <v>3</v>
      </c>
      <c r="P850">
        <v>8</v>
      </c>
      <c r="Q850" s="1">
        <v>44075</v>
      </c>
      <c r="R850">
        <v>10</v>
      </c>
      <c r="S850" s="1"/>
    </row>
    <row r="851" spans="1:19" x14ac:dyDescent="0.35">
      <c r="A851">
        <v>100075</v>
      </c>
      <c r="B851" t="s">
        <v>0</v>
      </c>
      <c r="C851" s="2">
        <f>_xlfn.SWITCH(Sales[[#This Row],[Subscription Type]],"Basic",10,"Premium",10,"Business",25,"Enterprise",27)</f>
        <v>10</v>
      </c>
      <c r="G851">
        <v>1</v>
      </c>
      <c r="H851">
        <v>1</v>
      </c>
      <c r="I851">
        <f>IF(Sales[[#This Row],[Number of Users]]-Sales[[#This Row],[Licenses Bought]]&lt;0,0,Sales[[#This Row],[Number of Users]]-Sales[[#This Row],[Licenses Bought]])</f>
        <v>0</v>
      </c>
      <c r="J851" s="2">
        <f>IF(Sales[[#This Row],[Sales Month]]=MAX(Sales[Sales Month]),Sales[[#This Row],[Upsell $ Per Non-Paying User]]*Sales[[#This Row],[Non-Paying Users]],0)</f>
        <v>0</v>
      </c>
      <c r="K851" s="2" t="str">
        <f>_xlfn.IFS(Sales[[#This Row],[Current Upsell $]]=0,"",Sales[[#This Row],[Current Upsell $]]&gt;=400,"High",Sales[[#This Row],[Current Upsell $]]&gt;=100,"Medium",Sales[[#This Row],[Current Upsell $]]&lt;100,"Low")</f>
        <v/>
      </c>
      <c r="L851" s="2" t="str">
        <f>IF(Sales[[#This Row],[Current Upsell $]]&gt;0,_xlfn.CONCAT(Sales[[#This Row],[Subscription Type]]," ",Sales[[#This Row],[Upsell Priority]]," ",TEXT(Sales[[#This Row],[Current Upsell $]],"$#,#")),"")</f>
        <v/>
      </c>
      <c r="M851" s="1">
        <v>44013</v>
      </c>
      <c r="N851" s="1">
        <v>44105</v>
      </c>
      <c r="O851">
        <v>3</v>
      </c>
      <c r="P851">
        <v>8</v>
      </c>
      <c r="Q851" s="1">
        <v>44105</v>
      </c>
      <c r="R851">
        <v>10</v>
      </c>
      <c r="S851" s="1"/>
    </row>
    <row r="852" spans="1:19" x14ac:dyDescent="0.35">
      <c r="A852">
        <v>100076</v>
      </c>
      <c r="B852" t="s">
        <v>3</v>
      </c>
      <c r="C852" s="2">
        <f>_xlfn.SWITCH(Sales[[#This Row],[Subscription Type]],"Basic",10,"Premium",10,"Business",25,"Enterprise",27)</f>
        <v>10</v>
      </c>
      <c r="G852">
        <v>0</v>
      </c>
      <c r="H852">
        <v>2</v>
      </c>
      <c r="I852">
        <f>IF(Sales[[#This Row],[Number of Users]]-Sales[[#This Row],[Licenses Bought]]&lt;0,0,Sales[[#This Row],[Number of Users]]-Sales[[#This Row],[Licenses Bought]])</f>
        <v>2</v>
      </c>
      <c r="J852" s="2">
        <f>IF(Sales[[#This Row],[Sales Month]]=MAX(Sales[Sales Month]),Sales[[#This Row],[Upsell $ Per Non-Paying User]]*Sales[[#This Row],[Non-Paying Users]],0)</f>
        <v>0</v>
      </c>
      <c r="K852" s="2" t="str">
        <f>_xlfn.IFS(Sales[[#This Row],[Current Upsell $]]=0,"",Sales[[#This Row],[Current Upsell $]]&gt;=400,"High",Sales[[#This Row],[Current Upsell $]]&gt;=100,"Medium",Sales[[#This Row],[Current Upsell $]]&lt;100,"Low")</f>
        <v/>
      </c>
      <c r="L852" s="2" t="str">
        <f>IF(Sales[[#This Row],[Current Upsell $]]&gt;0,_xlfn.CONCAT(Sales[[#This Row],[Subscription Type]]," ",Sales[[#This Row],[Upsell Priority]]," ",TEXT(Sales[[#This Row],[Current Upsell $]],"$#,#")),"")</f>
        <v/>
      </c>
      <c r="M852" s="1">
        <v>44013</v>
      </c>
      <c r="N852" s="1">
        <v>44317</v>
      </c>
      <c r="O852">
        <v>10</v>
      </c>
      <c r="P852">
        <v>1</v>
      </c>
      <c r="Q852" s="1">
        <v>44013</v>
      </c>
      <c r="R852">
        <v>0</v>
      </c>
      <c r="S852" s="1"/>
    </row>
    <row r="853" spans="1:19" x14ac:dyDescent="0.35">
      <c r="A853">
        <v>100076</v>
      </c>
      <c r="B853" t="s">
        <v>3</v>
      </c>
      <c r="C853" s="2">
        <f>_xlfn.SWITCH(Sales[[#This Row],[Subscription Type]],"Basic",10,"Premium",10,"Business",25,"Enterprise",27)</f>
        <v>10</v>
      </c>
      <c r="G853">
        <v>0</v>
      </c>
      <c r="H853">
        <v>2</v>
      </c>
      <c r="I853">
        <f>IF(Sales[[#This Row],[Number of Users]]-Sales[[#This Row],[Licenses Bought]]&lt;0,0,Sales[[#This Row],[Number of Users]]-Sales[[#This Row],[Licenses Bought]])</f>
        <v>2</v>
      </c>
      <c r="J853" s="2">
        <f>IF(Sales[[#This Row],[Sales Month]]=MAX(Sales[Sales Month]),Sales[[#This Row],[Upsell $ Per Non-Paying User]]*Sales[[#This Row],[Non-Paying Users]],0)</f>
        <v>0</v>
      </c>
      <c r="K853" s="2" t="str">
        <f>_xlfn.IFS(Sales[[#This Row],[Current Upsell $]]=0,"",Sales[[#This Row],[Current Upsell $]]&gt;=400,"High",Sales[[#This Row],[Current Upsell $]]&gt;=100,"Medium",Sales[[#This Row],[Current Upsell $]]&lt;100,"Low")</f>
        <v/>
      </c>
      <c r="L853" s="2" t="str">
        <f>IF(Sales[[#This Row],[Current Upsell $]]&gt;0,_xlfn.CONCAT(Sales[[#This Row],[Subscription Type]]," ",Sales[[#This Row],[Upsell Priority]]," ",TEXT(Sales[[#This Row],[Current Upsell $]],"$#,#")),"")</f>
        <v/>
      </c>
      <c r="M853" s="1">
        <v>44013</v>
      </c>
      <c r="N853" s="1">
        <v>44317</v>
      </c>
      <c r="O853">
        <v>10</v>
      </c>
      <c r="P853">
        <v>1</v>
      </c>
      <c r="Q853" s="1">
        <v>44044</v>
      </c>
      <c r="R853">
        <v>0</v>
      </c>
      <c r="S853" s="1"/>
    </row>
    <row r="854" spans="1:19" x14ac:dyDescent="0.35">
      <c r="A854">
        <v>100076</v>
      </c>
      <c r="B854" t="s">
        <v>3</v>
      </c>
      <c r="C854" s="2">
        <f>_xlfn.SWITCH(Sales[[#This Row],[Subscription Type]],"Basic",10,"Premium",10,"Business",25,"Enterprise",27)</f>
        <v>10</v>
      </c>
      <c r="G854">
        <v>0</v>
      </c>
      <c r="H854">
        <v>2</v>
      </c>
      <c r="I854">
        <f>IF(Sales[[#This Row],[Number of Users]]-Sales[[#This Row],[Licenses Bought]]&lt;0,0,Sales[[#This Row],[Number of Users]]-Sales[[#This Row],[Licenses Bought]])</f>
        <v>2</v>
      </c>
      <c r="J854" s="2">
        <f>IF(Sales[[#This Row],[Sales Month]]=MAX(Sales[Sales Month]),Sales[[#This Row],[Upsell $ Per Non-Paying User]]*Sales[[#This Row],[Non-Paying Users]],0)</f>
        <v>0</v>
      </c>
      <c r="K854" s="2" t="str">
        <f>_xlfn.IFS(Sales[[#This Row],[Current Upsell $]]=0,"",Sales[[#This Row],[Current Upsell $]]&gt;=400,"High",Sales[[#This Row],[Current Upsell $]]&gt;=100,"Medium",Sales[[#This Row],[Current Upsell $]]&lt;100,"Low")</f>
        <v/>
      </c>
      <c r="L854" s="2" t="str">
        <f>IF(Sales[[#This Row],[Current Upsell $]]&gt;0,_xlfn.CONCAT(Sales[[#This Row],[Subscription Type]]," ",Sales[[#This Row],[Upsell Priority]]," ",TEXT(Sales[[#This Row],[Current Upsell $]],"$#,#")),"")</f>
        <v/>
      </c>
      <c r="M854" s="1">
        <v>44013</v>
      </c>
      <c r="N854" s="1">
        <v>44317</v>
      </c>
      <c r="O854">
        <v>10</v>
      </c>
      <c r="P854">
        <v>1</v>
      </c>
      <c r="Q854" s="1">
        <v>44075</v>
      </c>
      <c r="R854">
        <v>0</v>
      </c>
      <c r="S854" s="1"/>
    </row>
    <row r="855" spans="1:19" x14ac:dyDescent="0.35">
      <c r="A855">
        <v>100076</v>
      </c>
      <c r="B855" t="s">
        <v>3</v>
      </c>
      <c r="C855" s="2">
        <f>_xlfn.SWITCH(Sales[[#This Row],[Subscription Type]],"Basic",10,"Premium",10,"Business",25,"Enterprise",27)</f>
        <v>10</v>
      </c>
      <c r="G855">
        <v>0</v>
      </c>
      <c r="H855">
        <v>2</v>
      </c>
      <c r="I855">
        <f>IF(Sales[[#This Row],[Number of Users]]-Sales[[#This Row],[Licenses Bought]]&lt;0,0,Sales[[#This Row],[Number of Users]]-Sales[[#This Row],[Licenses Bought]])</f>
        <v>2</v>
      </c>
      <c r="J855" s="2">
        <f>IF(Sales[[#This Row],[Sales Month]]=MAX(Sales[Sales Month]),Sales[[#This Row],[Upsell $ Per Non-Paying User]]*Sales[[#This Row],[Non-Paying Users]],0)</f>
        <v>0</v>
      </c>
      <c r="K855" s="2" t="str">
        <f>_xlfn.IFS(Sales[[#This Row],[Current Upsell $]]=0,"",Sales[[#This Row],[Current Upsell $]]&gt;=400,"High",Sales[[#This Row],[Current Upsell $]]&gt;=100,"Medium",Sales[[#This Row],[Current Upsell $]]&lt;100,"Low")</f>
        <v/>
      </c>
      <c r="L855" s="2" t="str">
        <f>IF(Sales[[#This Row],[Current Upsell $]]&gt;0,_xlfn.CONCAT(Sales[[#This Row],[Subscription Type]]," ",Sales[[#This Row],[Upsell Priority]]," ",TEXT(Sales[[#This Row],[Current Upsell $]],"$#,#")),"")</f>
        <v/>
      </c>
      <c r="M855" s="1">
        <v>44013</v>
      </c>
      <c r="N855" s="1">
        <v>44317</v>
      </c>
      <c r="O855">
        <v>10</v>
      </c>
      <c r="P855">
        <v>1</v>
      </c>
      <c r="Q855" s="1">
        <v>44105</v>
      </c>
      <c r="R855">
        <v>0</v>
      </c>
      <c r="S855" s="1"/>
    </row>
    <row r="856" spans="1:19" x14ac:dyDescent="0.35">
      <c r="A856">
        <v>100076</v>
      </c>
      <c r="B856" t="s">
        <v>3</v>
      </c>
      <c r="C856" s="2">
        <f>_xlfn.SWITCH(Sales[[#This Row],[Subscription Type]],"Basic",10,"Premium",10,"Business",25,"Enterprise",27)</f>
        <v>10</v>
      </c>
      <c r="G856">
        <v>0</v>
      </c>
      <c r="H856">
        <v>1</v>
      </c>
      <c r="I856">
        <f>IF(Sales[[#This Row],[Number of Users]]-Sales[[#This Row],[Licenses Bought]]&lt;0,0,Sales[[#This Row],[Number of Users]]-Sales[[#This Row],[Licenses Bought]])</f>
        <v>1</v>
      </c>
      <c r="J856" s="2">
        <f>IF(Sales[[#This Row],[Sales Month]]=MAX(Sales[Sales Month]),Sales[[#This Row],[Upsell $ Per Non-Paying User]]*Sales[[#This Row],[Non-Paying Users]],0)</f>
        <v>0</v>
      </c>
      <c r="K856" s="2" t="str">
        <f>_xlfn.IFS(Sales[[#This Row],[Current Upsell $]]=0,"",Sales[[#This Row],[Current Upsell $]]&gt;=400,"High",Sales[[#This Row],[Current Upsell $]]&gt;=100,"Medium",Sales[[#This Row],[Current Upsell $]]&lt;100,"Low")</f>
        <v/>
      </c>
      <c r="L856" s="2" t="str">
        <f>IF(Sales[[#This Row],[Current Upsell $]]&gt;0,_xlfn.CONCAT(Sales[[#This Row],[Subscription Type]]," ",Sales[[#This Row],[Upsell Priority]]," ",TEXT(Sales[[#This Row],[Current Upsell $]],"$#,#")),"")</f>
        <v/>
      </c>
      <c r="M856" s="1">
        <v>44013</v>
      </c>
      <c r="N856" s="1">
        <v>44317</v>
      </c>
      <c r="O856">
        <v>10</v>
      </c>
      <c r="P856">
        <v>1</v>
      </c>
      <c r="Q856" s="1">
        <v>44136</v>
      </c>
      <c r="R856">
        <v>0</v>
      </c>
      <c r="S856" s="1"/>
    </row>
    <row r="857" spans="1:19" x14ac:dyDescent="0.35">
      <c r="A857">
        <v>100076</v>
      </c>
      <c r="B857" t="s">
        <v>3</v>
      </c>
      <c r="C857" s="2">
        <f>_xlfn.SWITCH(Sales[[#This Row],[Subscription Type]],"Basic",10,"Premium",10,"Business",25,"Enterprise",27)</f>
        <v>10</v>
      </c>
      <c r="G857">
        <v>0</v>
      </c>
      <c r="H857">
        <v>2</v>
      </c>
      <c r="I857">
        <f>IF(Sales[[#This Row],[Number of Users]]-Sales[[#This Row],[Licenses Bought]]&lt;0,0,Sales[[#This Row],[Number of Users]]-Sales[[#This Row],[Licenses Bought]])</f>
        <v>2</v>
      </c>
      <c r="J857" s="2">
        <f>IF(Sales[[#This Row],[Sales Month]]=MAX(Sales[Sales Month]),Sales[[#This Row],[Upsell $ Per Non-Paying User]]*Sales[[#This Row],[Non-Paying Users]],0)</f>
        <v>0</v>
      </c>
      <c r="K857" s="2" t="str">
        <f>_xlfn.IFS(Sales[[#This Row],[Current Upsell $]]=0,"",Sales[[#This Row],[Current Upsell $]]&gt;=400,"High",Sales[[#This Row],[Current Upsell $]]&gt;=100,"Medium",Sales[[#This Row],[Current Upsell $]]&lt;100,"Low")</f>
        <v/>
      </c>
      <c r="L857" s="2" t="str">
        <f>IF(Sales[[#This Row],[Current Upsell $]]&gt;0,_xlfn.CONCAT(Sales[[#This Row],[Subscription Type]]," ",Sales[[#This Row],[Upsell Priority]]," ",TEXT(Sales[[#This Row],[Current Upsell $]],"$#,#")),"")</f>
        <v/>
      </c>
      <c r="M857" s="1">
        <v>44013</v>
      </c>
      <c r="N857" s="1">
        <v>44317</v>
      </c>
      <c r="O857">
        <v>10</v>
      </c>
      <c r="P857">
        <v>1</v>
      </c>
      <c r="Q857" s="1">
        <v>44166</v>
      </c>
      <c r="R857">
        <v>0</v>
      </c>
      <c r="S857" s="1"/>
    </row>
    <row r="858" spans="1:19" x14ac:dyDescent="0.35">
      <c r="A858">
        <v>100076</v>
      </c>
      <c r="B858" t="s">
        <v>3</v>
      </c>
      <c r="C858" s="2">
        <f>_xlfn.SWITCH(Sales[[#This Row],[Subscription Type]],"Basic",10,"Premium",10,"Business",25,"Enterprise",27)</f>
        <v>10</v>
      </c>
      <c r="G858">
        <v>0</v>
      </c>
      <c r="H858">
        <v>2</v>
      </c>
      <c r="I858">
        <f>IF(Sales[[#This Row],[Number of Users]]-Sales[[#This Row],[Licenses Bought]]&lt;0,0,Sales[[#This Row],[Number of Users]]-Sales[[#This Row],[Licenses Bought]])</f>
        <v>2</v>
      </c>
      <c r="J858" s="2">
        <f>IF(Sales[[#This Row],[Sales Month]]=MAX(Sales[Sales Month]),Sales[[#This Row],[Upsell $ Per Non-Paying User]]*Sales[[#This Row],[Non-Paying Users]],0)</f>
        <v>0</v>
      </c>
      <c r="K858" s="2" t="str">
        <f>_xlfn.IFS(Sales[[#This Row],[Current Upsell $]]=0,"",Sales[[#This Row],[Current Upsell $]]&gt;=400,"High",Sales[[#This Row],[Current Upsell $]]&gt;=100,"Medium",Sales[[#This Row],[Current Upsell $]]&lt;100,"Low")</f>
        <v/>
      </c>
      <c r="L858" s="2" t="str">
        <f>IF(Sales[[#This Row],[Current Upsell $]]&gt;0,_xlfn.CONCAT(Sales[[#This Row],[Subscription Type]]," ",Sales[[#This Row],[Upsell Priority]]," ",TEXT(Sales[[#This Row],[Current Upsell $]],"$#,#")),"")</f>
        <v/>
      </c>
      <c r="M858" s="1">
        <v>44013</v>
      </c>
      <c r="N858" s="1">
        <v>44317</v>
      </c>
      <c r="O858">
        <v>10</v>
      </c>
      <c r="P858">
        <v>1</v>
      </c>
      <c r="Q858" s="1">
        <v>44197</v>
      </c>
      <c r="R858">
        <v>0</v>
      </c>
      <c r="S858" s="1"/>
    </row>
    <row r="859" spans="1:19" x14ac:dyDescent="0.35">
      <c r="A859">
        <v>100076</v>
      </c>
      <c r="B859" t="s">
        <v>3</v>
      </c>
      <c r="C859" s="2">
        <f>_xlfn.SWITCH(Sales[[#This Row],[Subscription Type]],"Basic",10,"Premium",10,"Business",25,"Enterprise",27)</f>
        <v>10</v>
      </c>
      <c r="G859">
        <v>0</v>
      </c>
      <c r="H859">
        <v>2</v>
      </c>
      <c r="I859">
        <f>IF(Sales[[#This Row],[Number of Users]]-Sales[[#This Row],[Licenses Bought]]&lt;0,0,Sales[[#This Row],[Number of Users]]-Sales[[#This Row],[Licenses Bought]])</f>
        <v>2</v>
      </c>
      <c r="J859" s="2">
        <f>IF(Sales[[#This Row],[Sales Month]]=MAX(Sales[Sales Month]),Sales[[#This Row],[Upsell $ Per Non-Paying User]]*Sales[[#This Row],[Non-Paying Users]],0)</f>
        <v>0</v>
      </c>
      <c r="K859" s="2" t="str">
        <f>_xlfn.IFS(Sales[[#This Row],[Current Upsell $]]=0,"",Sales[[#This Row],[Current Upsell $]]&gt;=400,"High",Sales[[#This Row],[Current Upsell $]]&gt;=100,"Medium",Sales[[#This Row],[Current Upsell $]]&lt;100,"Low")</f>
        <v/>
      </c>
      <c r="L859" s="2" t="str">
        <f>IF(Sales[[#This Row],[Current Upsell $]]&gt;0,_xlfn.CONCAT(Sales[[#This Row],[Subscription Type]]," ",Sales[[#This Row],[Upsell Priority]]," ",TEXT(Sales[[#This Row],[Current Upsell $]],"$#,#")),"")</f>
        <v/>
      </c>
      <c r="M859" s="1">
        <v>44013</v>
      </c>
      <c r="N859" s="1">
        <v>44317</v>
      </c>
      <c r="O859">
        <v>10</v>
      </c>
      <c r="P859">
        <v>1</v>
      </c>
      <c r="Q859" s="1">
        <v>44228</v>
      </c>
      <c r="R859">
        <v>0</v>
      </c>
      <c r="S859" s="1"/>
    </row>
    <row r="860" spans="1:19" x14ac:dyDescent="0.35">
      <c r="A860">
        <v>100076</v>
      </c>
      <c r="B860" t="s">
        <v>3</v>
      </c>
      <c r="C860" s="2">
        <f>_xlfn.SWITCH(Sales[[#This Row],[Subscription Type]],"Basic",10,"Premium",10,"Business",25,"Enterprise",27)</f>
        <v>10</v>
      </c>
      <c r="G860">
        <v>0</v>
      </c>
      <c r="H860">
        <v>2</v>
      </c>
      <c r="I860">
        <f>IF(Sales[[#This Row],[Number of Users]]-Sales[[#This Row],[Licenses Bought]]&lt;0,0,Sales[[#This Row],[Number of Users]]-Sales[[#This Row],[Licenses Bought]])</f>
        <v>2</v>
      </c>
      <c r="J860" s="2">
        <f>IF(Sales[[#This Row],[Sales Month]]=MAX(Sales[Sales Month]),Sales[[#This Row],[Upsell $ Per Non-Paying User]]*Sales[[#This Row],[Non-Paying Users]],0)</f>
        <v>0</v>
      </c>
      <c r="K860" s="2" t="str">
        <f>_xlfn.IFS(Sales[[#This Row],[Current Upsell $]]=0,"",Sales[[#This Row],[Current Upsell $]]&gt;=400,"High",Sales[[#This Row],[Current Upsell $]]&gt;=100,"Medium",Sales[[#This Row],[Current Upsell $]]&lt;100,"Low")</f>
        <v/>
      </c>
      <c r="L860" s="2" t="str">
        <f>IF(Sales[[#This Row],[Current Upsell $]]&gt;0,_xlfn.CONCAT(Sales[[#This Row],[Subscription Type]]," ",Sales[[#This Row],[Upsell Priority]]," ",TEXT(Sales[[#This Row],[Current Upsell $]],"$#,#")),"")</f>
        <v/>
      </c>
      <c r="M860" s="1">
        <v>44013</v>
      </c>
      <c r="N860" s="1">
        <v>44317</v>
      </c>
      <c r="O860">
        <v>10</v>
      </c>
      <c r="P860">
        <v>1</v>
      </c>
      <c r="Q860" s="1">
        <v>44256</v>
      </c>
      <c r="R860">
        <v>0</v>
      </c>
      <c r="S860" s="1"/>
    </row>
    <row r="861" spans="1:19" x14ac:dyDescent="0.35">
      <c r="A861">
        <v>100076</v>
      </c>
      <c r="B861" t="s">
        <v>3</v>
      </c>
      <c r="C861" s="2">
        <f>_xlfn.SWITCH(Sales[[#This Row],[Subscription Type]],"Basic",10,"Premium",10,"Business",25,"Enterprise",27)</f>
        <v>10</v>
      </c>
      <c r="G861">
        <v>0</v>
      </c>
      <c r="H861">
        <v>2</v>
      </c>
      <c r="I861">
        <f>IF(Sales[[#This Row],[Number of Users]]-Sales[[#This Row],[Licenses Bought]]&lt;0,0,Sales[[#This Row],[Number of Users]]-Sales[[#This Row],[Licenses Bought]])</f>
        <v>2</v>
      </c>
      <c r="J861" s="2">
        <f>IF(Sales[[#This Row],[Sales Month]]=MAX(Sales[Sales Month]),Sales[[#This Row],[Upsell $ Per Non-Paying User]]*Sales[[#This Row],[Non-Paying Users]],0)</f>
        <v>0</v>
      </c>
      <c r="K861" s="2" t="str">
        <f>_xlfn.IFS(Sales[[#This Row],[Current Upsell $]]=0,"",Sales[[#This Row],[Current Upsell $]]&gt;=400,"High",Sales[[#This Row],[Current Upsell $]]&gt;=100,"Medium",Sales[[#This Row],[Current Upsell $]]&lt;100,"Low")</f>
        <v/>
      </c>
      <c r="L861" s="2" t="str">
        <f>IF(Sales[[#This Row],[Current Upsell $]]&gt;0,_xlfn.CONCAT(Sales[[#This Row],[Subscription Type]]," ",Sales[[#This Row],[Upsell Priority]]," ",TEXT(Sales[[#This Row],[Current Upsell $]],"$#,#")),"")</f>
        <v/>
      </c>
      <c r="M861" s="1">
        <v>44013</v>
      </c>
      <c r="N861" s="1">
        <v>44317</v>
      </c>
      <c r="O861">
        <v>10</v>
      </c>
      <c r="P861">
        <v>1</v>
      </c>
      <c r="Q861" s="1">
        <v>44287</v>
      </c>
      <c r="R861">
        <v>0</v>
      </c>
      <c r="S861" s="1"/>
    </row>
    <row r="862" spans="1:19" x14ac:dyDescent="0.35">
      <c r="A862">
        <v>100076</v>
      </c>
      <c r="B862" t="s">
        <v>3</v>
      </c>
      <c r="C862" s="2">
        <f>_xlfn.SWITCH(Sales[[#This Row],[Subscription Type]],"Basic",10,"Premium",10,"Business",25,"Enterprise",27)</f>
        <v>10</v>
      </c>
      <c r="G862">
        <v>0</v>
      </c>
      <c r="H862">
        <v>2</v>
      </c>
      <c r="I862">
        <f>IF(Sales[[#This Row],[Number of Users]]-Sales[[#This Row],[Licenses Bought]]&lt;0,0,Sales[[#This Row],[Number of Users]]-Sales[[#This Row],[Licenses Bought]])</f>
        <v>2</v>
      </c>
      <c r="J862" s="2">
        <f>IF(Sales[[#This Row],[Sales Month]]=MAX(Sales[Sales Month]),Sales[[#This Row],[Upsell $ Per Non-Paying User]]*Sales[[#This Row],[Non-Paying Users]],0)</f>
        <v>0</v>
      </c>
      <c r="K862" s="2" t="str">
        <f>_xlfn.IFS(Sales[[#This Row],[Current Upsell $]]=0,"",Sales[[#This Row],[Current Upsell $]]&gt;=400,"High",Sales[[#This Row],[Current Upsell $]]&gt;=100,"Medium",Sales[[#This Row],[Current Upsell $]]&lt;100,"Low")</f>
        <v/>
      </c>
      <c r="L862" s="2" t="str">
        <f>IF(Sales[[#This Row],[Current Upsell $]]&gt;0,_xlfn.CONCAT(Sales[[#This Row],[Subscription Type]]," ",Sales[[#This Row],[Upsell Priority]]," ",TEXT(Sales[[#This Row],[Current Upsell $]],"$#,#")),"")</f>
        <v/>
      </c>
      <c r="M862" s="1">
        <v>44013</v>
      </c>
      <c r="N862" s="1">
        <v>44317</v>
      </c>
      <c r="O862">
        <v>10</v>
      </c>
      <c r="P862">
        <v>1</v>
      </c>
      <c r="Q862" s="1">
        <v>44317</v>
      </c>
      <c r="R862">
        <v>0</v>
      </c>
      <c r="S862" s="1"/>
    </row>
    <row r="863" spans="1:19" x14ac:dyDescent="0.35">
      <c r="A863">
        <v>100077</v>
      </c>
      <c r="B863" t="s">
        <v>3</v>
      </c>
      <c r="C863" s="2">
        <f>_xlfn.SWITCH(Sales[[#This Row],[Subscription Type]],"Basic",10,"Premium",10,"Business",25,"Enterprise",27)</f>
        <v>10</v>
      </c>
      <c r="G863">
        <v>0</v>
      </c>
      <c r="H863">
        <v>2</v>
      </c>
      <c r="I863">
        <f>IF(Sales[[#This Row],[Number of Users]]-Sales[[#This Row],[Licenses Bought]]&lt;0,0,Sales[[#This Row],[Number of Users]]-Sales[[#This Row],[Licenses Bought]])</f>
        <v>2</v>
      </c>
      <c r="J863" s="2">
        <f>IF(Sales[[#This Row],[Sales Month]]=MAX(Sales[Sales Month]),Sales[[#This Row],[Upsell $ Per Non-Paying User]]*Sales[[#This Row],[Non-Paying Users]],0)</f>
        <v>0</v>
      </c>
      <c r="K863" s="2" t="str">
        <f>_xlfn.IFS(Sales[[#This Row],[Current Upsell $]]=0,"",Sales[[#This Row],[Current Upsell $]]&gt;=400,"High",Sales[[#This Row],[Current Upsell $]]&gt;=100,"Medium",Sales[[#This Row],[Current Upsell $]]&lt;100,"Low")</f>
        <v/>
      </c>
      <c r="L863" s="2" t="str">
        <f>IF(Sales[[#This Row],[Current Upsell $]]&gt;0,_xlfn.CONCAT(Sales[[#This Row],[Subscription Type]]," ",Sales[[#This Row],[Upsell Priority]]," ",TEXT(Sales[[#This Row],[Current Upsell $]],"$#,#")),"")</f>
        <v/>
      </c>
      <c r="M863" s="1">
        <v>44013</v>
      </c>
      <c r="N863" s="1">
        <v>44317</v>
      </c>
      <c r="O863">
        <v>10</v>
      </c>
      <c r="P863">
        <v>1</v>
      </c>
      <c r="Q863" s="1">
        <v>44013</v>
      </c>
      <c r="R863">
        <v>0</v>
      </c>
      <c r="S863" s="1"/>
    </row>
    <row r="864" spans="1:19" x14ac:dyDescent="0.35">
      <c r="A864">
        <v>100077</v>
      </c>
      <c r="B864" t="s">
        <v>3</v>
      </c>
      <c r="C864" s="2">
        <f>_xlfn.SWITCH(Sales[[#This Row],[Subscription Type]],"Basic",10,"Premium",10,"Business",25,"Enterprise",27)</f>
        <v>10</v>
      </c>
      <c r="G864">
        <v>0</v>
      </c>
      <c r="H864">
        <v>2</v>
      </c>
      <c r="I864">
        <f>IF(Sales[[#This Row],[Number of Users]]-Sales[[#This Row],[Licenses Bought]]&lt;0,0,Sales[[#This Row],[Number of Users]]-Sales[[#This Row],[Licenses Bought]])</f>
        <v>2</v>
      </c>
      <c r="J864" s="2">
        <f>IF(Sales[[#This Row],[Sales Month]]=MAX(Sales[Sales Month]),Sales[[#This Row],[Upsell $ Per Non-Paying User]]*Sales[[#This Row],[Non-Paying Users]],0)</f>
        <v>0</v>
      </c>
      <c r="K864" s="2" t="str">
        <f>_xlfn.IFS(Sales[[#This Row],[Current Upsell $]]=0,"",Sales[[#This Row],[Current Upsell $]]&gt;=400,"High",Sales[[#This Row],[Current Upsell $]]&gt;=100,"Medium",Sales[[#This Row],[Current Upsell $]]&lt;100,"Low")</f>
        <v/>
      </c>
      <c r="L864" s="2" t="str">
        <f>IF(Sales[[#This Row],[Current Upsell $]]&gt;0,_xlfn.CONCAT(Sales[[#This Row],[Subscription Type]]," ",Sales[[#This Row],[Upsell Priority]]," ",TEXT(Sales[[#This Row],[Current Upsell $]],"$#,#")),"")</f>
        <v/>
      </c>
      <c r="M864" s="1">
        <v>44013</v>
      </c>
      <c r="N864" s="1">
        <v>44317</v>
      </c>
      <c r="O864">
        <v>10</v>
      </c>
      <c r="P864">
        <v>1</v>
      </c>
      <c r="Q864" s="1">
        <v>44044</v>
      </c>
      <c r="R864">
        <v>0</v>
      </c>
      <c r="S864" s="1"/>
    </row>
    <row r="865" spans="1:19" x14ac:dyDescent="0.35">
      <c r="A865">
        <v>100077</v>
      </c>
      <c r="B865" t="s">
        <v>3</v>
      </c>
      <c r="C865" s="2">
        <f>_xlfn.SWITCH(Sales[[#This Row],[Subscription Type]],"Basic",10,"Premium",10,"Business",25,"Enterprise",27)</f>
        <v>10</v>
      </c>
      <c r="G865">
        <v>0</v>
      </c>
      <c r="H865">
        <v>2</v>
      </c>
      <c r="I865">
        <f>IF(Sales[[#This Row],[Number of Users]]-Sales[[#This Row],[Licenses Bought]]&lt;0,0,Sales[[#This Row],[Number of Users]]-Sales[[#This Row],[Licenses Bought]])</f>
        <v>2</v>
      </c>
      <c r="J865" s="2">
        <f>IF(Sales[[#This Row],[Sales Month]]=MAX(Sales[Sales Month]),Sales[[#This Row],[Upsell $ Per Non-Paying User]]*Sales[[#This Row],[Non-Paying Users]],0)</f>
        <v>0</v>
      </c>
      <c r="K865" s="2" t="str">
        <f>_xlfn.IFS(Sales[[#This Row],[Current Upsell $]]=0,"",Sales[[#This Row],[Current Upsell $]]&gt;=400,"High",Sales[[#This Row],[Current Upsell $]]&gt;=100,"Medium",Sales[[#This Row],[Current Upsell $]]&lt;100,"Low")</f>
        <v/>
      </c>
      <c r="L865" s="2" t="str">
        <f>IF(Sales[[#This Row],[Current Upsell $]]&gt;0,_xlfn.CONCAT(Sales[[#This Row],[Subscription Type]]," ",Sales[[#This Row],[Upsell Priority]]," ",TEXT(Sales[[#This Row],[Current Upsell $]],"$#,#")),"")</f>
        <v/>
      </c>
      <c r="M865" s="1">
        <v>44013</v>
      </c>
      <c r="N865" s="1">
        <v>44317</v>
      </c>
      <c r="O865">
        <v>10</v>
      </c>
      <c r="P865">
        <v>1</v>
      </c>
      <c r="Q865" s="1">
        <v>44075</v>
      </c>
      <c r="R865">
        <v>0</v>
      </c>
      <c r="S865" s="1"/>
    </row>
    <row r="866" spans="1:19" x14ac:dyDescent="0.35">
      <c r="A866">
        <v>100077</v>
      </c>
      <c r="B866" t="s">
        <v>3</v>
      </c>
      <c r="C866" s="2">
        <f>_xlfn.SWITCH(Sales[[#This Row],[Subscription Type]],"Basic",10,"Premium",10,"Business",25,"Enterprise",27)</f>
        <v>10</v>
      </c>
      <c r="G866">
        <v>0</v>
      </c>
      <c r="H866">
        <v>2</v>
      </c>
      <c r="I866">
        <f>IF(Sales[[#This Row],[Number of Users]]-Sales[[#This Row],[Licenses Bought]]&lt;0,0,Sales[[#This Row],[Number of Users]]-Sales[[#This Row],[Licenses Bought]])</f>
        <v>2</v>
      </c>
      <c r="J866" s="2">
        <f>IF(Sales[[#This Row],[Sales Month]]=MAX(Sales[Sales Month]),Sales[[#This Row],[Upsell $ Per Non-Paying User]]*Sales[[#This Row],[Non-Paying Users]],0)</f>
        <v>0</v>
      </c>
      <c r="K866" s="2" t="str">
        <f>_xlfn.IFS(Sales[[#This Row],[Current Upsell $]]=0,"",Sales[[#This Row],[Current Upsell $]]&gt;=400,"High",Sales[[#This Row],[Current Upsell $]]&gt;=100,"Medium",Sales[[#This Row],[Current Upsell $]]&lt;100,"Low")</f>
        <v/>
      </c>
      <c r="L866" s="2" t="str">
        <f>IF(Sales[[#This Row],[Current Upsell $]]&gt;0,_xlfn.CONCAT(Sales[[#This Row],[Subscription Type]]," ",Sales[[#This Row],[Upsell Priority]]," ",TEXT(Sales[[#This Row],[Current Upsell $]],"$#,#")),"")</f>
        <v/>
      </c>
      <c r="M866" s="1">
        <v>44013</v>
      </c>
      <c r="N866" s="1">
        <v>44317</v>
      </c>
      <c r="O866">
        <v>10</v>
      </c>
      <c r="P866">
        <v>1</v>
      </c>
      <c r="Q866" s="1">
        <v>44105</v>
      </c>
      <c r="R866">
        <v>0</v>
      </c>
      <c r="S866" s="1"/>
    </row>
    <row r="867" spans="1:19" x14ac:dyDescent="0.35">
      <c r="A867">
        <v>100077</v>
      </c>
      <c r="B867" t="s">
        <v>3</v>
      </c>
      <c r="C867" s="2">
        <f>_xlfn.SWITCH(Sales[[#This Row],[Subscription Type]],"Basic",10,"Premium",10,"Business",25,"Enterprise",27)</f>
        <v>10</v>
      </c>
      <c r="G867">
        <v>0</v>
      </c>
      <c r="H867">
        <v>2</v>
      </c>
      <c r="I867">
        <f>IF(Sales[[#This Row],[Number of Users]]-Sales[[#This Row],[Licenses Bought]]&lt;0,0,Sales[[#This Row],[Number of Users]]-Sales[[#This Row],[Licenses Bought]])</f>
        <v>2</v>
      </c>
      <c r="J867" s="2">
        <f>IF(Sales[[#This Row],[Sales Month]]=MAX(Sales[Sales Month]),Sales[[#This Row],[Upsell $ Per Non-Paying User]]*Sales[[#This Row],[Non-Paying Users]],0)</f>
        <v>0</v>
      </c>
      <c r="K867" s="2" t="str">
        <f>_xlfn.IFS(Sales[[#This Row],[Current Upsell $]]=0,"",Sales[[#This Row],[Current Upsell $]]&gt;=400,"High",Sales[[#This Row],[Current Upsell $]]&gt;=100,"Medium",Sales[[#This Row],[Current Upsell $]]&lt;100,"Low")</f>
        <v/>
      </c>
      <c r="L867" s="2" t="str">
        <f>IF(Sales[[#This Row],[Current Upsell $]]&gt;0,_xlfn.CONCAT(Sales[[#This Row],[Subscription Type]]," ",Sales[[#This Row],[Upsell Priority]]," ",TEXT(Sales[[#This Row],[Current Upsell $]],"$#,#")),"")</f>
        <v/>
      </c>
      <c r="M867" s="1">
        <v>44013</v>
      </c>
      <c r="N867" s="1">
        <v>44317</v>
      </c>
      <c r="O867">
        <v>10</v>
      </c>
      <c r="P867">
        <v>1</v>
      </c>
      <c r="Q867" s="1">
        <v>44136</v>
      </c>
      <c r="R867">
        <v>0</v>
      </c>
      <c r="S867" s="1"/>
    </row>
    <row r="868" spans="1:19" x14ac:dyDescent="0.35">
      <c r="A868">
        <v>100077</v>
      </c>
      <c r="B868" t="s">
        <v>3</v>
      </c>
      <c r="C868" s="2">
        <f>_xlfn.SWITCH(Sales[[#This Row],[Subscription Type]],"Basic",10,"Premium",10,"Business",25,"Enterprise",27)</f>
        <v>10</v>
      </c>
      <c r="G868">
        <v>0</v>
      </c>
      <c r="H868">
        <v>2</v>
      </c>
      <c r="I868">
        <f>IF(Sales[[#This Row],[Number of Users]]-Sales[[#This Row],[Licenses Bought]]&lt;0,0,Sales[[#This Row],[Number of Users]]-Sales[[#This Row],[Licenses Bought]])</f>
        <v>2</v>
      </c>
      <c r="J868" s="2">
        <f>IF(Sales[[#This Row],[Sales Month]]=MAX(Sales[Sales Month]),Sales[[#This Row],[Upsell $ Per Non-Paying User]]*Sales[[#This Row],[Non-Paying Users]],0)</f>
        <v>0</v>
      </c>
      <c r="K868" s="2" t="str">
        <f>_xlfn.IFS(Sales[[#This Row],[Current Upsell $]]=0,"",Sales[[#This Row],[Current Upsell $]]&gt;=400,"High",Sales[[#This Row],[Current Upsell $]]&gt;=100,"Medium",Sales[[#This Row],[Current Upsell $]]&lt;100,"Low")</f>
        <v/>
      </c>
      <c r="L868" s="2" t="str">
        <f>IF(Sales[[#This Row],[Current Upsell $]]&gt;0,_xlfn.CONCAT(Sales[[#This Row],[Subscription Type]]," ",Sales[[#This Row],[Upsell Priority]]," ",TEXT(Sales[[#This Row],[Current Upsell $]],"$#,#")),"")</f>
        <v/>
      </c>
      <c r="M868" s="1">
        <v>44013</v>
      </c>
      <c r="N868" s="1">
        <v>44317</v>
      </c>
      <c r="O868">
        <v>10</v>
      </c>
      <c r="P868">
        <v>1</v>
      </c>
      <c r="Q868" s="1">
        <v>44166</v>
      </c>
      <c r="R868">
        <v>0</v>
      </c>
      <c r="S868" s="1"/>
    </row>
    <row r="869" spans="1:19" x14ac:dyDescent="0.35">
      <c r="A869">
        <v>100077</v>
      </c>
      <c r="B869" t="s">
        <v>3</v>
      </c>
      <c r="C869" s="2">
        <f>_xlfn.SWITCH(Sales[[#This Row],[Subscription Type]],"Basic",10,"Premium",10,"Business",25,"Enterprise",27)</f>
        <v>10</v>
      </c>
      <c r="G869">
        <v>0</v>
      </c>
      <c r="H869">
        <v>2</v>
      </c>
      <c r="I869">
        <f>IF(Sales[[#This Row],[Number of Users]]-Sales[[#This Row],[Licenses Bought]]&lt;0,0,Sales[[#This Row],[Number of Users]]-Sales[[#This Row],[Licenses Bought]])</f>
        <v>2</v>
      </c>
      <c r="J869" s="2">
        <f>IF(Sales[[#This Row],[Sales Month]]=MAX(Sales[Sales Month]),Sales[[#This Row],[Upsell $ Per Non-Paying User]]*Sales[[#This Row],[Non-Paying Users]],0)</f>
        <v>0</v>
      </c>
      <c r="K869" s="2" t="str">
        <f>_xlfn.IFS(Sales[[#This Row],[Current Upsell $]]=0,"",Sales[[#This Row],[Current Upsell $]]&gt;=400,"High",Sales[[#This Row],[Current Upsell $]]&gt;=100,"Medium",Sales[[#This Row],[Current Upsell $]]&lt;100,"Low")</f>
        <v/>
      </c>
      <c r="L869" s="2" t="str">
        <f>IF(Sales[[#This Row],[Current Upsell $]]&gt;0,_xlfn.CONCAT(Sales[[#This Row],[Subscription Type]]," ",Sales[[#This Row],[Upsell Priority]]," ",TEXT(Sales[[#This Row],[Current Upsell $]],"$#,#")),"")</f>
        <v/>
      </c>
      <c r="M869" s="1">
        <v>44013</v>
      </c>
      <c r="N869" s="1">
        <v>44317</v>
      </c>
      <c r="O869">
        <v>10</v>
      </c>
      <c r="P869">
        <v>1</v>
      </c>
      <c r="Q869" s="1">
        <v>44197</v>
      </c>
      <c r="R869">
        <v>0</v>
      </c>
      <c r="S869" s="1"/>
    </row>
    <row r="870" spans="1:19" x14ac:dyDescent="0.35">
      <c r="A870">
        <v>100077</v>
      </c>
      <c r="B870" t="s">
        <v>3</v>
      </c>
      <c r="C870" s="2">
        <f>_xlfn.SWITCH(Sales[[#This Row],[Subscription Type]],"Basic",10,"Premium",10,"Business",25,"Enterprise",27)</f>
        <v>10</v>
      </c>
      <c r="G870">
        <v>0</v>
      </c>
      <c r="H870">
        <v>2</v>
      </c>
      <c r="I870">
        <f>IF(Sales[[#This Row],[Number of Users]]-Sales[[#This Row],[Licenses Bought]]&lt;0,0,Sales[[#This Row],[Number of Users]]-Sales[[#This Row],[Licenses Bought]])</f>
        <v>2</v>
      </c>
      <c r="J870" s="2">
        <f>IF(Sales[[#This Row],[Sales Month]]=MAX(Sales[Sales Month]),Sales[[#This Row],[Upsell $ Per Non-Paying User]]*Sales[[#This Row],[Non-Paying Users]],0)</f>
        <v>0</v>
      </c>
      <c r="K870" s="2" t="str">
        <f>_xlfn.IFS(Sales[[#This Row],[Current Upsell $]]=0,"",Sales[[#This Row],[Current Upsell $]]&gt;=400,"High",Sales[[#This Row],[Current Upsell $]]&gt;=100,"Medium",Sales[[#This Row],[Current Upsell $]]&lt;100,"Low")</f>
        <v/>
      </c>
      <c r="L870" s="2" t="str">
        <f>IF(Sales[[#This Row],[Current Upsell $]]&gt;0,_xlfn.CONCAT(Sales[[#This Row],[Subscription Type]]," ",Sales[[#This Row],[Upsell Priority]]," ",TEXT(Sales[[#This Row],[Current Upsell $]],"$#,#")),"")</f>
        <v/>
      </c>
      <c r="M870" s="1">
        <v>44013</v>
      </c>
      <c r="N870" s="1">
        <v>44317</v>
      </c>
      <c r="O870">
        <v>10</v>
      </c>
      <c r="P870">
        <v>1</v>
      </c>
      <c r="Q870" s="1">
        <v>44228</v>
      </c>
      <c r="R870">
        <v>0</v>
      </c>
      <c r="S870" s="1"/>
    </row>
    <row r="871" spans="1:19" x14ac:dyDescent="0.35">
      <c r="A871">
        <v>100077</v>
      </c>
      <c r="B871" t="s">
        <v>3</v>
      </c>
      <c r="C871" s="2">
        <f>_xlfn.SWITCH(Sales[[#This Row],[Subscription Type]],"Basic",10,"Premium",10,"Business",25,"Enterprise",27)</f>
        <v>10</v>
      </c>
      <c r="G871">
        <v>0</v>
      </c>
      <c r="H871">
        <v>2</v>
      </c>
      <c r="I871">
        <f>IF(Sales[[#This Row],[Number of Users]]-Sales[[#This Row],[Licenses Bought]]&lt;0,0,Sales[[#This Row],[Number of Users]]-Sales[[#This Row],[Licenses Bought]])</f>
        <v>2</v>
      </c>
      <c r="J871" s="2">
        <f>IF(Sales[[#This Row],[Sales Month]]=MAX(Sales[Sales Month]),Sales[[#This Row],[Upsell $ Per Non-Paying User]]*Sales[[#This Row],[Non-Paying Users]],0)</f>
        <v>0</v>
      </c>
      <c r="K871" s="2" t="str">
        <f>_xlfn.IFS(Sales[[#This Row],[Current Upsell $]]=0,"",Sales[[#This Row],[Current Upsell $]]&gt;=400,"High",Sales[[#This Row],[Current Upsell $]]&gt;=100,"Medium",Sales[[#This Row],[Current Upsell $]]&lt;100,"Low")</f>
        <v/>
      </c>
      <c r="L871" s="2" t="str">
        <f>IF(Sales[[#This Row],[Current Upsell $]]&gt;0,_xlfn.CONCAT(Sales[[#This Row],[Subscription Type]]," ",Sales[[#This Row],[Upsell Priority]]," ",TEXT(Sales[[#This Row],[Current Upsell $]],"$#,#")),"")</f>
        <v/>
      </c>
      <c r="M871" s="1">
        <v>44013</v>
      </c>
      <c r="N871" s="1">
        <v>44317</v>
      </c>
      <c r="O871">
        <v>10</v>
      </c>
      <c r="P871">
        <v>1</v>
      </c>
      <c r="Q871" s="1">
        <v>44256</v>
      </c>
      <c r="R871">
        <v>0</v>
      </c>
      <c r="S871" s="1"/>
    </row>
    <row r="872" spans="1:19" x14ac:dyDescent="0.35">
      <c r="A872">
        <v>100077</v>
      </c>
      <c r="B872" t="s">
        <v>3</v>
      </c>
      <c r="C872" s="2">
        <f>_xlfn.SWITCH(Sales[[#This Row],[Subscription Type]],"Basic",10,"Premium",10,"Business",25,"Enterprise",27)</f>
        <v>10</v>
      </c>
      <c r="G872">
        <v>0</v>
      </c>
      <c r="H872">
        <v>1</v>
      </c>
      <c r="I872">
        <f>IF(Sales[[#This Row],[Number of Users]]-Sales[[#This Row],[Licenses Bought]]&lt;0,0,Sales[[#This Row],[Number of Users]]-Sales[[#This Row],[Licenses Bought]])</f>
        <v>1</v>
      </c>
      <c r="J872" s="2">
        <f>IF(Sales[[#This Row],[Sales Month]]=MAX(Sales[Sales Month]),Sales[[#This Row],[Upsell $ Per Non-Paying User]]*Sales[[#This Row],[Non-Paying Users]],0)</f>
        <v>0</v>
      </c>
      <c r="K872" s="2" t="str">
        <f>_xlfn.IFS(Sales[[#This Row],[Current Upsell $]]=0,"",Sales[[#This Row],[Current Upsell $]]&gt;=400,"High",Sales[[#This Row],[Current Upsell $]]&gt;=100,"Medium",Sales[[#This Row],[Current Upsell $]]&lt;100,"Low")</f>
        <v/>
      </c>
      <c r="L872" s="2" t="str">
        <f>IF(Sales[[#This Row],[Current Upsell $]]&gt;0,_xlfn.CONCAT(Sales[[#This Row],[Subscription Type]]," ",Sales[[#This Row],[Upsell Priority]]," ",TEXT(Sales[[#This Row],[Current Upsell $]],"$#,#")),"")</f>
        <v/>
      </c>
      <c r="M872" s="1">
        <v>44013</v>
      </c>
      <c r="N872" s="1">
        <v>44317</v>
      </c>
      <c r="O872">
        <v>10</v>
      </c>
      <c r="P872">
        <v>1</v>
      </c>
      <c r="Q872" s="1">
        <v>44287</v>
      </c>
      <c r="R872">
        <v>0</v>
      </c>
      <c r="S872" s="1"/>
    </row>
    <row r="873" spans="1:19" x14ac:dyDescent="0.35">
      <c r="A873">
        <v>100077</v>
      </c>
      <c r="B873" t="s">
        <v>3</v>
      </c>
      <c r="C873" s="2">
        <f>_xlfn.SWITCH(Sales[[#This Row],[Subscription Type]],"Basic",10,"Premium",10,"Business",25,"Enterprise",27)</f>
        <v>10</v>
      </c>
      <c r="G873">
        <v>0</v>
      </c>
      <c r="H873">
        <v>1</v>
      </c>
      <c r="I873">
        <f>IF(Sales[[#This Row],[Number of Users]]-Sales[[#This Row],[Licenses Bought]]&lt;0,0,Sales[[#This Row],[Number of Users]]-Sales[[#This Row],[Licenses Bought]])</f>
        <v>1</v>
      </c>
      <c r="J873" s="2">
        <f>IF(Sales[[#This Row],[Sales Month]]=MAX(Sales[Sales Month]),Sales[[#This Row],[Upsell $ Per Non-Paying User]]*Sales[[#This Row],[Non-Paying Users]],0)</f>
        <v>0</v>
      </c>
      <c r="K873" s="2" t="str">
        <f>_xlfn.IFS(Sales[[#This Row],[Current Upsell $]]=0,"",Sales[[#This Row],[Current Upsell $]]&gt;=400,"High",Sales[[#This Row],[Current Upsell $]]&gt;=100,"Medium",Sales[[#This Row],[Current Upsell $]]&lt;100,"Low")</f>
        <v/>
      </c>
      <c r="L873" s="2" t="str">
        <f>IF(Sales[[#This Row],[Current Upsell $]]&gt;0,_xlfn.CONCAT(Sales[[#This Row],[Subscription Type]]," ",Sales[[#This Row],[Upsell Priority]]," ",TEXT(Sales[[#This Row],[Current Upsell $]],"$#,#")),"")</f>
        <v/>
      </c>
      <c r="M873" s="1">
        <v>44013</v>
      </c>
      <c r="N873" s="1">
        <v>44317</v>
      </c>
      <c r="O873">
        <v>10</v>
      </c>
      <c r="P873">
        <v>1</v>
      </c>
      <c r="Q873" s="1">
        <v>44317</v>
      </c>
      <c r="R873">
        <v>0</v>
      </c>
      <c r="S873" s="1"/>
    </row>
    <row r="874" spans="1:19" x14ac:dyDescent="0.35">
      <c r="A874">
        <v>100078</v>
      </c>
      <c r="B874" t="s">
        <v>3</v>
      </c>
      <c r="C874" s="2">
        <f>_xlfn.SWITCH(Sales[[#This Row],[Subscription Type]],"Basic",10,"Premium",10,"Business",25,"Enterprise",27)</f>
        <v>10</v>
      </c>
      <c r="G874">
        <v>0</v>
      </c>
      <c r="H874">
        <v>2</v>
      </c>
      <c r="I874">
        <f>IF(Sales[[#This Row],[Number of Users]]-Sales[[#This Row],[Licenses Bought]]&lt;0,0,Sales[[#This Row],[Number of Users]]-Sales[[#This Row],[Licenses Bought]])</f>
        <v>2</v>
      </c>
      <c r="J874" s="2">
        <f>IF(Sales[[#This Row],[Sales Month]]=MAX(Sales[Sales Month]),Sales[[#This Row],[Upsell $ Per Non-Paying User]]*Sales[[#This Row],[Non-Paying Users]],0)</f>
        <v>0</v>
      </c>
      <c r="K874" s="2" t="str">
        <f>_xlfn.IFS(Sales[[#This Row],[Current Upsell $]]=0,"",Sales[[#This Row],[Current Upsell $]]&gt;=400,"High",Sales[[#This Row],[Current Upsell $]]&gt;=100,"Medium",Sales[[#This Row],[Current Upsell $]]&lt;100,"Low")</f>
        <v/>
      </c>
      <c r="L874" s="2" t="str">
        <f>IF(Sales[[#This Row],[Current Upsell $]]&gt;0,_xlfn.CONCAT(Sales[[#This Row],[Subscription Type]]," ",Sales[[#This Row],[Upsell Priority]]," ",TEXT(Sales[[#This Row],[Current Upsell $]],"$#,#")),"")</f>
        <v/>
      </c>
      <c r="M874" s="1">
        <v>44013</v>
      </c>
      <c r="N874" s="1">
        <v>44075</v>
      </c>
      <c r="O874">
        <v>2</v>
      </c>
      <c r="P874">
        <v>9</v>
      </c>
      <c r="Q874" s="1">
        <v>44013</v>
      </c>
      <c r="R874">
        <v>0</v>
      </c>
      <c r="S874" s="1"/>
    </row>
    <row r="875" spans="1:19" x14ac:dyDescent="0.35">
      <c r="A875">
        <v>100078</v>
      </c>
      <c r="B875" t="s">
        <v>3</v>
      </c>
      <c r="C875" s="2">
        <f>_xlfn.SWITCH(Sales[[#This Row],[Subscription Type]],"Basic",10,"Premium",10,"Business",25,"Enterprise",27)</f>
        <v>10</v>
      </c>
      <c r="G875">
        <v>0</v>
      </c>
      <c r="H875">
        <v>2</v>
      </c>
      <c r="I875">
        <f>IF(Sales[[#This Row],[Number of Users]]-Sales[[#This Row],[Licenses Bought]]&lt;0,0,Sales[[#This Row],[Number of Users]]-Sales[[#This Row],[Licenses Bought]])</f>
        <v>2</v>
      </c>
      <c r="J875" s="2">
        <f>IF(Sales[[#This Row],[Sales Month]]=MAX(Sales[Sales Month]),Sales[[#This Row],[Upsell $ Per Non-Paying User]]*Sales[[#This Row],[Non-Paying Users]],0)</f>
        <v>0</v>
      </c>
      <c r="K875" s="2" t="str">
        <f>_xlfn.IFS(Sales[[#This Row],[Current Upsell $]]=0,"",Sales[[#This Row],[Current Upsell $]]&gt;=400,"High",Sales[[#This Row],[Current Upsell $]]&gt;=100,"Medium",Sales[[#This Row],[Current Upsell $]]&lt;100,"Low")</f>
        <v/>
      </c>
      <c r="L875" s="2" t="str">
        <f>IF(Sales[[#This Row],[Current Upsell $]]&gt;0,_xlfn.CONCAT(Sales[[#This Row],[Subscription Type]]," ",Sales[[#This Row],[Upsell Priority]]," ",TEXT(Sales[[#This Row],[Current Upsell $]],"$#,#")),"")</f>
        <v/>
      </c>
      <c r="M875" s="1">
        <v>44013</v>
      </c>
      <c r="N875" s="1">
        <v>44075</v>
      </c>
      <c r="O875">
        <v>2</v>
      </c>
      <c r="P875">
        <v>9</v>
      </c>
      <c r="Q875" s="1">
        <v>44044</v>
      </c>
      <c r="R875">
        <v>0</v>
      </c>
      <c r="S875" s="1"/>
    </row>
    <row r="876" spans="1:19" x14ac:dyDescent="0.35">
      <c r="A876">
        <v>100078</v>
      </c>
      <c r="B876" t="s">
        <v>3</v>
      </c>
      <c r="C876" s="2">
        <f>_xlfn.SWITCH(Sales[[#This Row],[Subscription Type]],"Basic",10,"Premium",10,"Business",25,"Enterprise",27)</f>
        <v>10</v>
      </c>
      <c r="G876">
        <v>0</v>
      </c>
      <c r="H876">
        <v>2</v>
      </c>
      <c r="I876">
        <f>IF(Sales[[#This Row],[Number of Users]]-Sales[[#This Row],[Licenses Bought]]&lt;0,0,Sales[[#This Row],[Number of Users]]-Sales[[#This Row],[Licenses Bought]])</f>
        <v>2</v>
      </c>
      <c r="J876" s="2">
        <f>IF(Sales[[#This Row],[Sales Month]]=MAX(Sales[Sales Month]),Sales[[#This Row],[Upsell $ Per Non-Paying User]]*Sales[[#This Row],[Non-Paying Users]],0)</f>
        <v>0</v>
      </c>
      <c r="K876" s="2" t="str">
        <f>_xlfn.IFS(Sales[[#This Row],[Current Upsell $]]=0,"",Sales[[#This Row],[Current Upsell $]]&gt;=400,"High",Sales[[#This Row],[Current Upsell $]]&gt;=100,"Medium",Sales[[#This Row],[Current Upsell $]]&lt;100,"Low")</f>
        <v/>
      </c>
      <c r="L876" s="2" t="str">
        <f>IF(Sales[[#This Row],[Current Upsell $]]&gt;0,_xlfn.CONCAT(Sales[[#This Row],[Subscription Type]]," ",Sales[[#This Row],[Upsell Priority]]," ",TEXT(Sales[[#This Row],[Current Upsell $]],"$#,#")),"")</f>
        <v/>
      </c>
      <c r="M876" s="1">
        <v>44013</v>
      </c>
      <c r="N876" s="1">
        <v>44075</v>
      </c>
      <c r="O876">
        <v>2</v>
      </c>
      <c r="P876">
        <v>9</v>
      </c>
      <c r="Q876" s="1">
        <v>44075</v>
      </c>
      <c r="R876">
        <v>0</v>
      </c>
      <c r="S876" s="1"/>
    </row>
    <row r="877" spans="1:19" x14ac:dyDescent="0.35">
      <c r="A877">
        <v>100079</v>
      </c>
      <c r="B877" t="s">
        <v>3</v>
      </c>
      <c r="C877" s="2">
        <f>_xlfn.SWITCH(Sales[[#This Row],[Subscription Type]],"Basic",10,"Premium",10,"Business",25,"Enterprise",27)</f>
        <v>10</v>
      </c>
      <c r="E877" s="1"/>
      <c r="F877" s="1"/>
      <c r="G877">
        <v>0</v>
      </c>
      <c r="H877">
        <v>2</v>
      </c>
      <c r="I877">
        <f>IF(Sales[[#This Row],[Number of Users]]-Sales[[#This Row],[Licenses Bought]]&lt;0,0,Sales[[#This Row],[Number of Users]]-Sales[[#This Row],[Licenses Bought]])</f>
        <v>2</v>
      </c>
      <c r="J877" s="2">
        <f>IF(Sales[[#This Row],[Sales Month]]=MAX(Sales[Sales Month]),Sales[[#This Row],[Upsell $ Per Non-Paying User]]*Sales[[#This Row],[Non-Paying Users]],0)</f>
        <v>0</v>
      </c>
      <c r="K877" s="2" t="str">
        <f>_xlfn.IFS(Sales[[#This Row],[Current Upsell $]]=0,"",Sales[[#This Row],[Current Upsell $]]&gt;=400,"High",Sales[[#This Row],[Current Upsell $]]&gt;=100,"Medium",Sales[[#This Row],[Current Upsell $]]&lt;100,"Low")</f>
        <v/>
      </c>
      <c r="L877" s="2" t="str">
        <f>IF(Sales[[#This Row],[Current Upsell $]]&gt;0,_xlfn.CONCAT(Sales[[#This Row],[Subscription Type]]," ",Sales[[#This Row],[Upsell Priority]]," ",TEXT(Sales[[#This Row],[Current Upsell $]],"$#,#")),"")</f>
        <v/>
      </c>
      <c r="M877" s="1">
        <v>44013</v>
      </c>
      <c r="N877" s="1">
        <v>44378</v>
      </c>
      <c r="O877">
        <v>12</v>
      </c>
      <c r="P877">
        <v>0</v>
      </c>
      <c r="Q877" s="1">
        <v>44013</v>
      </c>
      <c r="R877">
        <v>0</v>
      </c>
      <c r="S877" s="1"/>
    </row>
    <row r="878" spans="1:19" x14ac:dyDescent="0.35">
      <c r="A878">
        <v>100079</v>
      </c>
      <c r="B878" t="s">
        <v>0</v>
      </c>
      <c r="C878" s="2">
        <f>_xlfn.SWITCH(Sales[[#This Row],[Subscription Type]],"Basic",10,"Premium",10,"Business",25,"Enterprise",27)</f>
        <v>10</v>
      </c>
      <c r="E878" s="1"/>
      <c r="F878" s="1"/>
      <c r="G878">
        <v>1</v>
      </c>
      <c r="H878">
        <v>2</v>
      </c>
      <c r="I878">
        <f>IF(Sales[[#This Row],[Number of Users]]-Sales[[#This Row],[Licenses Bought]]&lt;0,0,Sales[[#This Row],[Number of Users]]-Sales[[#This Row],[Licenses Bought]])</f>
        <v>1</v>
      </c>
      <c r="J878" s="2">
        <f>IF(Sales[[#This Row],[Sales Month]]=MAX(Sales[Sales Month]),Sales[[#This Row],[Upsell $ Per Non-Paying User]]*Sales[[#This Row],[Non-Paying Users]],0)</f>
        <v>0</v>
      </c>
      <c r="K878" s="2" t="str">
        <f>_xlfn.IFS(Sales[[#This Row],[Current Upsell $]]=0,"",Sales[[#This Row],[Current Upsell $]]&gt;=400,"High",Sales[[#This Row],[Current Upsell $]]&gt;=100,"Medium",Sales[[#This Row],[Current Upsell $]]&lt;100,"Low")</f>
        <v/>
      </c>
      <c r="L878" s="2" t="str">
        <f>IF(Sales[[#This Row],[Current Upsell $]]&gt;0,_xlfn.CONCAT(Sales[[#This Row],[Subscription Type]]," ",Sales[[#This Row],[Upsell Priority]]," ",TEXT(Sales[[#This Row],[Current Upsell $]],"$#,#")),"")</f>
        <v/>
      </c>
      <c r="M878" s="1">
        <v>44013</v>
      </c>
      <c r="N878" s="1">
        <v>44378</v>
      </c>
      <c r="O878">
        <v>12</v>
      </c>
      <c r="P878">
        <v>0</v>
      </c>
      <c r="Q878" s="1">
        <v>44044</v>
      </c>
      <c r="R878">
        <v>10</v>
      </c>
      <c r="S878" s="1"/>
    </row>
    <row r="879" spans="1:19" x14ac:dyDescent="0.35">
      <c r="A879">
        <v>100079</v>
      </c>
      <c r="B879" t="s">
        <v>0</v>
      </c>
      <c r="C879" s="2">
        <f>_xlfn.SWITCH(Sales[[#This Row],[Subscription Type]],"Basic",10,"Premium",10,"Business",25,"Enterprise",27)</f>
        <v>10</v>
      </c>
      <c r="E879" s="1"/>
      <c r="F879" s="1"/>
      <c r="G879">
        <v>1</v>
      </c>
      <c r="H879">
        <v>2</v>
      </c>
      <c r="I879">
        <f>IF(Sales[[#This Row],[Number of Users]]-Sales[[#This Row],[Licenses Bought]]&lt;0,0,Sales[[#This Row],[Number of Users]]-Sales[[#This Row],[Licenses Bought]])</f>
        <v>1</v>
      </c>
      <c r="J879" s="2">
        <f>IF(Sales[[#This Row],[Sales Month]]=MAX(Sales[Sales Month]),Sales[[#This Row],[Upsell $ Per Non-Paying User]]*Sales[[#This Row],[Non-Paying Users]],0)</f>
        <v>0</v>
      </c>
      <c r="K879" s="2" t="str">
        <f>_xlfn.IFS(Sales[[#This Row],[Current Upsell $]]=0,"",Sales[[#This Row],[Current Upsell $]]&gt;=400,"High",Sales[[#This Row],[Current Upsell $]]&gt;=100,"Medium",Sales[[#This Row],[Current Upsell $]]&lt;100,"Low")</f>
        <v/>
      </c>
      <c r="L879" s="2" t="str">
        <f>IF(Sales[[#This Row],[Current Upsell $]]&gt;0,_xlfn.CONCAT(Sales[[#This Row],[Subscription Type]]," ",Sales[[#This Row],[Upsell Priority]]," ",TEXT(Sales[[#This Row],[Current Upsell $]],"$#,#")),"")</f>
        <v/>
      </c>
      <c r="M879" s="1">
        <v>44013</v>
      </c>
      <c r="N879" s="1">
        <v>44378</v>
      </c>
      <c r="O879">
        <v>12</v>
      </c>
      <c r="P879">
        <v>0</v>
      </c>
      <c r="Q879" s="1">
        <v>44075</v>
      </c>
      <c r="R879">
        <v>10</v>
      </c>
      <c r="S879" s="1"/>
    </row>
    <row r="880" spans="1:19" x14ac:dyDescent="0.35">
      <c r="A880">
        <v>100079</v>
      </c>
      <c r="B880" t="s">
        <v>0</v>
      </c>
      <c r="C880" s="2">
        <f>_xlfn.SWITCH(Sales[[#This Row],[Subscription Type]],"Basic",10,"Premium",10,"Business",25,"Enterprise",27)</f>
        <v>10</v>
      </c>
      <c r="E880" s="1"/>
      <c r="F880" s="1"/>
      <c r="G880">
        <v>1</v>
      </c>
      <c r="H880">
        <v>2</v>
      </c>
      <c r="I880">
        <f>IF(Sales[[#This Row],[Number of Users]]-Sales[[#This Row],[Licenses Bought]]&lt;0,0,Sales[[#This Row],[Number of Users]]-Sales[[#This Row],[Licenses Bought]])</f>
        <v>1</v>
      </c>
      <c r="J880" s="2">
        <f>IF(Sales[[#This Row],[Sales Month]]=MAX(Sales[Sales Month]),Sales[[#This Row],[Upsell $ Per Non-Paying User]]*Sales[[#This Row],[Non-Paying Users]],0)</f>
        <v>0</v>
      </c>
      <c r="K880" s="2" t="str">
        <f>_xlfn.IFS(Sales[[#This Row],[Current Upsell $]]=0,"",Sales[[#This Row],[Current Upsell $]]&gt;=400,"High",Sales[[#This Row],[Current Upsell $]]&gt;=100,"Medium",Sales[[#This Row],[Current Upsell $]]&lt;100,"Low")</f>
        <v/>
      </c>
      <c r="L880" s="2" t="str">
        <f>IF(Sales[[#This Row],[Current Upsell $]]&gt;0,_xlfn.CONCAT(Sales[[#This Row],[Subscription Type]]," ",Sales[[#This Row],[Upsell Priority]]," ",TEXT(Sales[[#This Row],[Current Upsell $]],"$#,#")),"")</f>
        <v/>
      </c>
      <c r="M880" s="1">
        <v>44013</v>
      </c>
      <c r="N880" s="1">
        <v>44378</v>
      </c>
      <c r="O880">
        <v>12</v>
      </c>
      <c r="P880">
        <v>0</v>
      </c>
      <c r="Q880" s="1">
        <v>44105</v>
      </c>
      <c r="R880">
        <v>10</v>
      </c>
      <c r="S880" s="1"/>
    </row>
    <row r="881" spans="1:19" x14ac:dyDescent="0.35">
      <c r="A881">
        <v>100079</v>
      </c>
      <c r="B881" t="s">
        <v>0</v>
      </c>
      <c r="C881" s="2">
        <f>_xlfn.SWITCH(Sales[[#This Row],[Subscription Type]],"Basic",10,"Premium",10,"Business",25,"Enterprise",27)</f>
        <v>10</v>
      </c>
      <c r="E881" s="1"/>
      <c r="F881" s="1"/>
      <c r="G881">
        <v>1</v>
      </c>
      <c r="H881">
        <v>2</v>
      </c>
      <c r="I881">
        <f>IF(Sales[[#This Row],[Number of Users]]-Sales[[#This Row],[Licenses Bought]]&lt;0,0,Sales[[#This Row],[Number of Users]]-Sales[[#This Row],[Licenses Bought]])</f>
        <v>1</v>
      </c>
      <c r="J881" s="2">
        <f>IF(Sales[[#This Row],[Sales Month]]=MAX(Sales[Sales Month]),Sales[[#This Row],[Upsell $ Per Non-Paying User]]*Sales[[#This Row],[Non-Paying Users]],0)</f>
        <v>0</v>
      </c>
      <c r="K881" s="2" t="str">
        <f>_xlfn.IFS(Sales[[#This Row],[Current Upsell $]]=0,"",Sales[[#This Row],[Current Upsell $]]&gt;=400,"High",Sales[[#This Row],[Current Upsell $]]&gt;=100,"Medium",Sales[[#This Row],[Current Upsell $]]&lt;100,"Low")</f>
        <v/>
      </c>
      <c r="L881" s="2" t="str">
        <f>IF(Sales[[#This Row],[Current Upsell $]]&gt;0,_xlfn.CONCAT(Sales[[#This Row],[Subscription Type]]," ",Sales[[#This Row],[Upsell Priority]]," ",TEXT(Sales[[#This Row],[Current Upsell $]],"$#,#")),"")</f>
        <v/>
      </c>
      <c r="M881" s="1">
        <v>44013</v>
      </c>
      <c r="N881" s="1">
        <v>44378</v>
      </c>
      <c r="O881">
        <v>12</v>
      </c>
      <c r="P881">
        <v>0</v>
      </c>
      <c r="Q881" s="1">
        <v>44136</v>
      </c>
      <c r="R881">
        <v>10</v>
      </c>
      <c r="S881" s="1"/>
    </row>
    <row r="882" spans="1:19" x14ac:dyDescent="0.35">
      <c r="A882">
        <v>100079</v>
      </c>
      <c r="B882" t="s">
        <v>0</v>
      </c>
      <c r="C882" s="2">
        <f>_xlfn.SWITCH(Sales[[#This Row],[Subscription Type]],"Basic",10,"Premium",10,"Business",25,"Enterprise",27)</f>
        <v>10</v>
      </c>
      <c r="E882" s="1"/>
      <c r="F882" s="1"/>
      <c r="G882">
        <v>1</v>
      </c>
      <c r="H882">
        <v>2</v>
      </c>
      <c r="I882">
        <f>IF(Sales[[#This Row],[Number of Users]]-Sales[[#This Row],[Licenses Bought]]&lt;0,0,Sales[[#This Row],[Number of Users]]-Sales[[#This Row],[Licenses Bought]])</f>
        <v>1</v>
      </c>
      <c r="J882" s="2">
        <f>IF(Sales[[#This Row],[Sales Month]]=MAX(Sales[Sales Month]),Sales[[#This Row],[Upsell $ Per Non-Paying User]]*Sales[[#This Row],[Non-Paying Users]],0)</f>
        <v>0</v>
      </c>
      <c r="K882" s="2" t="str">
        <f>_xlfn.IFS(Sales[[#This Row],[Current Upsell $]]=0,"",Sales[[#This Row],[Current Upsell $]]&gt;=400,"High",Sales[[#This Row],[Current Upsell $]]&gt;=100,"Medium",Sales[[#This Row],[Current Upsell $]]&lt;100,"Low")</f>
        <v/>
      </c>
      <c r="L882" s="2" t="str">
        <f>IF(Sales[[#This Row],[Current Upsell $]]&gt;0,_xlfn.CONCAT(Sales[[#This Row],[Subscription Type]]," ",Sales[[#This Row],[Upsell Priority]]," ",TEXT(Sales[[#This Row],[Current Upsell $]],"$#,#")),"")</f>
        <v/>
      </c>
      <c r="M882" s="1">
        <v>44013</v>
      </c>
      <c r="N882" s="1">
        <v>44378</v>
      </c>
      <c r="O882">
        <v>12</v>
      </c>
      <c r="P882">
        <v>0</v>
      </c>
      <c r="Q882" s="1">
        <v>44166</v>
      </c>
      <c r="R882">
        <v>10</v>
      </c>
      <c r="S882" s="1"/>
    </row>
    <row r="883" spans="1:19" x14ac:dyDescent="0.35">
      <c r="A883">
        <v>100079</v>
      </c>
      <c r="B883" t="s">
        <v>0</v>
      </c>
      <c r="C883" s="2">
        <f>_xlfn.SWITCH(Sales[[#This Row],[Subscription Type]],"Basic",10,"Premium",10,"Business",25,"Enterprise",27)</f>
        <v>10</v>
      </c>
      <c r="E883" s="1"/>
      <c r="F883" s="1"/>
      <c r="G883">
        <v>1</v>
      </c>
      <c r="H883">
        <v>2</v>
      </c>
      <c r="I883">
        <f>IF(Sales[[#This Row],[Number of Users]]-Sales[[#This Row],[Licenses Bought]]&lt;0,0,Sales[[#This Row],[Number of Users]]-Sales[[#This Row],[Licenses Bought]])</f>
        <v>1</v>
      </c>
      <c r="J883" s="2">
        <f>IF(Sales[[#This Row],[Sales Month]]=MAX(Sales[Sales Month]),Sales[[#This Row],[Upsell $ Per Non-Paying User]]*Sales[[#This Row],[Non-Paying Users]],0)</f>
        <v>0</v>
      </c>
      <c r="K883" s="2" t="str">
        <f>_xlfn.IFS(Sales[[#This Row],[Current Upsell $]]=0,"",Sales[[#This Row],[Current Upsell $]]&gt;=400,"High",Sales[[#This Row],[Current Upsell $]]&gt;=100,"Medium",Sales[[#This Row],[Current Upsell $]]&lt;100,"Low")</f>
        <v/>
      </c>
      <c r="L883" s="2" t="str">
        <f>IF(Sales[[#This Row],[Current Upsell $]]&gt;0,_xlfn.CONCAT(Sales[[#This Row],[Subscription Type]]," ",Sales[[#This Row],[Upsell Priority]]," ",TEXT(Sales[[#This Row],[Current Upsell $]],"$#,#")),"")</f>
        <v/>
      </c>
      <c r="M883" s="1">
        <v>44013</v>
      </c>
      <c r="N883" s="1">
        <v>44378</v>
      </c>
      <c r="O883">
        <v>12</v>
      </c>
      <c r="P883">
        <v>0</v>
      </c>
      <c r="Q883" s="1">
        <v>44197</v>
      </c>
      <c r="R883">
        <v>10</v>
      </c>
      <c r="S883" s="1"/>
    </row>
    <row r="884" spans="1:19" x14ac:dyDescent="0.35">
      <c r="A884">
        <v>100079</v>
      </c>
      <c r="B884" t="s">
        <v>0</v>
      </c>
      <c r="C884" s="2">
        <f>_xlfn.SWITCH(Sales[[#This Row],[Subscription Type]],"Basic",10,"Premium",10,"Business",25,"Enterprise",27)</f>
        <v>10</v>
      </c>
      <c r="E884" s="1"/>
      <c r="F884" s="1"/>
      <c r="G884">
        <v>1</v>
      </c>
      <c r="H884">
        <v>1</v>
      </c>
      <c r="I884">
        <f>IF(Sales[[#This Row],[Number of Users]]-Sales[[#This Row],[Licenses Bought]]&lt;0,0,Sales[[#This Row],[Number of Users]]-Sales[[#This Row],[Licenses Bought]])</f>
        <v>0</v>
      </c>
      <c r="J884" s="2">
        <f>IF(Sales[[#This Row],[Sales Month]]=MAX(Sales[Sales Month]),Sales[[#This Row],[Upsell $ Per Non-Paying User]]*Sales[[#This Row],[Non-Paying Users]],0)</f>
        <v>0</v>
      </c>
      <c r="K884" s="2" t="str">
        <f>_xlfn.IFS(Sales[[#This Row],[Current Upsell $]]=0,"",Sales[[#This Row],[Current Upsell $]]&gt;=400,"High",Sales[[#This Row],[Current Upsell $]]&gt;=100,"Medium",Sales[[#This Row],[Current Upsell $]]&lt;100,"Low")</f>
        <v/>
      </c>
      <c r="L884" s="2" t="str">
        <f>IF(Sales[[#This Row],[Current Upsell $]]&gt;0,_xlfn.CONCAT(Sales[[#This Row],[Subscription Type]]," ",Sales[[#This Row],[Upsell Priority]]," ",TEXT(Sales[[#This Row],[Current Upsell $]],"$#,#")),"")</f>
        <v/>
      </c>
      <c r="M884" s="1">
        <v>44013</v>
      </c>
      <c r="N884" s="1">
        <v>44378</v>
      </c>
      <c r="O884">
        <v>12</v>
      </c>
      <c r="P884">
        <v>0</v>
      </c>
      <c r="Q884" s="1">
        <v>44228</v>
      </c>
      <c r="R884">
        <v>10</v>
      </c>
      <c r="S884" s="1"/>
    </row>
    <row r="885" spans="1:19" x14ac:dyDescent="0.35">
      <c r="A885">
        <v>100079</v>
      </c>
      <c r="B885" t="s">
        <v>0</v>
      </c>
      <c r="C885" s="2">
        <f>_xlfn.SWITCH(Sales[[#This Row],[Subscription Type]],"Basic",10,"Premium",10,"Business",25,"Enterprise",27)</f>
        <v>10</v>
      </c>
      <c r="E885" s="1"/>
      <c r="F885" s="1"/>
      <c r="G885">
        <v>1</v>
      </c>
      <c r="H885">
        <v>2</v>
      </c>
      <c r="I885">
        <f>IF(Sales[[#This Row],[Number of Users]]-Sales[[#This Row],[Licenses Bought]]&lt;0,0,Sales[[#This Row],[Number of Users]]-Sales[[#This Row],[Licenses Bought]])</f>
        <v>1</v>
      </c>
      <c r="J885" s="2">
        <f>IF(Sales[[#This Row],[Sales Month]]=MAX(Sales[Sales Month]),Sales[[#This Row],[Upsell $ Per Non-Paying User]]*Sales[[#This Row],[Non-Paying Users]],0)</f>
        <v>0</v>
      </c>
      <c r="K885" s="2" t="str">
        <f>_xlfn.IFS(Sales[[#This Row],[Current Upsell $]]=0,"",Sales[[#This Row],[Current Upsell $]]&gt;=400,"High",Sales[[#This Row],[Current Upsell $]]&gt;=100,"Medium",Sales[[#This Row],[Current Upsell $]]&lt;100,"Low")</f>
        <v/>
      </c>
      <c r="L885" s="2" t="str">
        <f>IF(Sales[[#This Row],[Current Upsell $]]&gt;0,_xlfn.CONCAT(Sales[[#This Row],[Subscription Type]]," ",Sales[[#This Row],[Upsell Priority]]," ",TEXT(Sales[[#This Row],[Current Upsell $]],"$#,#")),"")</f>
        <v/>
      </c>
      <c r="M885" s="1">
        <v>44013</v>
      </c>
      <c r="N885" s="1">
        <v>44378</v>
      </c>
      <c r="O885">
        <v>12</v>
      </c>
      <c r="P885">
        <v>0</v>
      </c>
      <c r="Q885" s="1">
        <v>44256</v>
      </c>
      <c r="R885">
        <v>10</v>
      </c>
      <c r="S885" s="1"/>
    </row>
    <row r="886" spans="1:19" x14ac:dyDescent="0.35">
      <c r="A886">
        <v>100079</v>
      </c>
      <c r="B886" t="s">
        <v>0</v>
      </c>
      <c r="C886" s="2">
        <f>_xlfn.SWITCH(Sales[[#This Row],[Subscription Type]],"Basic",10,"Premium",10,"Business",25,"Enterprise",27)</f>
        <v>10</v>
      </c>
      <c r="E886" s="1"/>
      <c r="F886" s="1"/>
      <c r="G886">
        <v>1</v>
      </c>
      <c r="H886">
        <v>2</v>
      </c>
      <c r="I886">
        <f>IF(Sales[[#This Row],[Number of Users]]-Sales[[#This Row],[Licenses Bought]]&lt;0,0,Sales[[#This Row],[Number of Users]]-Sales[[#This Row],[Licenses Bought]])</f>
        <v>1</v>
      </c>
      <c r="J886" s="2">
        <f>IF(Sales[[#This Row],[Sales Month]]=MAX(Sales[Sales Month]),Sales[[#This Row],[Upsell $ Per Non-Paying User]]*Sales[[#This Row],[Non-Paying Users]],0)</f>
        <v>0</v>
      </c>
      <c r="K886" s="2" t="str">
        <f>_xlfn.IFS(Sales[[#This Row],[Current Upsell $]]=0,"",Sales[[#This Row],[Current Upsell $]]&gt;=400,"High",Sales[[#This Row],[Current Upsell $]]&gt;=100,"Medium",Sales[[#This Row],[Current Upsell $]]&lt;100,"Low")</f>
        <v/>
      </c>
      <c r="L886" s="2" t="str">
        <f>IF(Sales[[#This Row],[Current Upsell $]]&gt;0,_xlfn.CONCAT(Sales[[#This Row],[Subscription Type]]," ",Sales[[#This Row],[Upsell Priority]]," ",TEXT(Sales[[#This Row],[Current Upsell $]],"$#,#")),"")</f>
        <v/>
      </c>
      <c r="M886" s="1">
        <v>44013</v>
      </c>
      <c r="N886" s="1">
        <v>44378</v>
      </c>
      <c r="O886">
        <v>12</v>
      </c>
      <c r="P886">
        <v>0</v>
      </c>
      <c r="Q886" s="1">
        <v>44287</v>
      </c>
      <c r="R886">
        <v>10</v>
      </c>
      <c r="S886" s="1"/>
    </row>
    <row r="887" spans="1:19" x14ac:dyDescent="0.35">
      <c r="A887">
        <v>100079</v>
      </c>
      <c r="B887" t="s">
        <v>0</v>
      </c>
      <c r="C887" s="2">
        <f>_xlfn.SWITCH(Sales[[#This Row],[Subscription Type]],"Basic",10,"Premium",10,"Business",25,"Enterprise",27)</f>
        <v>10</v>
      </c>
      <c r="E887" s="1"/>
      <c r="F887" s="1"/>
      <c r="G887">
        <v>1</v>
      </c>
      <c r="H887">
        <v>2</v>
      </c>
      <c r="I887">
        <f>IF(Sales[[#This Row],[Number of Users]]-Sales[[#This Row],[Licenses Bought]]&lt;0,0,Sales[[#This Row],[Number of Users]]-Sales[[#This Row],[Licenses Bought]])</f>
        <v>1</v>
      </c>
      <c r="J887" s="2">
        <f>IF(Sales[[#This Row],[Sales Month]]=MAX(Sales[Sales Month]),Sales[[#This Row],[Upsell $ Per Non-Paying User]]*Sales[[#This Row],[Non-Paying Users]],0)</f>
        <v>0</v>
      </c>
      <c r="K887" s="2" t="str">
        <f>_xlfn.IFS(Sales[[#This Row],[Current Upsell $]]=0,"",Sales[[#This Row],[Current Upsell $]]&gt;=400,"High",Sales[[#This Row],[Current Upsell $]]&gt;=100,"Medium",Sales[[#This Row],[Current Upsell $]]&lt;100,"Low")</f>
        <v/>
      </c>
      <c r="L887" s="2" t="str">
        <f>IF(Sales[[#This Row],[Current Upsell $]]&gt;0,_xlfn.CONCAT(Sales[[#This Row],[Subscription Type]]," ",Sales[[#This Row],[Upsell Priority]]," ",TEXT(Sales[[#This Row],[Current Upsell $]],"$#,#")),"")</f>
        <v/>
      </c>
      <c r="M887" s="1">
        <v>44013</v>
      </c>
      <c r="N887" s="1">
        <v>44378</v>
      </c>
      <c r="O887">
        <v>12</v>
      </c>
      <c r="P887">
        <v>0</v>
      </c>
      <c r="Q887" s="1">
        <v>44317</v>
      </c>
      <c r="R887">
        <v>10</v>
      </c>
      <c r="S887" s="1"/>
    </row>
    <row r="888" spans="1:19" x14ac:dyDescent="0.35">
      <c r="A888">
        <v>100079</v>
      </c>
      <c r="B888" t="s">
        <v>0</v>
      </c>
      <c r="C888" s="2">
        <f>_xlfn.SWITCH(Sales[[#This Row],[Subscription Type]],"Basic",10,"Premium",10,"Business",25,"Enterprise",27)</f>
        <v>10</v>
      </c>
      <c r="E888" s="1"/>
      <c r="F888" s="1"/>
      <c r="G888">
        <v>1</v>
      </c>
      <c r="H888">
        <v>2</v>
      </c>
      <c r="I888">
        <f>IF(Sales[[#This Row],[Number of Users]]-Sales[[#This Row],[Licenses Bought]]&lt;0,0,Sales[[#This Row],[Number of Users]]-Sales[[#This Row],[Licenses Bought]])</f>
        <v>1</v>
      </c>
      <c r="J888" s="2">
        <f>IF(Sales[[#This Row],[Sales Month]]=MAX(Sales[Sales Month]),Sales[[#This Row],[Upsell $ Per Non-Paying User]]*Sales[[#This Row],[Non-Paying Users]],0)</f>
        <v>10</v>
      </c>
      <c r="K888" s="2" t="str">
        <f>_xlfn.IFS(Sales[[#This Row],[Current Upsell $]]=0,"",Sales[[#This Row],[Current Upsell $]]&gt;=400,"High",Sales[[#This Row],[Current Upsell $]]&gt;=100,"Medium",Sales[[#This Row],[Current Upsell $]]&lt;100,"Low")</f>
        <v>Low</v>
      </c>
      <c r="L888" s="2" t="str">
        <f>IF(Sales[[#This Row],[Current Upsell $]]&gt;0,_xlfn.CONCAT(Sales[[#This Row],[Subscription Type]]," ",Sales[[#This Row],[Upsell Priority]]," ",TEXT(Sales[[#This Row],[Current Upsell $]],"$#,#")),"")</f>
        <v>Premium Low $10</v>
      </c>
      <c r="M888" s="1">
        <v>44013</v>
      </c>
      <c r="N888" s="1">
        <v>44378</v>
      </c>
      <c r="O888">
        <v>12</v>
      </c>
      <c r="P888">
        <v>0</v>
      </c>
      <c r="Q888" s="1">
        <v>44348</v>
      </c>
      <c r="R888">
        <v>10</v>
      </c>
      <c r="S888" s="1"/>
    </row>
    <row r="889" spans="1:19" x14ac:dyDescent="0.35">
      <c r="A889">
        <v>100080</v>
      </c>
      <c r="B889" t="s">
        <v>3</v>
      </c>
      <c r="C889" s="2">
        <f>_xlfn.SWITCH(Sales[[#This Row],[Subscription Type]],"Basic",10,"Premium",10,"Business",25,"Enterprise",27)</f>
        <v>10</v>
      </c>
      <c r="E889" s="1"/>
      <c r="F889" s="1"/>
      <c r="G889">
        <v>0</v>
      </c>
      <c r="H889">
        <v>1</v>
      </c>
      <c r="I889">
        <f>IF(Sales[[#This Row],[Number of Users]]-Sales[[#This Row],[Licenses Bought]]&lt;0,0,Sales[[#This Row],[Number of Users]]-Sales[[#This Row],[Licenses Bought]])</f>
        <v>1</v>
      </c>
      <c r="J889" s="2">
        <f>IF(Sales[[#This Row],[Sales Month]]=MAX(Sales[Sales Month]),Sales[[#This Row],[Upsell $ Per Non-Paying User]]*Sales[[#This Row],[Non-Paying Users]],0)</f>
        <v>0</v>
      </c>
      <c r="K889" s="2" t="str">
        <f>_xlfn.IFS(Sales[[#This Row],[Current Upsell $]]=0,"",Sales[[#This Row],[Current Upsell $]]&gt;=400,"High",Sales[[#This Row],[Current Upsell $]]&gt;=100,"Medium",Sales[[#This Row],[Current Upsell $]]&lt;100,"Low")</f>
        <v/>
      </c>
      <c r="L889" s="2" t="str">
        <f>IF(Sales[[#This Row],[Current Upsell $]]&gt;0,_xlfn.CONCAT(Sales[[#This Row],[Subscription Type]]," ",Sales[[#This Row],[Upsell Priority]]," ",TEXT(Sales[[#This Row],[Current Upsell $]],"$#,#")),"")</f>
        <v/>
      </c>
      <c r="M889" s="1">
        <v>44013</v>
      </c>
      <c r="N889" s="1">
        <v>44378</v>
      </c>
      <c r="O889">
        <v>12</v>
      </c>
      <c r="P889">
        <v>0</v>
      </c>
      <c r="Q889" s="1">
        <v>44013</v>
      </c>
      <c r="R889">
        <v>0</v>
      </c>
      <c r="S889" s="1"/>
    </row>
    <row r="890" spans="1:19" x14ac:dyDescent="0.35">
      <c r="A890">
        <v>100080</v>
      </c>
      <c r="B890" t="s">
        <v>0</v>
      </c>
      <c r="C890" s="2">
        <f>_xlfn.SWITCH(Sales[[#This Row],[Subscription Type]],"Basic",10,"Premium",10,"Business",25,"Enterprise",27)</f>
        <v>10</v>
      </c>
      <c r="E890" s="1"/>
      <c r="F890" s="1"/>
      <c r="G890">
        <v>1</v>
      </c>
      <c r="H890">
        <v>2</v>
      </c>
      <c r="I890">
        <f>IF(Sales[[#This Row],[Number of Users]]-Sales[[#This Row],[Licenses Bought]]&lt;0,0,Sales[[#This Row],[Number of Users]]-Sales[[#This Row],[Licenses Bought]])</f>
        <v>1</v>
      </c>
      <c r="J890" s="2">
        <f>IF(Sales[[#This Row],[Sales Month]]=MAX(Sales[Sales Month]),Sales[[#This Row],[Upsell $ Per Non-Paying User]]*Sales[[#This Row],[Non-Paying Users]],0)</f>
        <v>0</v>
      </c>
      <c r="K890" s="2" t="str">
        <f>_xlfn.IFS(Sales[[#This Row],[Current Upsell $]]=0,"",Sales[[#This Row],[Current Upsell $]]&gt;=400,"High",Sales[[#This Row],[Current Upsell $]]&gt;=100,"Medium",Sales[[#This Row],[Current Upsell $]]&lt;100,"Low")</f>
        <v/>
      </c>
      <c r="L890" s="2" t="str">
        <f>IF(Sales[[#This Row],[Current Upsell $]]&gt;0,_xlfn.CONCAT(Sales[[#This Row],[Subscription Type]]," ",Sales[[#This Row],[Upsell Priority]]," ",TEXT(Sales[[#This Row],[Current Upsell $]],"$#,#")),"")</f>
        <v/>
      </c>
      <c r="M890" s="1">
        <v>44013</v>
      </c>
      <c r="N890" s="1">
        <v>44378</v>
      </c>
      <c r="O890">
        <v>12</v>
      </c>
      <c r="P890">
        <v>0</v>
      </c>
      <c r="Q890" s="1">
        <v>44044</v>
      </c>
      <c r="R890">
        <v>10</v>
      </c>
      <c r="S890" s="1"/>
    </row>
    <row r="891" spans="1:19" x14ac:dyDescent="0.35">
      <c r="A891">
        <v>100080</v>
      </c>
      <c r="B891" t="s">
        <v>0</v>
      </c>
      <c r="C891" s="2">
        <f>_xlfn.SWITCH(Sales[[#This Row],[Subscription Type]],"Basic",10,"Premium",10,"Business",25,"Enterprise",27)</f>
        <v>10</v>
      </c>
      <c r="E891" s="1"/>
      <c r="F891" s="1"/>
      <c r="G891">
        <v>1</v>
      </c>
      <c r="H891">
        <v>2</v>
      </c>
      <c r="I891">
        <f>IF(Sales[[#This Row],[Number of Users]]-Sales[[#This Row],[Licenses Bought]]&lt;0,0,Sales[[#This Row],[Number of Users]]-Sales[[#This Row],[Licenses Bought]])</f>
        <v>1</v>
      </c>
      <c r="J891" s="2">
        <f>IF(Sales[[#This Row],[Sales Month]]=MAX(Sales[Sales Month]),Sales[[#This Row],[Upsell $ Per Non-Paying User]]*Sales[[#This Row],[Non-Paying Users]],0)</f>
        <v>0</v>
      </c>
      <c r="K891" s="2" t="str">
        <f>_xlfn.IFS(Sales[[#This Row],[Current Upsell $]]=0,"",Sales[[#This Row],[Current Upsell $]]&gt;=400,"High",Sales[[#This Row],[Current Upsell $]]&gt;=100,"Medium",Sales[[#This Row],[Current Upsell $]]&lt;100,"Low")</f>
        <v/>
      </c>
      <c r="L891" s="2" t="str">
        <f>IF(Sales[[#This Row],[Current Upsell $]]&gt;0,_xlfn.CONCAT(Sales[[#This Row],[Subscription Type]]," ",Sales[[#This Row],[Upsell Priority]]," ",TEXT(Sales[[#This Row],[Current Upsell $]],"$#,#")),"")</f>
        <v/>
      </c>
      <c r="M891" s="1">
        <v>44013</v>
      </c>
      <c r="N891" s="1">
        <v>44378</v>
      </c>
      <c r="O891">
        <v>12</v>
      </c>
      <c r="P891">
        <v>0</v>
      </c>
      <c r="Q891" s="1">
        <v>44075</v>
      </c>
      <c r="R891">
        <v>10</v>
      </c>
      <c r="S891" s="1"/>
    </row>
    <row r="892" spans="1:19" x14ac:dyDescent="0.35">
      <c r="A892">
        <v>100080</v>
      </c>
      <c r="B892" t="s">
        <v>0</v>
      </c>
      <c r="C892" s="2">
        <f>_xlfn.SWITCH(Sales[[#This Row],[Subscription Type]],"Basic",10,"Premium",10,"Business",25,"Enterprise",27)</f>
        <v>10</v>
      </c>
      <c r="E892" s="1"/>
      <c r="F892" s="1"/>
      <c r="G892">
        <v>1</v>
      </c>
      <c r="H892">
        <v>2</v>
      </c>
      <c r="I892">
        <f>IF(Sales[[#This Row],[Number of Users]]-Sales[[#This Row],[Licenses Bought]]&lt;0,0,Sales[[#This Row],[Number of Users]]-Sales[[#This Row],[Licenses Bought]])</f>
        <v>1</v>
      </c>
      <c r="J892" s="2">
        <f>IF(Sales[[#This Row],[Sales Month]]=MAX(Sales[Sales Month]),Sales[[#This Row],[Upsell $ Per Non-Paying User]]*Sales[[#This Row],[Non-Paying Users]],0)</f>
        <v>0</v>
      </c>
      <c r="K892" s="2" t="str">
        <f>_xlfn.IFS(Sales[[#This Row],[Current Upsell $]]=0,"",Sales[[#This Row],[Current Upsell $]]&gt;=400,"High",Sales[[#This Row],[Current Upsell $]]&gt;=100,"Medium",Sales[[#This Row],[Current Upsell $]]&lt;100,"Low")</f>
        <v/>
      </c>
      <c r="L892" s="2" t="str">
        <f>IF(Sales[[#This Row],[Current Upsell $]]&gt;0,_xlfn.CONCAT(Sales[[#This Row],[Subscription Type]]," ",Sales[[#This Row],[Upsell Priority]]," ",TEXT(Sales[[#This Row],[Current Upsell $]],"$#,#")),"")</f>
        <v/>
      </c>
      <c r="M892" s="1">
        <v>44013</v>
      </c>
      <c r="N892" s="1">
        <v>44378</v>
      </c>
      <c r="O892">
        <v>12</v>
      </c>
      <c r="P892">
        <v>0</v>
      </c>
      <c r="Q892" s="1">
        <v>44105</v>
      </c>
      <c r="R892">
        <v>10</v>
      </c>
      <c r="S892" s="1"/>
    </row>
    <row r="893" spans="1:19" x14ac:dyDescent="0.35">
      <c r="A893">
        <v>100080</v>
      </c>
      <c r="B893" t="s">
        <v>0</v>
      </c>
      <c r="C893" s="2">
        <f>_xlfn.SWITCH(Sales[[#This Row],[Subscription Type]],"Basic",10,"Premium",10,"Business",25,"Enterprise",27)</f>
        <v>10</v>
      </c>
      <c r="E893" s="1"/>
      <c r="F893" s="1"/>
      <c r="G893">
        <v>1</v>
      </c>
      <c r="H893">
        <v>2</v>
      </c>
      <c r="I893">
        <f>IF(Sales[[#This Row],[Number of Users]]-Sales[[#This Row],[Licenses Bought]]&lt;0,0,Sales[[#This Row],[Number of Users]]-Sales[[#This Row],[Licenses Bought]])</f>
        <v>1</v>
      </c>
      <c r="J893" s="2">
        <f>IF(Sales[[#This Row],[Sales Month]]=MAX(Sales[Sales Month]),Sales[[#This Row],[Upsell $ Per Non-Paying User]]*Sales[[#This Row],[Non-Paying Users]],0)</f>
        <v>0</v>
      </c>
      <c r="K893" s="2" t="str">
        <f>_xlfn.IFS(Sales[[#This Row],[Current Upsell $]]=0,"",Sales[[#This Row],[Current Upsell $]]&gt;=400,"High",Sales[[#This Row],[Current Upsell $]]&gt;=100,"Medium",Sales[[#This Row],[Current Upsell $]]&lt;100,"Low")</f>
        <v/>
      </c>
      <c r="L893" s="2" t="str">
        <f>IF(Sales[[#This Row],[Current Upsell $]]&gt;0,_xlfn.CONCAT(Sales[[#This Row],[Subscription Type]]," ",Sales[[#This Row],[Upsell Priority]]," ",TEXT(Sales[[#This Row],[Current Upsell $]],"$#,#")),"")</f>
        <v/>
      </c>
      <c r="M893" s="1">
        <v>44013</v>
      </c>
      <c r="N893" s="1">
        <v>44378</v>
      </c>
      <c r="O893">
        <v>12</v>
      </c>
      <c r="P893">
        <v>0</v>
      </c>
      <c r="Q893" s="1">
        <v>44136</v>
      </c>
      <c r="R893">
        <v>10</v>
      </c>
      <c r="S893" s="1"/>
    </row>
    <row r="894" spans="1:19" x14ac:dyDescent="0.35">
      <c r="A894">
        <v>100080</v>
      </c>
      <c r="B894" t="s">
        <v>0</v>
      </c>
      <c r="C894" s="2">
        <f>_xlfn.SWITCH(Sales[[#This Row],[Subscription Type]],"Basic",10,"Premium",10,"Business",25,"Enterprise",27)</f>
        <v>10</v>
      </c>
      <c r="E894" s="1"/>
      <c r="F894" s="1"/>
      <c r="G894">
        <v>1</v>
      </c>
      <c r="H894">
        <v>2</v>
      </c>
      <c r="I894">
        <f>IF(Sales[[#This Row],[Number of Users]]-Sales[[#This Row],[Licenses Bought]]&lt;0,0,Sales[[#This Row],[Number of Users]]-Sales[[#This Row],[Licenses Bought]])</f>
        <v>1</v>
      </c>
      <c r="J894" s="2">
        <f>IF(Sales[[#This Row],[Sales Month]]=MAX(Sales[Sales Month]),Sales[[#This Row],[Upsell $ Per Non-Paying User]]*Sales[[#This Row],[Non-Paying Users]],0)</f>
        <v>0</v>
      </c>
      <c r="K894" s="2" t="str">
        <f>_xlfn.IFS(Sales[[#This Row],[Current Upsell $]]=0,"",Sales[[#This Row],[Current Upsell $]]&gt;=400,"High",Sales[[#This Row],[Current Upsell $]]&gt;=100,"Medium",Sales[[#This Row],[Current Upsell $]]&lt;100,"Low")</f>
        <v/>
      </c>
      <c r="L894" s="2" t="str">
        <f>IF(Sales[[#This Row],[Current Upsell $]]&gt;0,_xlfn.CONCAT(Sales[[#This Row],[Subscription Type]]," ",Sales[[#This Row],[Upsell Priority]]," ",TEXT(Sales[[#This Row],[Current Upsell $]],"$#,#")),"")</f>
        <v/>
      </c>
      <c r="M894" s="1">
        <v>44013</v>
      </c>
      <c r="N894" s="1">
        <v>44378</v>
      </c>
      <c r="O894">
        <v>12</v>
      </c>
      <c r="P894">
        <v>0</v>
      </c>
      <c r="Q894" s="1">
        <v>44166</v>
      </c>
      <c r="R894">
        <v>10</v>
      </c>
      <c r="S894" s="1"/>
    </row>
    <row r="895" spans="1:19" x14ac:dyDescent="0.35">
      <c r="A895">
        <v>100080</v>
      </c>
      <c r="B895" t="s">
        <v>0</v>
      </c>
      <c r="C895" s="2">
        <f>_xlfn.SWITCH(Sales[[#This Row],[Subscription Type]],"Basic",10,"Premium",10,"Business",25,"Enterprise",27)</f>
        <v>10</v>
      </c>
      <c r="E895" s="1"/>
      <c r="F895" s="1"/>
      <c r="G895">
        <v>1</v>
      </c>
      <c r="H895">
        <v>1</v>
      </c>
      <c r="I895">
        <f>IF(Sales[[#This Row],[Number of Users]]-Sales[[#This Row],[Licenses Bought]]&lt;0,0,Sales[[#This Row],[Number of Users]]-Sales[[#This Row],[Licenses Bought]])</f>
        <v>0</v>
      </c>
      <c r="J895" s="2">
        <f>IF(Sales[[#This Row],[Sales Month]]=MAX(Sales[Sales Month]),Sales[[#This Row],[Upsell $ Per Non-Paying User]]*Sales[[#This Row],[Non-Paying Users]],0)</f>
        <v>0</v>
      </c>
      <c r="K895" s="2" t="str">
        <f>_xlfn.IFS(Sales[[#This Row],[Current Upsell $]]=0,"",Sales[[#This Row],[Current Upsell $]]&gt;=400,"High",Sales[[#This Row],[Current Upsell $]]&gt;=100,"Medium",Sales[[#This Row],[Current Upsell $]]&lt;100,"Low")</f>
        <v/>
      </c>
      <c r="L895" s="2" t="str">
        <f>IF(Sales[[#This Row],[Current Upsell $]]&gt;0,_xlfn.CONCAT(Sales[[#This Row],[Subscription Type]]," ",Sales[[#This Row],[Upsell Priority]]," ",TEXT(Sales[[#This Row],[Current Upsell $]],"$#,#")),"")</f>
        <v/>
      </c>
      <c r="M895" s="1">
        <v>44013</v>
      </c>
      <c r="N895" s="1">
        <v>44378</v>
      </c>
      <c r="O895">
        <v>12</v>
      </c>
      <c r="P895">
        <v>0</v>
      </c>
      <c r="Q895" s="1">
        <v>44197</v>
      </c>
      <c r="R895">
        <v>10</v>
      </c>
      <c r="S895" s="1"/>
    </row>
    <row r="896" spans="1:19" x14ac:dyDescent="0.35">
      <c r="A896">
        <v>100080</v>
      </c>
      <c r="B896" t="s">
        <v>0</v>
      </c>
      <c r="C896" s="2">
        <f>_xlfn.SWITCH(Sales[[#This Row],[Subscription Type]],"Basic",10,"Premium",10,"Business",25,"Enterprise",27)</f>
        <v>10</v>
      </c>
      <c r="E896" s="1"/>
      <c r="F896" s="1"/>
      <c r="G896">
        <v>1</v>
      </c>
      <c r="H896">
        <v>2</v>
      </c>
      <c r="I896">
        <f>IF(Sales[[#This Row],[Number of Users]]-Sales[[#This Row],[Licenses Bought]]&lt;0,0,Sales[[#This Row],[Number of Users]]-Sales[[#This Row],[Licenses Bought]])</f>
        <v>1</v>
      </c>
      <c r="J896" s="2">
        <f>IF(Sales[[#This Row],[Sales Month]]=MAX(Sales[Sales Month]),Sales[[#This Row],[Upsell $ Per Non-Paying User]]*Sales[[#This Row],[Non-Paying Users]],0)</f>
        <v>0</v>
      </c>
      <c r="K896" s="2" t="str">
        <f>_xlfn.IFS(Sales[[#This Row],[Current Upsell $]]=0,"",Sales[[#This Row],[Current Upsell $]]&gt;=400,"High",Sales[[#This Row],[Current Upsell $]]&gt;=100,"Medium",Sales[[#This Row],[Current Upsell $]]&lt;100,"Low")</f>
        <v/>
      </c>
      <c r="L896" s="2" t="str">
        <f>IF(Sales[[#This Row],[Current Upsell $]]&gt;0,_xlfn.CONCAT(Sales[[#This Row],[Subscription Type]]," ",Sales[[#This Row],[Upsell Priority]]," ",TEXT(Sales[[#This Row],[Current Upsell $]],"$#,#")),"")</f>
        <v/>
      </c>
      <c r="M896" s="1">
        <v>44013</v>
      </c>
      <c r="N896" s="1">
        <v>44378</v>
      </c>
      <c r="O896">
        <v>12</v>
      </c>
      <c r="P896">
        <v>0</v>
      </c>
      <c r="Q896" s="1">
        <v>44228</v>
      </c>
      <c r="R896">
        <v>10</v>
      </c>
      <c r="S896" s="1"/>
    </row>
    <row r="897" spans="1:19" x14ac:dyDescent="0.35">
      <c r="A897">
        <v>100080</v>
      </c>
      <c r="B897" t="s">
        <v>0</v>
      </c>
      <c r="C897" s="2">
        <f>_xlfn.SWITCH(Sales[[#This Row],[Subscription Type]],"Basic",10,"Premium",10,"Business",25,"Enterprise",27)</f>
        <v>10</v>
      </c>
      <c r="E897" s="1"/>
      <c r="F897" s="1"/>
      <c r="G897">
        <v>1</v>
      </c>
      <c r="H897">
        <v>2</v>
      </c>
      <c r="I897">
        <f>IF(Sales[[#This Row],[Number of Users]]-Sales[[#This Row],[Licenses Bought]]&lt;0,0,Sales[[#This Row],[Number of Users]]-Sales[[#This Row],[Licenses Bought]])</f>
        <v>1</v>
      </c>
      <c r="J897" s="2">
        <f>IF(Sales[[#This Row],[Sales Month]]=MAX(Sales[Sales Month]),Sales[[#This Row],[Upsell $ Per Non-Paying User]]*Sales[[#This Row],[Non-Paying Users]],0)</f>
        <v>0</v>
      </c>
      <c r="K897" s="2" t="str">
        <f>_xlfn.IFS(Sales[[#This Row],[Current Upsell $]]=0,"",Sales[[#This Row],[Current Upsell $]]&gt;=400,"High",Sales[[#This Row],[Current Upsell $]]&gt;=100,"Medium",Sales[[#This Row],[Current Upsell $]]&lt;100,"Low")</f>
        <v/>
      </c>
      <c r="L897" s="2" t="str">
        <f>IF(Sales[[#This Row],[Current Upsell $]]&gt;0,_xlfn.CONCAT(Sales[[#This Row],[Subscription Type]]," ",Sales[[#This Row],[Upsell Priority]]," ",TEXT(Sales[[#This Row],[Current Upsell $]],"$#,#")),"")</f>
        <v/>
      </c>
      <c r="M897" s="1">
        <v>44013</v>
      </c>
      <c r="N897" s="1">
        <v>44378</v>
      </c>
      <c r="O897">
        <v>12</v>
      </c>
      <c r="P897">
        <v>0</v>
      </c>
      <c r="Q897" s="1">
        <v>44256</v>
      </c>
      <c r="R897">
        <v>10</v>
      </c>
      <c r="S897" s="1"/>
    </row>
    <row r="898" spans="1:19" x14ac:dyDescent="0.35">
      <c r="A898">
        <v>100080</v>
      </c>
      <c r="B898" t="s">
        <v>0</v>
      </c>
      <c r="C898" s="2">
        <f>_xlfn.SWITCH(Sales[[#This Row],[Subscription Type]],"Basic",10,"Premium",10,"Business",25,"Enterprise",27)</f>
        <v>10</v>
      </c>
      <c r="E898" s="1"/>
      <c r="F898" s="1"/>
      <c r="G898">
        <v>1</v>
      </c>
      <c r="H898">
        <v>1</v>
      </c>
      <c r="I898">
        <f>IF(Sales[[#This Row],[Number of Users]]-Sales[[#This Row],[Licenses Bought]]&lt;0,0,Sales[[#This Row],[Number of Users]]-Sales[[#This Row],[Licenses Bought]])</f>
        <v>0</v>
      </c>
      <c r="J898" s="2">
        <f>IF(Sales[[#This Row],[Sales Month]]=MAX(Sales[Sales Month]),Sales[[#This Row],[Upsell $ Per Non-Paying User]]*Sales[[#This Row],[Non-Paying Users]],0)</f>
        <v>0</v>
      </c>
      <c r="K898" s="2" t="str">
        <f>_xlfn.IFS(Sales[[#This Row],[Current Upsell $]]=0,"",Sales[[#This Row],[Current Upsell $]]&gt;=400,"High",Sales[[#This Row],[Current Upsell $]]&gt;=100,"Medium",Sales[[#This Row],[Current Upsell $]]&lt;100,"Low")</f>
        <v/>
      </c>
      <c r="L898" s="2" t="str">
        <f>IF(Sales[[#This Row],[Current Upsell $]]&gt;0,_xlfn.CONCAT(Sales[[#This Row],[Subscription Type]]," ",Sales[[#This Row],[Upsell Priority]]," ",TEXT(Sales[[#This Row],[Current Upsell $]],"$#,#")),"")</f>
        <v/>
      </c>
      <c r="M898" s="1">
        <v>44013</v>
      </c>
      <c r="N898" s="1">
        <v>44378</v>
      </c>
      <c r="O898">
        <v>12</v>
      </c>
      <c r="P898">
        <v>0</v>
      </c>
      <c r="Q898" s="1">
        <v>44287</v>
      </c>
      <c r="R898">
        <v>10</v>
      </c>
      <c r="S898" s="1"/>
    </row>
    <row r="899" spans="1:19" x14ac:dyDescent="0.35">
      <c r="A899">
        <v>100080</v>
      </c>
      <c r="B899" t="s">
        <v>0</v>
      </c>
      <c r="C899" s="2">
        <f>_xlfn.SWITCH(Sales[[#This Row],[Subscription Type]],"Basic",10,"Premium",10,"Business",25,"Enterprise",27)</f>
        <v>10</v>
      </c>
      <c r="E899" s="1"/>
      <c r="F899" s="1"/>
      <c r="G899">
        <v>1</v>
      </c>
      <c r="H899">
        <v>2</v>
      </c>
      <c r="I899">
        <f>IF(Sales[[#This Row],[Number of Users]]-Sales[[#This Row],[Licenses Bought]]&lt;0,0,Sales[[#This Row],[Number of Users]]-Sales[[#This Row],[Licenses Bought]])</f>
        <v>1</v>
      </c>
      <c r="J899" s="2">
        <f>IF(Sales[[#This Row],[Sales Month]]=MAX(Sales[Sales Month]),Sales[[#This Row],[Upsell $ Per Non-Paying User]]*Sales[[#This Row],[Non-Paying Users]],0)</f>
        <v>0</v>
      </c>
      <c r="K899" s="2" t="str">
        <f>_xlfn.IFS(Sales[[#This Row],[Current Upsell $]]=0,"",Sales[[#This Row],[Current Upsell $]]&gt;=400,"High",Sales[[#This Row],[Current Upsell $]]&gt;=100,"Medium",Sales[[#This Row],[Current Upsell $]]&lt;100,"Low")</f>
        <v/>
      </c>
      <c r="L899" s="2" t="str">
        <f>IF(Sales[[#This Row],[Current Upsell $]]&gt;0,_xlfn.CONCAT(Sales[[#This Row],[Subscription Type]]," ",Sales[[#This Row],[Upsell Priority]]," ",TEXT(Sales[[#This Row],[Current Upsell $]],"$#,#")),"")</f>
        <v/>
      </c>
      <c r="M899" s="1">
        <v>44013</v>
      </c>
      <c r="N899" s="1">
        <v>44378</v>
      </c>
      <c r="O899">
        <v>12</v>
      </c>
      <c r="P899">
        <v>0</v>
      </c>
      <c r="Q899" s="1">
        <v>44317</v>
      </c>
      <c r="R899">
        <v>10</v>
      </c>
      <c r="S899" s="1"/>
    </row>
    <row r="900" spans="1:19" x14ac:dyDescent="0.35">
      <c r="A900">
        <v>100080</v>
      </c>
      <c r="B900" t="s">
        <v>0</v>
      </c>
      <c r="C900" s="2">
        <f>_xlfn.SWITCH(Sales[[#This Row],[Subscription Type]],"Basic",10,"Premium",10,"Business",25,"Enterprise",27)</f>
        <v>10</v>
      </c>
      <c r="E900" s="1"/>
      <c r="F900" s="1"/>
      <c r="G900">
        <v>1</v>
      </c>
      <c r="H900">
        <v>1</v>
      </c>
      <c r="I900">
        <f>IF(Sales[[#This Row],[Number of Users]]-Sales[[#This Row],[Licenses Bought]]&lt;0,0,Sales[[#This Row],[Number of Users]]-Sales[[#This Row],[Licenses Bought]])</f>
        <v>0</v>
      </c>
      <c r="J900" s="2">
        <f>IF(Sales[[#This Row],[Sales Month]]=MAX(Sales[Sales Month]),Sales[[#This Row],[Upsell $ Per Non-Paying User]]*Sales[[#This Row],[Non-Paying Users]],0)</f>
        <v>0</v>
      </c>
      <c r="K900" s="2" t="str">
        <f>_xlfn.IFS(Sales[[#This Row],[Current Upsell $]]=0,"",Sales[[#This Row],[Current Upsell $]]&gt;=400,"High",Sales[[#This Row],[Current Upsell $]]&gt;=100,"Medium",Sales[[#This Row],[Current Upsell $]]&lt;100,"Low")</f>
        <v/>
      </c>
      <c r="L900" s="2" t="str">
        <f>IF(Sales[[#This Row],[Current Upsell $]]&gt;0,_xlfn.CONCAT(Sales[[#This Row],[Subscription Type]]," ",Sales[[#This Row],[Upsell Priority]]," ",TEXT(Sales[[#This Row],[Current Upsell $]],"$#,#")),"")</f>
        <v/>
      </c>
      <c r="M900" s="1">
        <v>44013</v>
      </c>
      <c r="N900" s="1">
        <v>44378</v>
      </c>
      <c r="O900">
        <v>12</v>
      </c>
      <c r="P900">
        <v>0</v>
      </c>
      <c r="Q900" s="1">
        <v>44348</v>
      </c>
      <c r="R900">
        <v>10</v>
      </c>
      <c r="S900" s="1"/>
    </row>
    <row r="901" spans="1:19" x14ac:dyDescent="0.35">
      <c r="A901">
        <v>100081</v>
      </c>
      <c r="B901" t="s">
        <v>3</v>
      </c>
      <c r="C901" s="2">
        <f>_xlfn.SWITCH(Sales[[#This Row],[Subscription Type]],"Basic",10,"Premium",10,"Business",25,"Enterprise",27)</f>
        <v>10</v>
      </c>
      <c r="E901" s="1"/>
      <c r="F901" s="1"/>
      <c r="G901">
        <v>0</v>
      </c>
      <c r="H901">
        <v>39</v>
      </c>
      <c r="I901">
        <f>IF(Sales[[#This Row],[Number of Users]]-Sales[[#This Row],[Licenses Bought]]&lt;0,0,Sales[[#This Row],[Number of Users]]-Sales[[#This Row],[Licenses Bought]])</f>
        <v>39</v>
      </c>
      <c r="J901" s="2">
        <f>IF(Sales[[#This Row],[Sales Month]]=MAX(Sales[Sales Month]),Sales[[#This Row],[Upsell $ Per Non-Paying User]]*Sales[[#This Row],[Non-Paying Users]],0)</f>
        <v>0</v>
      </c>
      <c r="K901" s="2" t="str">
        <f>_xlfn.IFS(Sales[[#This Row],[Current Upsell $]]=0,"",Sales[[#This Row],[Current Upsell $]]&gt;=400,"High",Sales[[#This Row],[Current Upsell $]]&gt;=100,"Medium",Sales[[#This Row],[Current Upsell $]]&lt;100,"Low")</f>
        <v/>
      </c>
      <c r="L901" s="2" t="str">
        <f>IF(Sales[[#This Row],[Current Upsell $]]&gt;0,_xlfn.CONCAT(Sales[[#This Row],[Subscription Type]]," ",Sales[[#This Row],[Upsell Priority]]," ",TEXT(Sales[[#This Row],[Current Upsell $]],"$#,#")),"")</f>
        <v/>
      </c>
      <c r="M901" s="1">
        <v>44044</v>
      </c>
      <c r="N901" s="1">
        <v>44378</v>
      </c>
      <c r="O901">
        <v>11</v>
      </c>
      <c r="P901">
        <v>0</v>
      </c>
      <c r="Q901" s="1">
        <v>44044</v>
      </c>
      <c r="R901">
        <v>0</v>
      </c>
      <c r="S901" s="1"/>
    </row>
    <row r="902" spans="1:19" x14ac:dyDescent="0.35">
      <c r="A902">
        <v>100081</v>
      </c>
      <c r="B902" t="s">
        <v>0</v>
      </c>
      <c r="C902" s="2">
        <f>_xlfn.SWITCH(Sales[[#This Row],[Subscription Type]],"Basic",10,"Premium",10,"Business",25,"Enterprise",27)</f>
        <v>10</v>
      </c>
      <c r="E902" s="1"/>
      <c r="F902" s="1"/>
      <c r="G902">
        <v>10</v>
      </c>
      <c r="H902">
        <v>37</v>
      </c>
      <c r="I902">
        <f>IF(Sales[[#This Row],[Number of Users]]-Sales[[#This Row],[Licenses Bought]]&lt;0,0,Sales[[#This Row],[Number of Users]]-Sales[[#This Row],[Licenses Bought]])</f>
        <v>27</v>
      </c>
      <c r="J902" s="2">
        <f>IF(Sales[[#This Row],[Sales Month]]=MAX(Sales[Sales Month]),Sales[[#This Row],[Upsell $ Per Non-Paying User]]*Sales[[#This Row],[Non-Paying Users]],0)</f>
        <v>0</v>
      </c>
      <c r="K902" s="2" t="str">
        <f>_xlfn.IFS(Sales[[#This Row],[Current Upsell $]]=0,"",Sales[[#This Row],[Current Upsell $]]&gt;=400,"High",Sales[[#This Row],[Current Upsell $]]&gt;=100,"Medium",Sales[[#This Row],[Current Upsell $]]&lt;100,"Low")</f>
        <v/>
      </c>
      <c r="L902" s="2" t="str">
        <f>IF(Sales[[#This Row],[Current Upsell $]]&gt;0,_xlfn.CONCAT(Sales[[#This Row],[Subscription Type]]," ",Sales[[#This Row],[Upsell Priority]]," ",TEXT(Sales[[#This Row],[Current Upsell $]],"$#,#")),"")</f>
        <v/>
      </c>
      <c r="M902" s="1">
        <v>44044</v>
      </c>
      <c r="N902" s="1">
        <v>44378</v>
      </c>
      <c r="O902">
        <v>11</v>
      </c>
      <c r="P902">
        <v>0</v>
      </c>
      <c r="Q902" s="1">
        <v>44075</v>
      </c>
      <c r="R902">
        <v>100</v>
      </c>
      <c r="S902" s="1"/>
    </row>
    <row r="903" spans="1:19" x14ac:dyDescent="0.35">
      <c r="A903">
        <v>100081</v>
      </c>
      <c r="B903" t="s">
        <v>0</v>
      </c>
      <c r="C903" s="2">
        <f>_xlfn.SWITCH(Sales[[#This Row],[Subscription Type]],"Basic",10,"Premium",10,"Business",25,"Enterprise",27)</f>
        <v>10</v>
      </c>
      <c r="E903" s="1"/>
      <c r="F903" s="1"/>
      <c r="G903">
        <v>22</v>
      </c>
      <c r="H903">
        <v>47</v>
      </c>
      <c r="I903">
        <f>IF(Sales[[#This Row],[Number of Users]]-Sales[[#This Row],[Licenses Bought]]&lt;0,0,Sales[[#This Row],[Number of Users]]-Sales[[#This Row],[Licenses Bought]])</f>
        <v>25</v>
      </c>
      <c r="J903" s="2">
        <f>IF(Sales[[#This Row],[Sales Month]]=MAX(Sales[Sales Month]),Sales[[#This Row],[Upsell $ Per Non-Paying User]]*Sales[[#This Row],[Non-Paying Users]],0)</f>
        <v>0</v>
      </c>
      <c r="K903" s="2" t="str">
        <f>_xlfn.IFS(Sales[[#This Row],[Current Upsell $]]=0,"",Sales[[#This Row],[Current Upsell $]]&gt;=400,"High",Sales[[#This Row],[Current Upsell $]]&gt;=100,"Medium",Sales[[#This Row],[Current Upsell $]]&lt;100,"Low")</f>
        <v/>
      </c>
      <c r="L903" s="2" t="str">
        <f>IF(Sales[[#This Row],[Current Upsell $]]&gt;0,_xlfn.CONCAT(Sales[[#This Row],[Subscription Type]]," ",Sales[[#This Row],[Upsell Priority]]," ",TEXT(Sales[[#This Row],[Current Upsell $]],"$#,#")),"")</f>
        <v/>
      </c>
      <c r="M903" s="1">
        <v>44044</v>
      </c>
      <c r="N903" s="1">
        <v>44378</v>
      </c>
      <c r="O903">
        <v>11</v>
      </c>
      <c r="P903">
        <v>0</v>
      </c>
      <c r="Q903" s="1">
        <v>44105</v>
      </c>
      <c r="R903">
        <v>220</v>
      </c>
      <c r="S903" s="1"/>
    </row>
    <row r="904" spans="1:19" x14ac:dyDescent="0.35">
      <c r="A904">
        <v>100081</v>
      </c>
      <c r="B904" t="s">
        <v>0</v>
      </c>
      <c r="C904" s="2">
        <f>_xlfn.SWITCH(Sales[[#This Row],[Subscription Type]],"Basic",10,"Premium",10,"Business",25,"Enterprise",27)</f>
        <v>10</v>
      </c>
      <c r="E904" s="1"/>
      <c r="F904" s="1"/>
      <c r="G904">
        <v>36</v>
      </c>
      <c r="H904">
        <v>48</v>
      </c>
      <c r="I904">
        <f>IF(Sales[[#This Row],[Number of Users]]-Sales[[#This Row],[Licenses Bought]]&lt;0,0,Sales[[#This Row],[Number of Users]]-Sales[[#This Row],[Licenses Bought]])</f>
        <v>12</v>
      </c>
      <c r="J904" s="2">
        <f>IF(Sales[[#This Row],[Sales Month]]=MAX(Sales[Sales Month]),Sales[[#This Row],[Upsell $ Per Non-Paying User]]*Sales[[#This Row],[Non-Paying Users]],0)</f>
        <v>0</v>
      </c>
      <c r="K904" s="2" t="str">
        <f>_xlfn.IFS(Sales[[#This Row],[Current Upsell $]]=0,"",Sales[[#This Row],[Current Upsell $]]&gt;=400,"High",Sales[[#This Row],[Current Upsell $]]&gt;=100,"Medium",Sales[[#This Row],[Current Upsell $]]&lt;100,"Low")</f>
        <v/>
      </c>
      <c r="L904" s="2" t="str">
        <f>IF(Sales[[#This Row],[Current Upsell $]]&gt;0,_xlfn.CONCAT(Sales[[#This Row],[Subscription Type]]," ",Sales[[#This Row],[Upsell Priority]]," ",TEXT(Sales[[#This Row],[Current Upsell $]],"$#,#")),"")</f>
        <v/>
      </c>
      <c r="M904" s="1">
        <v>44044</v>
      </c>
      <c r="N904" s="1">
        <v>44378</v>
      </c>
      <c r="O904">
        <v>11</v>
      </c>
      <c r="P904">
        <v>0</v>
      </c>
      <c r="Q904" s="1">
        <v>44136</v>
      </c>
      <c r="R904">
        <v>360</v>
      </c>
      <c r="S904" s="1"/>
    </row>
    <row r="905" spans="1:19" x14ac:dyDescent="0.35">
      <c r="A905">
        <v>100081</v>
      </c>
      <c r="B905" t="s">
        <v>0</v>
      </c>
      <c r="C905" s="2">
        <f>_xlfn.SWITCH(Sales[[#This Row],[Subscription Type]],"Basic",10,"Premium",10,"Business",25,"Enterprise",27)</f>
        <v>10</v>
      </c>
      <c r="E905" s="1"/>
      <c r="F905" s="1"/>
      <c r="G905">
        <v>36</v>
      </c>
      <c r="H905">
        <v>37</v>
      </c>
      <c r="I905">
        <f>IF(Sales[[#This Row],[Number of Users]]-Sales[[#This Row],[Licenses Bought]]&lt;0,0,Sales[[#This Row],[Number of Users]]-Sales[[#This Row],[Licenses Bought]])</f>
        <v>1</v>
      </c>
      <c r="J905" s="2">
        <f>IF(Sales[[#This Row],[Sales Month]]=MAX(Sales[Sales Month]),Sales[[#This Row],[Upsell $ Per Non-Paying User]]*Sales[[#This Row],[Non-Paying Users]],0)</f>
        <v>0</v>
      </c>
      <c r="K905" s="2" t="str">
        <f>_xlfn.IFS(Sales[[#This Row],[Current Upsell $]]=0,"",Sales[[#This Row],[Current Upsell $]]&gt;=400,"High",Sales[[#This Row],[Current Upsell $]]&gt;=100,"Medium",Sales[[#This Row],[Current Upsell $]]&lt;100,"Low")</f>
        <v/>
      </c>
      <c r="L905" s="2" t="str">
        <f>IF(Sales[[#This Row],[Current Upsell $]]&gt;0,_xlfn.CONCAT(Sales[[#This Row],[Subscription Type]]," ",Sales[[#This Row],[Upsell Priority]]," ",TEXT(Sales[[#This Row],[Current Upsell $]],"$#,#")),"")</f>
        <v/>
      </c>
      <c r="M905" s="1">
        <v>44044</v>
      </c>
      <c r="N905" s="1">
        <v>44378</v>
      </c>
      <c r="O905">
        <v>11</v>
      </c>
      <c r="P905">
        <v>0</v>
      </c>
      <c r="Q905" s="1">
        <v>44166</v>
      </c>
      <c r="R905">
        <v>360</v>
      </c>
      <c r="S905" s="1"/>
    </row>
    <row r="906" spans="1:19" x14ac:dyDescent="0.35">
      <c r="A906">
        <v>100081</v>
      </c>
      <c r="B906" t="s">
        <v>0</v>
      </c>
      <c r="C906" s="2">
        <f>_xlfn.SWITCH(Sales[[#This Row],[Subscription Type]],"Basic",10,"Premium",10,"Business",25,"Enterprise",27)</f>
        <v>10</v>
      </c>
      <c r="E906" s="1"/>
      <c r="F906" s="1"/>
      <c r="G906">
        <v>36</v>
      </c>
      <c r="H906">
        <v>42</v>
      </c>
      <c r="I906">
        <f>IF(Sales[[#This Row],[Number of Users]]-Sales[[#This Row],[Licenses Bought]]&lt;0,0,Sales[[#This Row],[Number of Users]]-Sales[[#This Row],[Licenses Bought]])</f>
        <v>6</v>
      </c>
      <c r="J906" s="2">
        <f>IF(Sales[[#This Row],[Sales Month]]=MAX(Sales[Sales Month]),Sales[[#This Row],[Upsell $ Per Non-Paying User]]*Sales[[#This Row],[Non-Paying Users]],0)</f>
        <v>0</v>
      </c>
      <c r="K906" s="2" t="str">
        <f>_xlfn.IFS(Sales[[#This Row],[Current Upsell $]]=0,"",Sales[[#This Row],[Current Upsell $]]&gt;=400,"High",Sales[[#This Row],[Current Upsell $]]&gt;=100,"Medium",Sales[[#This Row],[Current Upsell $]]&lt;100,"Low")</f>
        <v/>
      </c>
      <c r="L906" s="2" t="str">
        <f>IF(Sales[[#This Row],[Current Upsell $]]&gt;0,_xlfn.CONCAT(Sales[[#This Row],[Subscription Type]]," ",Sales[[#This Row],[Upsell Priority]]," ",TEXT(Sales[[#This Row],[Current Upsell $]],"$#,#")),"")</f>
        <v/>
      </c>
      <c r="M906" s="1">
        <v>44044</v>
      </c>
      <c r="N906" s="1">
        <v>44378</v>
      </c>
      <c r="O906">
        <v>11</v>
      </c>
      <c r="P906">
        <v>0</v>
      </c>
      <c r="Q906" s="1">
        <v>44197</v>
      </c>
      <c r="R906">
        <v>360</v>
      </c>
      <c r="S906" s="1"/>
    </row>
    <row r="907" spans="1:19" x14ac:dyDescent="0.35">
      <c r="A907">
        <v>100081</v>
      </c>
      <c r="B907" t="s">
        <v>0</v>
      </c>
      <c r="C907" s="2">
        <f>_xlfn.SWITCH(Sales[[#This Row],[Subscription Type]],"Basic",10,"Premium",10,"Business",25,"Enterprise",27)</f>
        <v>10</v>
      </c>
      <c r="E907" s="1"/>
      <c r="F907" s="1"/>
      <c r="G907">
        <v>36</v>
      </c>
      <c r="H907">
        <v>43</v>
      </c>
      <c r="I907">
        <f>IF(Sales[[#This Row],[Number of Users]]-Sales[[#This Row],[Licenses Bought]]&lt;0,0,Sales[[#This Row],[Number of Users]]-Sales[[#This Row],[Licenses Bought]])</f>
        <v>7</v>
      </c>
      <c r="J907" s="2">
        <f>IF(Sales[[#This Row],[Sales Month]]=MAX(Sales[Sales Month]),Sales[[#This Row],[Upsell $ Per Non-Paying User]]*Sales[[#This Row],[Non-Paying Users]],0)</f>
        <v>0</v>
      </c>
      <c r="K907" s="2" t="str">
        <f>_xlfn.IFS(Sales[[#This Row],[Current Upsell $]]=0,"",Sales[[#This Row],[Current Upsell $]]&gt;=400,"High",Sales[[#This Row],[Current Upsell $]]&gt;=100,"Medium",Sales[[#This Row],[Current Upsell $]]&lt;100,"Low")</f>
        <v/>
      </c>
      <c r="L907" s="2" t="str">
        <f>IF(Sales[[#This Row],[Current Upsell $]]&gt;0,_xlfn.CONCAT(Sales[[#This Row],[Subscription Type]]," ",Sales[[#This Row],[Upsell Priority]]," ",TEXT(Sales[[#This Row],[Current Upsell $]],"$#,#")),"")</f>
        <v/>
      </c>
      <c r="M907" s="1">
        <v>44044</v>
      </c>
      <c r="N907" s="1">
        <v>44378</v>
      </c>
      <c r="O907">
        <v>11</v>
      </c>
      <c r="P907">
        <v>0</v>
      </c>
      <c r="Q907" s="1">
        <v>44228</v>
      </c>
      <c r="R907">
        <v>360</v>
      </c>
      <c r="S907" s="1"/>
    </row>
    <row r="908" spans="1:19" x14ac:dyDescent="0.35">
      <c r="A908">
        <v>100081</v>
      </c>
      <c r="B908" t="s">
        <v>0</v>
      </c>
      <c r="C908" s="2">
        <f>_xlfn.SWITCH(Sales[[#This Row],[Subscription Type]],"Basic",10,"Premium",10,"Business",25,"Enterprise",27)</f>
        <v>10</v>
      </c>
      <c r="E908" s="1"/>
      <c r="F908" s="1"/>
      <c r="G908">
        <v>36</v>
      </c>
      <c r="H908">
        <v>45</v>
      </c>
      <c r="I908">
        <f>IF(Sales[[#This Row],[Number of Users]]-Sales[[#This Row],[Licenses Bought]]&lt;0,0,Sales[[#This Row],[Number of Users]]-Sales[[#This Row],[Licenses Bought]])</f>
        <v>9</v>
      </c>
      <c r="J908" s="2">
        <f>IF(Sales[[#This Row],[Sales Month]]=MAX(Sales[Sales Month]),Sales[[#This Row],[Upsell $ Per Non-Paying User]]*Sales[[#This Row],[Non-Paying Users]],0)</f>
        <v>0</v>
      </c>
      <c r="K908" s="2" t="str">
        <f>_xlfn.IFS(Sales[[#This Row],[Current Upsell $]]=0,"",Sales[[#This Row],[Current Upsell $]]&gt;=400,"High",Sales[[#This Row],[Current Upsell $]]&gt;=100,"Medium",Sales[[#This Row],[Current Upsell $]]&lt;100,"Low")</f>
        <v/>
      </c>
      <c r="L908" s="2" t="str">
        <f>IF(Sales[[#This Row],[Current Upsell $]]&gt;0,_xlfn.CONCAT(Sales[[#This Row],[Subscription Type]]," ",Sales[[#This Row],[Upsell Priority]]," ",TEXT(Sales[[#This Row],[Current Upsell $]],"$#,#")),"")</f>
        <v/>
      </c>
      <c r="M908" s="1">
        <v>44044</v>
      </c>
      <c r="N908" s="1">
        <v>44378</v>
      </c>
      <c r="O908">
        <v>11</v>
      </c>
      <c r="P908">
        <v>0</v>
      </c>
      <c r="Q908" s="1">
        <v>44256</v>
      </c>
      <c r="R908">
        <v>360</v>
      </c>
      <c r="S908" s="1"/>
    </row>
    <row r="909" spans="1:19" x14ac:dyDescent="0.35">
      <c r="A909">
        <v>100081</v>
      </c>
      <c r="B909" t="s">
        <v>0</v>
      </c>
      <c r="C909" s="2">
        <f>_xlfn.SWITCH(Sales[[#This Row],[Subscription Type]],"Basic",10,"Premium",10,"Business",25,"Enterprise",27)</f>
        <v>10</v>
      </c>
      <c r="E909" s="1"/>
      <c r="F909" s="1"/>
      <c r="G909">
        <v>36</v>
      </c>
      <c r="H909">
        <v>53</v>
      </c>
      <c r="I909">
        <f>IF(Sales[[#This Row],[Number of Users]]-Sales[[#This Row],[Licenses Bought]]&lt;0,0,Sales[[#This Row],[Number of Users]]-Sales[[#This Row],[Licenses Bought]])</f>
        <v>17</v>
      </c>
      <c r="J909" s="2">
        <f>IF(Sales[[#This Row],[Sales Month]]=MAX(Sales[Sales Month]),Sales[[#This Row],[Upsell $ Per Non-Paying User]]*Sales[[#This Row],[Non-Paying Users]],0)</f>
        <v>0</v>
      </c>
      <c r="K909" s="2" t="str">
        <f>_xlfn.IFS(Sales[[#This Row],[Current Upsell $]]=0,"",Sales[[#This Row],[Current Upsell $]]&gt;=400,"High",Sales[[#This Row],[Current Upsell $]]&gt;=100,"Medium",Sales[[#This Row],[Current Upsell $]]&lt;100,"Low")</f>
        <v/>
      </c>
      <c r="L909" s="2" t="str">
        <f>IF(Sales[[#This Row],[Current Upsell $]]&gt;0,_xlfn.CONCAT(Sales[[#This Row],[Subscription Type]]," ",Sales[[#This Row],[Upsell Priority]]," ",TEXT(Sales[[#This Row],[Current Upsell $]],"$#,#")),"")</f>
        <v/>
      </c>
      <c r="M909" s="1">
        <v>44044</v>
      </c>
      <c r="N909" s="1">
        <v>44378</v>
      </c>
      <c r="O909">
        <v>11</v>
      </c>
      <c r="P909">
        <v>0</v>
      </c>
      <c r="Q909" s="1">
        <v>44287</v>
      </c>
      <c r="R909">
        <v>360</v>
      </c>
      <c r="S909" s="1"/>
    </row>
    <row r="910" spans="1:19" x14ac:dyDescent="0.35">
      <c r="A910">
        <v>100081</v>
      </c>
      <c r="B910" t="s">
        <v>0</v>
      </c>
      <c r="C910" s="2">
        <f>_xlfn.SWITCH(Sales[[#This Row],[Subscription Type]],"Basic",10,"Premium",10,"Business",25,"Enterprise",27)</f>
        <v>10</v>
      </c>
      <c r="E910" s="1"/>
      <c r="F910" s="1"/>
      <c r="G910">
        <v>36</v>
      </c>
      <c r="H910">
        <v>45</v>
      </c>
      <c r="I910">
        <f>IF(Sales[[#This Row],[Number of Users]]-Sales[[#This Row],[Licenses Bought]]&lt;0,0,Sales[[#This Row],[Number of Users]]-Sales[[#This Row],[Licenses Bought]])</f>
        <v>9</v>
      </c>
      <c r="J910" s="2">
        <f>IF(Sales[[#This Row],[Sales Month]]=MAX(Sales[Sales Month]),Sales[[#This Row],[Upsell $ Per Non-Paying User]]*Sales[[#This Row],[Non-Paying Users]],0)</f>
        <v>0</v>
      </c>
      <c r="K910" s="2" t="str">
        <f>_xlfn.IFS(Sales[[#This Row],[Current Upsell $]]=0,"",Sales[[#This Row],[Current Upsell $]]&gt;=400,"High",Sales[[#This Row],[Current Upsell $]]&gt;=100,"Medium",Sales[[#This Row],[Current Upsell $]]&lt;100,"Low")</f>
        <v/>
      </c>
      <c r="L910" s="2" t="str">
        <f>IF(Sales[[#This Row],[Current Upsell $]]&gt;0,_xlfn.CONCAT(Sales[[#This Row],[Subscription Type]]," ",Sales[[#This Row],[Upsell Priority]]," ",TEXT(Sales[[#This Row],[Current Upsell $]],"$#,#")),"")</f>
        <v/>
      </c>
      <c r="M910" s="1">
        <v>44044</v>
      </c>
      <c r="N910" s="1">
        <v>44378</v>
      </c>
      <c r="O910">
        <v>11</v>
      </c>
      <c r="P910">
        <v>0</v>
      </c>
      <c r="Q910" s="1">
        <v>44317</v>
      </c>
      <c r="R910">
        <v>360</v>
      </c>
      <c r="S910" s="1"/>
    </row>
    <row r="911" spans="1:19" x14ac:dyDescent="0.35">
      <c r="A911">
        <v>100081</v>
      </c>
      <c r="B911" t="s">
        <v>0</v>
      </c>
      <c r="C911" s="2">
        <f>_xlfn.SWITCH(Sales[[#This Row],[Subscription Type]],"Basic",10,"Premium",10,"Business",25,"Enterprise",27)</f>
        <v>10</v>
      </c>
      <c r="E911" s="1"/>
      <c r="F911" s="1"/>
      <c r="G911">
        <v>36</v>
      </c>
      <c r="H911">
        <v>47</v>
      </c>
      <c r="I911">
        <f>IF(Sales[[#This Row],[Number of Users]]-Sales[[#This Row],[Licenses Bought]]&lt;0,0,Sales[[#This Row],[Number of Users]]-Sales[[#This Row],[Licenses Bought]])</f>
        <v>11</v>
      </c>
      <c r="J911" s="2">
        <f>IF(Sales[[#This Row],[Sales Month]]=MAX(Sales[Sales Month]),Sales[[#This Row],[Upsell $ Per Non-Paying User]]*Sales[[#This Row],[Non-Paying Users]],0)</f>
        <v>110</v>
      </c>
      <c r="K911" s="2" t="str">
        <f>_xlfn.IFS(Sales[[#This Row],[Current Upsell $]]=0,"",Sales[[#This Row],[Current Upsell $]]&gt;=400,"High",Sales[[#This Row],[Current Upsell $]]&gt;=100,"Medium",Sales[[#This Row],[Current Upsell $]]&lt;100,"Low")</f>
        <v>Medium</v>
      </c>
      <c r="L911" s="2" t="str">
        <f>IF(Sales[[#This Row],[Current Upsell $]]&gt;0,_xlfn.CONCAT(Sales[[#This Row],[Subscription Type]]," ",Sales[[#This Row],[Upsell Priority]]," ",TEXT(Sales[[#This Row],[Current Upsell $]],"$#,#")),"")</f>
        <v>Premium Medium $110</v>
      </c>
      <c r="M911" s="1">
        <v>44044</v>
      </c>
      <c r="N911" s="1">
        <v>44378</v>
      </c>
      <c r="O911">
        <v>11</v>
      </c>
      <c r="P911">
        <v>0</v>
      </c>
      <c r="Q911" s="1">
        <v>44348</v>
      </c>
      <c r="R911">
        <v>360</v>
      </c>
      <c r="S911" s="1"/>
    </row>
    <row r="912" spans="1:19" x14ac:dyDescent="0.35">
      <c r="A912">
        <v>100082</v>
      </c>
      <c r="B912" t="s">
        <v>3</v>
      </c>
      <c r="C912" s="2">
        <f>_xlfn.SWITCH(Sales[[#This Row],[Subscription Type]],"Basic",10,"Premium",10,"Business",25,"Enterprise",27)</f>
        <v>10</v>
      </c>
      <c r="E912" s="1"/>
      <c r="F912" s="1"/>
      <c r="G912">
        <v>0</v>
      </c>
      <c r="H912">
        <v>49</v>
      </c>
      <c r="I912">
        <f>IF(Sales[[#This Row],[Number of Users]]-Sales[[#This Row],[Licenses Bought]]&lt;0,0,Sales[[#This Row],[Number of Users]]-Sales[[#This Row],[Licenses Bought]])</f>
        <v>49</v>
      </c>
      <c r="J912" s="2">
        <f>IF(Sales[[#This Row],[Sales Month]]=MAX(Sales[Sales Month]),Sales[[#This Row],[Upsell $ Per Non-Paying User]]*Sales[[#This Row],[Non-Paying Users]],0)</f>
        <v>0</v>
      </c>
      <c r="K912" s="2" t="str">
        <f>_xlfn.IFS(Sales[[#This Row],[Current Upsell $]]=0,"",Sales[[#This Row],[Current Upsell $]]&gt;=400,"High",Sales[[#This Row],[Current Upsell $]]&gt;=100,"Medium",Sales[[#This Row],[Current Upsell $]]&lt;100,"Low")</f>
        <v/>
      </c>
      <c r="L912" s="2" t="str">
        <f>IF(Sales[[#This Row],[Current Upsell $]]&gt;0,_xlfn.CONCAT(Sales[[#This Row],[Subscription Type]]," ",Sales[[#This Row],[Upsell Priority]]," ",TEXT(Sales[[#This Row],[Current Upsell $]],"$#,#")),"")</f>
        <v/>
      </c>
      <c r="M912" s="1">
        <v>44044</v>
      </c>
      <c r="N912" s="1">
        <v>44378</v>
      </c>
      <c r="O912">
        <v>11</v>
      </c>
      <c r="P912">
        <v>0</v>
      </c>
      <c r="Q912" s="1">
        <v>44044</v>
      </c>
      <c r="R912">
        <v>0</v>
      </c>
      <c r="S912" s="1"/>
    </row>
    <row r="913" spans="1:19" x14ac:dyDescent="0.35">
      <c r="A913">
        <v>100082</v>
      </c>
      <c r="B913" t="s">
        <v>0</v>
      </c>
      <c r="C913" s="2">
        <f>_xlfn.SWITCH(Sales[[#This Row],[Subscription Type]],"Basic",10,"Premium",10,"Business",25,"Enterprise",27)</f>
        <v>10</v>
      </c>
      <c r="E913" s="1"/>
      <c r="F913" s="1"/>
      <c r="G913">
        <v>13</v>
      </c>
      <c r="H913">
        <v>35</v>
      </c>
      <c r="I913">
        <f>IF(Sales[[#This Row],[Number of Users]]-Sales[[#This Row],[Licenses Bought]]&lt;0,0,Sales[[#This Row],[Number of Users]]-Sales[[#This Row],[Licenses Bought]])</f>
        <v>22</v>
      </c>
      <c r="J913" s="2">
        <f>IF(Sales[[#This Row],[Sales Month]]=MAX(Sales[Sales Month]),Sales[[#This Row],[Upsell $ Per Non-Paying User]]*Sales[[#This Row],[Non-Paying Users]],0)</f>
        <v>0</v>
      </c>
      <c r="K913" s="2" t="str">
        <f>_xlfn.IFS(Sales[[#This Row],[Current Upsell $]]=0,"",Sales[[#This Row],[Current Upsell $]]&gt;=400,"High",Sales[[#This Row],[Current Upsell $]]&gt;=100,"Medium",Sales[[#This Row],[Current Upsell $]]&lt;100,"Low")</f>
        <v/>
      </c>
      <c r="L913" s="2" t="str">
        <f>IF(Sales[[#This Row],[Current Upsell $]]&gt;0,_xlfn.CONCAT(Sales[[#This Row],[Subscription Type]]," ",Sales[[#This Row],[Upsell Priority]]," ",TEXT(Sales[[#This Row],[Current Upsell $]],"$#,#")),"")</f>
        <v/>
      </c>
      <c r="M913" s="1">
        <v>44044</v>
      </c>
      <c r="N913" s="1">
        <v>44378</v>
      </c>
      <c r="O913">
        <v>11</v>
      </c>
      <c r="P913">
        <v>0</v>
      </c>
      <c r="Q913" s="1">
        <v>44075</v>
      </c>
      <c r="R913">
        <v>130</v>
      </c>
      <c r="S913" s="1"/>
    </row>
    <row r="914" spans="1:19" x14ac:dyDescent="0.35">
      <c r="A914">
        <v>100082</v>
      </c>
      <c r="B914" t="s">
        <v>0</v>
      </c>
      <c r="C914" s="2">
        <f>_xlfn.SWITCH(Sales[[#This Row],[Subscription Type]],"Basic",10,"Premium",10,"Business",25,"Enterprise",27)</f>
        <v>10</v>
      </c>
      <c r="E914" s="1"/>
      <c r="F914" s="1"/>
      <c r="G914">
        <v>34</v>
      </c>
      <c r="H914">
        <v>47</v>
      </c>
      <c r="I914">
        <f>IF(Sales[[#This Row],[Number of Users]]-Sales[[#This Row],[Licenses Bought]]&lt;0,0,Sales[[#This Row],[Number of Users]]-Sales[[#This Row],[Licenses Bought]])</f>
        <v>13</v>
      </c>
      <c r="J914" s="2">
        <f>IF(Sales[[#This Row],[Sales Month]]=MAX(Sales[Sales Month]),Sales[[#This Row],[Upsell $ Per Non-Paying User]]*Sales[[#This Row],[Non-Paying Users]],0)</f>
        <v>0</v>
      </c>
      <c r="K914" s="2" t="str">
        <f>_xlfn.IFS(Sales[[#This Row],[Current Upsell $]]=0,"",Sales[[#This Row],[Current Upsell $]]&gt;=400,"High",Sales[[#This Row],[Current Upsell $]]&gt;=100,"Medium",Sales[[#This Row],[Current Upsell $]]&lt;100,"Low")</f>
        <v/>
      </c>
      <c r="L914" s="2" t="str">
        <f>IF(Sales[[#This Row],[Current Upsell $]]&gt;0,_xlfn.CONCAT(Sales[[#This Row],[Subscription Type]]," ",Sales[[#This Row],[Upsell Priority]]," ",TEXT(Sales[[#This Row],[Current Upsell $]],"$#,#")),"")</f>
        <v/>
      </c>
      <c r="M914" s="1">
        <v>44044</v>
      </c>
      <c r="N914" s="1">
        <v>44378</v>
      </c>
      <c r="O914">
        <v>11</v>
      </c>
      <c r="P914">
        <v>0</v>
      </c>
      <c r="Q914" s="1">
        <v>44105</v>
      </c>
      <c r="R914">
        <v>340</v>
      </c>
      <c r="S914" s="1"/>
    </row>
    <row r="915" spans="1:19" x14ac:dyDescent="0.35">
      <c r="A915">
        <v>100082</v>
      </c>
      <c r="B915" t="s">
        <v>0</v>
      </c>
      <c r="C915" s="2">
        <f>_xlfn.SWITCH(Sales[[#This Row],[Subscription Type]],"Basic",10,"Premium",10,"Business",25,"Enterprise",27)</f>
        <v>10</v>
      </c>
      <c r="E915" s="1"/>
      <c r="F915" s="1"/>
      <c r="G915">
        <v>34</v>
      </c>
      <c r="H915">
        <v>40</v>
      </c>
      <c r="I915">
        <f>IF(Sales[[#This Row],[Number of Users]]-Sales[[#This Row],[Licenses Bought]]&lt;0,0,Sales[[#This Row],[Number of Users]]-Sales[[#This Row],[Licenses Bought]])</f>
        <v>6</v>
      </c>
      <c r="J915" s="2">
        <f>IF(Sales[[#This Row],[Sales Month]]=MAX(Sales[Sales Month]),Sales[[#This Row],[Upsell $ Per Non-Paying User]]*Sales[[#This Row],[Non-Paying Users]],0)</f>
        <v>0</v>
      </c>
      <c r="K915" s="2" t="str">
        <f>_xlfn.IFS(Sales[[#This Row],[Current Upsell $]]=0,"",Sales[[#This Row],[Current Upsell $]]&gt;=400,"High",Sales[[#This Row],[Current Upsell $]]&gt;=100,"Medium",Sales[[#This Row],[Current Upsell $]]&lt;100,"Low")</f>
        <v/>
      </c>
      <c r="L915" s="2" t="str">
        <f>IF(Sales[[#This Row],[Current Upsell $]]&gt;0,_xlfn.CONCAT(Sales[[#This Row],[Subscription Type]]," ",Sales[[#This Row],[Upsell Priority]]," ",TEXT(Sales[[#This Row],[Current Upsell $]],"$#,#")),"")</f>
        <v/>
      </c>
      <c r="M915" s="1">
        <v>44044</v>
      </c>
      <c r="N915" s="1">
        <v>44378</v>
      </c>
      <c r="O915">
        <v>11</v>
      </c>
      <c r="P915">
        <v>0</v>
      </c>
      <c r="Q915" s="1">
        <v>44136</v>
      </c>
      <c r="R915">
        <v>340</v>
      </c>
      <c r="S915" s="1"/>
    </row>
    <row r="916" spans="1:19" x14ac:dyDescent="0.35">
      <c r="A916">
        <v>100082</v>
      </c>
      <c r="B916" t="s">
        <v>0</v>
      </c>
      <c r="C916" s="2">
        <f>_xlfn.SWITCH(Sales[[#This Row],[Subscription Type]],"Basic",10,"Premium",10,"Business",25,"Enterprise",27)</f>
        <v>10</v>
      </c>
      <c r="E916" s="1"/>
      <c r="F916" s="1"/>
      <c r="G916">
        <v>34</v>
      </c>
      <c r="H916">
        <v>48</v>
      </c>
      <c r="I916">
        <f>IF(Sales[[#This Row],[Number of Users]]-Sales[[#This Row],[Licenses Bought]]&lt;0,0,Sales[[#This Row],[Number of Users]]-Sales[[#This Row],[Licenses Bought]])</f>
        <v>14</v>
      </c>
      <c r="J916" s="2">
        <f>IF(Sales[[#This Row],[Sales Month]]=MAX(Sales[Sales Month]),Sales[[#This Row],[Upsell $ Per Non-Paying User]]*Sales[[#This Row],[Non-Paying Users]],0)</f>
        <v>0</v>
      </c>
      <c r="K916" s="2" t="str">
        <f>_xlfn.IFS(Sales[[#This Row],[Current Upsell $]]=0,"",Sales[[#This Row],[Current Upsell $]]&gt;=400,"High",Sales[[#This Row],[Current Upsell $]]&gt;=100,"Medium",Sales[[#This Row],[Current Upsell $]]&lt;100,"Low")</f>
        <v/>
      </c>
      <c r="L916" s="2" t="str">
        <f>IF(Sales[[#This Row],[Current Upsell $]]&gt;0,_xlfn.CONCAT(Sales[[#This Row],[Subscription Type]]," ",Sales[[#This Row],[Upsell Priority]]," ",TEXT(Sales[[#This Row],[Current Upsell $]],"$#,#")),"")</f>
        <v/>
      </c>
      <c r="M916" s="1">
        <v>44044</v>
      </c>
      <c r="N916" s="1">
        <v>44378</v>
      </c>
      <c r="O916">
        <v>11</v>
      </c>
      <c r="P916">
        <v>0</v>
      </c>
      <c r="Q916" s="1">
        <v>44166</v>
      </c>
      <c r="R916">
        <v>340</v>
      </c>
      <c r="S916" s="1"/>
    </row>
    <row r="917" spans="1:19" x14ac:dyDescent="0.35">
      <c r="A917">
        <v>100082</v>
      </c>
      <c r="B917" t="s">
        <v>0</v>
      </c>
      <c r="C917" s="2">
        <f>_xlfn.SWITCH(Sales[[#This Row],[Subscription Type]],"Basic",10,"Premium",10,"Business",25,"Enterprise",27)</f>
        <v>10</v>
      </c>
      <c r="E917" s="1"/>
      <c r="F917" s="1"/>
      <c r="G917">
        <v>34</v>
      </c>
      <c r="H917">
        <v>34</v>
      </c>
      <c r="I917">
        <f>IF(Sales[[#This Row],[Number of Users]]-Sales[[#This Row],[Licenses Bought]]&lt;0,0,Sales[[#This Row],[Number of Users]]-Sales[[#This Row],[Licenses Bought]])</f>
        <v>0</v>
      </c>
      <c r="J917" s="2">
        <f>IF(Sales[[#This Row],[Sales Month]]=MAX(Sales[Sales Month]),Sales[[#This Row],[Upsell $ Per Non-Paying User]]*Sales[[#This Row],[Non-Paying Users]],0)</f>
        <v>0</v>
      </c>
      <c r="K917" s="2" t="str">
        <f>_xlfn.IFS(Sales[[#This Row],[Current Upsell $]]=0,"",Sales[[#This Row],[Current Upsell $]]&gt;=400,"High",Sales[[#This Row],[Current Upsell $]]&gt;=100,"Medium",Sales[[#This Row],[Current Upsell $]]&lt;100,"Low")</f>
        <v/>
      </c>
      <c r="L917" s="2" t="str">
        <f>IF(Sales[[#This Row],[Current Upsell $]]&gt;0,_xlfn.CONCAT(Sales[[#This Row],[Subscription Type]]," ",Sales[[#This Row],[Upsell Priority]]," ",TEXT(Sales[[#This Row],[Current Upsell $]],"$#,#")),"")</f>
        <v/>
      </c>
      <c r="M917" s="1">
        <v>44044</v>
      </c>
      <c r="N917" s="1">
        <v>44378</v>
      </c>
      <c r="O917">
        <v>11</v>
      </c>
      <c r="P917">
        <v>0</v>
      </c>
      <c r="Q917" s="1">
        <v>44197</v>
      </c>
      <c r="R917">
        <v>340</v>
      </c>
      <c r="S917" s="1"/>
    </row>
    <row r="918" spans="1:19" x14ac:dyDescent="0.35">
      <c r="A918">
        <v>100082</v>
      </c>
      <c r="B918" t="s">
        <v>0</v>
      </c>
      <c r="C918" s="2">
        <f>_xlfn.SWITCH(Sales[[#This Row],[Subscription Type]],"Basic",10,"Premium",10,"Business",25,"Enterprise",27)</f>
        <v>10</v>
      </c>
      <c r="E918" s="1"/>
      <c r="F918" s="1"/>
      <c r="G918">
        <v>34</v>
      </c>
      <c r="H918">
        <v>41</v>
      </c>
      <c r="I918">
        <f>IF(Sales[[#This Row],[Number of Users]]-Sales[[#This Row],[Licenses Bought]]&lt;0,0,Sales[[#This Row],[Number of Users]]-Sales[[#This Row],[Licenses Bought]])</f>
        <v>7</v>
      </c>
      <c r="J918" s="2">
        <f>IF(Sales[[#This Row],[Sales Month]]=MAX(Sales[Sales Month]),Sales[[#This Row],[Upsell $ Per Non-Paying User]]*Sales[[#This Row],[Non-Paying Users]],0)</f>
        <v>0</v>
      </c>
      <c r="K918" s="2" t="str">
        <f>_xlfn.IFS(Sales[[#This Row],[Current Upsell $]]=0,"",Sales[[#This Row],[Current Upsell $]]&gt;=400,"High",Sales[[#This Row],[Current Upsell $]]&gt;=100,"Medium",Sales[[#This Row],[Current Upsell $]]&lt;100,"Low")</f>
        <v/>
      </c>
      <c r="L918" s="2" t="str">
        <f>IF(Sales[[#This Row],[Current Upsell $]]&gt;0,_xlfn.CONCAT(Sales[[#This Row],[Subscription Type]]," ",Sales[[#This Row],[Upsell Priority]]," ",TEXT(Sales[[#This Row],[Current Upsell $]],"$#,#")),"")</f>
        <v/>
      </c>
      <c r="M918" s="1">
        <v>44044</v>
      </c>
      <c r="N918" s="1">
        <v>44378</v>
      </c>
      <c r="O918">
        <v>11</v>
      </c>
      <c r="P918">
        <v>0</v>
      </c>
      <c r="Q918" s="1">
        <v>44228</v>
      </c>
      <c r="R918">
        <v>340</v>
      </c>
      <c r="S918" s="1"/>
    </row>
    <row r="919" spans="1:19" x14ac:dyDescent="0.35">
      <c r="A919">
        <v>100082</v>
      </c>
      <c r="B919" t="s">
        <v>0</v>
      </c>
      <c r="C919" s="2">
        <f>_xlfn.SWITCH(Sales[[#This Row],[Subscription Type]],"Basic",10,"Premium",10,"Business",25,"Enterprise",27)</f>
        <v>10</v>
      </c>
      <c r="E919" s="1"/>
      <c r="F919" s="1"/>
      <c r="G919">
        <v>34</v>
      </c>
      <c r="H919">
        <v>41</v>
      </c>
      <c r="I919">
        <f>IF(Sales[[#This Row],[Number of Users]]-Sales[[#This Row],[Licenses Bought]]&lt;0,0,Sales[[#This Row],[Number of Users]]-Sales[[#This Row],[Licenses Bought]])</f>
        <v>7</v>
      </c>
      <c r="J919" s="2">
        <f>IF(Sales[[#This Row],[Sales Month]]=MAX(Sales[Sales Month]),Sales[[#This Row],[Upsell $ Per Non-Paying User]]*Sales[[#This Row],[Non-Paying Users]],0)</f>
        <v>0</v>
      </c>
      <c r="K919" s="2" t="str">
        <f>_xlfn.IFS(Sales[[#This Row],[Current Upsell $]]=0,"",Sales[[#This Row],[Current Upsell $]]&gt;=400,"High",Sales[[#This Row],[Current Upsell $]]&gt;=100,"Medium",Sales[[#This Row],[Current Upsell $]]&lt;100,"Low")</f>
        <v/>
      </c>
      <c r="L919" s="2" t="str">
        <f>IF(Sales[[#This Row],[Current Upsell $]]&gt;0,_xlfn.CONCAT(Sales[[#This Row],[Subscription Type]]," ",Sales[[#This Row],[Upsell Priority]]," ",TEXT(Sales[[#This Row],[Current Upsell $]],"$#,#")),"")</f>
        <v/>
      </c>
      <c r="M919" s="1">
        <v>44044</v>
      </c>
      <c r="N919" s="1">
        <v>44378</v>
      </c>
      <c r="O919">
        <v>11</v>
      </c>
      <c r="P919">
        <v>0</v>
      </c>
      <c r="Q919" s="1">
        <v>44256</v>
      </c>
      <c r="R919">
        <v>340</v>
      </c>
      <c r="S919" s="1"/>
    </row>
    <row r="920" spans="1:19" x14ac:dyDescent="0.35">
      <c r="A920">
        <v>100082</v>
      </c>
      <c r="B920" t="s">
        <v>0</v>
      </c>
      <c r="C920" s="2">
        <f>_xlfn.SWITCH(Sales[[#This Row],[Subscription Type]],"Basic",10,"Premium",10,"Business",25,"Enterprise",27)</f>
        <v>10</v>
      </c>
      <c r="E920" s="1"/>
      <c r="F920" s="1"/>
      <c r="G920">
        <v>34</v>
      </c>
      <c r="H920">
        <v>48</v>
      </c>
      <c r="I920">
        <f>IF(Sales[[#This Row],[Number of Users]]-Sales[[#This Row],[Licenses Bought]]&lt;0,0,Sales[[#This Row],[Number of Users]]-Sales[[#This Row],[Licenses Bought]])</f>
        <v>14</v>
      </c>
      <c r="J920" s="2">
        <f>IF(Sales[[#This Row],[Sales Month]]=MAX(Sales[Sales Month]),Sales[[#This Row],[Upsell $ Per Non-Paying User]]*Sales[[#This Row],[Non-Paying Users]],0)</f>
        <v>0</v>
      </c>
      <c r="K920" s="2" t="str">
        <f>_xlfn.IFS(Sales[[#This Row],[Current Upsell $]]=0,"",Sales[[#This Row],[Current Upsell $]]&gt;=400,"High",Sales[[#This Row],[Current Upsell $]]&gt;=100,"Medium",Sales[[#This Row],[Current Upsell $]]&lt;100,"Low")</f>
        <v/>
      </c>
      <c r="L920" s="2" t="str">
        <f>IF(Sales[[#This Row],[Current Upsell $]]&gt;0,_xlfn.CONCAT(Sales[[#This Row],[Subscription Type]]," ",Sales[[#This Row],[Upsell Priority]]," ",TEXT(Sales[[#This Row],[Current Upsell $]],"$#,#")),"")</f>
        <v/>
      </c>
      <c r="M920" s="1">
        <v>44044</v>
      </c>
      <c r="N920" s="1">
        <v>44378</v>
      </c>
      <c r="O920">
        <v>11</v>
      </c>
      <c r="P920">
        <v>0</v>
      </c>
      <c r="Q920" s="1">
        <v>44287</v>
      </c>
      <c r="R920">
        <v>340</v>
      </c>
      <c r="S920" s="1"/>
    </row>
    <row r="921" spans="1:19" x14ac:dyDescent="0.35">
      <c r="A921">
        <v>100082</v>
      </c>
      <c r="B921" t="s">
        <v>0</v>
      </c>
      <c r="C921" s="2">
        <f>_xlfn.SWITCH(Sales[[#This Row],[Subscription Type]],"Basic",10,"Premium",10,"Business",25,"Enterprise",27)</f>
        <v>10</v>
      </c>
      <c r="E921" s="1"/>
      <c r="F921" s="1"/>
      <c r="G921">
        <v>34</v>
      </c>
      <c r="H921">
        <v>40</v>
      </c>
      <c r="I921">
        <f>IF(Sales[[#This Row],[Number of Users]]-Sales[[#This Row],[Licenses Bought]]&lt;0,0,Sales[[#This Row],[Number of Users]]-Sales[[#This Row],[Licenses Bought]])</f>
        <v>6</v>
      </c>
      <c r="J921" s="2">
        <f>IF(Sales[[#This Row],[Sales Month]]=MAX(Sales[Sales Month]),Sales[[#This Row],[Upsell $ Per Non-Paying User]]*Sales[[#This Row],[Non-Paying Users]],0)</f>
        <v>0</v>
      </c>
      <c r="K921" s="2" t="str">
        <f>_xlfn.IFS(Sales[[#This Row],[Current Upsell $]]=0,"",Sales[[#This Row],[Current Upsell $]]&gt;=400,"High",Sales[[#This Row],[Current Upsell $]]&gt;=100,"Medium",Sales[[#This Row],[Current Upsell $]]&lt;100,"Low")</f>
        <v/>
      </c>
      <c r="L921" s="2" t="str">
        <f>IF(Sales[[#This Row],[Current Upsell $]]&gt;0,_xlfn.CONCAT(Sales[[#This Row],[Subscription Type]]," ",Sales[[#This Row],[Upsell Priority]]," ",TEXT(Sales[[#This Row],[Current Upsell $]],"$#,#")),"")</f>
        <v/>
      </c>
      <c r="M921" s="1">
        <v>44044</v>
      </c>
      <c r="N921" s="1">
        <v>44378</v>
      </c>
      <c r="O921">
        <v>11</v>
      </c>
      <c r="P921">
        <v>0</v>
      </c>
      <c r="Q921" s="1">
        <v>44317</v>
      </c>
      <c r="R921">
        <v>340</v>
      </c>
      <c r="S921" s="1"/>
    </row>
    <row r="922" spans="1:19" x14ac:dyDescent="0.35">
      <c r="A922">
        <v>100082</v>
      </c>
      <c r="B922" t="s">
        <v>0</v>
      </c>
      <c r="C922" s="2">
        <f>_xlfn.SWITCH(Sales[[#This Row],[Subscription Type]],"Basic",10,"Premium",10,"Business",25,"Enterprise",27)</f>
        <v>10</v>
      </c>
      <c r="E922" s="1"/>
      <c r="F922" s="1"/>
      <c r="G922">
        <v>34</v>
      </c>
      <c r="H922">
        <v>47</v>
      </c>
      <c r="I922">
        <f>IF(Sales[[#This Row],[Number of Users]]-Sales[[#This Row],[Licenses Bought]]&lt;0,0,Sales[[#This Row],[Number of Users]]-Sales[[#This Row],[Licenses Bought]])</f>
        <v>13</v>
      </c>
      <c r="J922" s="2">
        <f>IF(Sales[[#This Row],[Sales Month]]=MAX(Sales[Sales Month]),Sales[[#This Row],[Upsell $ Per Non-Paying User]]*Sales[[#This Row],[Non-Paying Users]],0)</f>
        <v>130</v>
      </c>
      <c r="K922" s="2" t="str">
        <f>_xlfn.IFS(Sales[[#This Row],[Current Upsell $]]=0,"",Sales[[#This Row],[Current Upsell $]]&gt;=400,"High",Sales[[#This Row],[Current Upsell $]]&gt;=100,"Medium",Sales[[#This Row],[Current Upsell $]]&lt;100,"Low")</f>
        <v>Medium</v>
      </c>
      <c r="L922" s="2" t="str">
        <f>IF(Sales[[#This Row],[Current Upsell $]]&gt;0,_xlfn.CONCAT(Sales[[#This Row],[Subscription Type]]," ",Sales[[#This Row],[Upsell Priority]]," ",TEXT(Sales[[#This Row],[Current Upsell $]],"$#,#")),"")</f>
        <v>Premium Medium $130</v>
      </c>
      <c r="M922" s="1">
        <v>44044</v>
      </c>
      <c r="N922" s="1">
        <v>44378</v>
      </c>
      <c r="O922">
        <v>11</v>
      </c>
      <c r="P922">
        <v>0</v>
      </c>
      <c r="Q922" s="1">
        <v>44348</v>
      </c>
      <c r="R922">
        <v>340</v>
      </c>
      <c r="S922" s="1"/>
    </row>
    <row r="923" spans="1:19" x14ac:dyDescent="0.35">
      <c r="A923">
        <v>100083</v>
      </c>
      <c r="B923" t="s">
        <v>3</v>
      </c>
      <c r="C923" s="2">
        <f>_xlfn.SWITCH(Sales[[#This Row],[Subscription Type]],"Basic",10,"Premium",10,"Business",25,"Enterprise",27)</f>
        <v>10</v>
      </c>
      <c r="E923" s="1"/>
      <c r="F923" s="1"/>
      <c r="G923">
        <v>0</v>
      </c>
      <c r="H923">
        <v>35</v>
      </c>
      <c r="I923">
        <f>IF(Sales[[#This Row],[Number of Users]]-Sales[[#This Row],[Licenses Bought]]&lt;0,0,Sales[[#This Row],[Number of Users]]-Sales[[#This Row],[Licenses Bought]])</f>
        <v>35</v>
      </c>
      <c r="J923" s="2">
        <f>IF(Sales[[#This Row],[Sales Month]]=MAX(Sales[Sales Month]),Sales[[#This Row],[Upsell $ Per Non-Paying User]]*Sales[[#This Row],[Non-Paying Users]],0)</f>
        <v>0</v>
      </c>
      <c r="K923" s="2" t="str">
        <f>_xlfn.IFS(Sales[[#This Row],[Current Upsell $]]=0,"",Sales[[#This Row],[Current Upsell $]]&gt;=400,"High",Sales[[#This Row],[Current Upsell $]]&gt;=100,"Medium",Sales[[#This Row],[Current Upsell $]]&lt;100,"Low")</f>
        <v/>
      </c>
      <c r="L923" s="2" t="str">
        <f>IF(Sales[[#This Row],[Current Upsell $]]&gt;0,_xlfn.CONCAT(Sales[[#This Row],[Subscription Type]]," ",Sales[[#This Row],[Upsell Priority]]," ",TEXT(Sales[[#This Row],[Current Upsell $]],"$#,#")),"")</f>
        <v/>
      </c>
      <c r="M923" s="1">
        <v>44044</v>
      </c>
      <c r="N923" s="1">
        <v>44378</v>
      </c>
      <c r="O923">
        <v>11</v>
      </c>
      <c r="P923">
        <v>0</v>
      </c>
      <c r="Q923" s="1">
        <v>44044</v>
      </c>
      <c r="R923">
        <v>0</v>
      </c>
      <c r="S923" s="1"/>
    </row>
    <row r="924" spans="1:19" x14ac:dyDescent="0.35">
      <c r="A924">
        <v>100083</v>
      </c>
      <c r="B924" t="s">
        <v>0</v>
      </c>
      <c r="C924" s="2">
        <f>_xlfn.SWITCH(Sales[[#This Row],[Subscription Type]],"Basic",10,"Premium",10,"Business",25,"Enterprise",27)</f>
        <v>10</v>
      </c>
      <c r="E924" s="1"/>
      <c r="F924" s="1"/>
      <c r="G924">
        <v>8</v>
      </c>
      <c r="H924">
        <v>34</v>
      </c>
      <c r="I924">
        <f>IF(Sales[[#This Row],[Number of Users]]-Sales[[#This Row],[Licenses Bought]]&lt;0,0,Sales[[#This Row],[Number of Users]]-Sales[[#This Row],[Licenses Bought]])</f>
        <v>26</v>
      </c>
      <c r="J924" s="2">
        <f>IF(Sales[[#This Row],[Sales Month]]=MAX(Sales[Sales Month]),Sales[[#This Row],[Upsell $ Per Non-Paying User]]*Sales[[#This Row],[Non-Paying Users]],0)</f>
        <v>0</v>
      </c>
      <c r="K924" s="2" t="str">
        <f>_xlfn.IFS(Sales[[#This Row],[Current Upsell $]]=0,"",Sales[[#This Row],[Current Upsell $]]&gt;=400,"High",Sales[[#This Row],[Current Upsell $]]&gt;=100,"Medium",Sales[[#This Row],[Current Upsell $]]&lt;100,"Low")</f>
        <v/>
      </c>
      <c r="L924" s="2" t="str">
        <f>IF(Sales[[#This Row],[Current Upsell $]]&gt;0,_xlfn.CONCAT(Sales[[#This Row],[Subscription Type]]," ",Sales[[#This Row],[Upsell Priority]]," ",TEXT(Sales[[#This Row],[Current Upsell $]],"$#,#")),"")</f>
        <v/>
      </c>
      <c r="M924" s="1">
        <v>44044</v>
      </c>
      <c r="N924" s="1">
        <v>44378</v>
      </c>
      <c r="O924">
        <v>11</v>
      </c>
      <c r="P924">
        <v>0</v>
      </c>
      <c r="Q924" s="1">
        <v>44075</v>
      </c>
      <c r="R924">
        <v>80</v>
      </c>
      <c r="S924" s="1"/>
    </row>
    <row r="925" spans="1:19" x14ac:dyDescent="0.35">
      <c r="A925">
        <v>100083</v>
      </c>
      <c r="B925" t="s">
        <v>0</v>
      </c>
      <c r="C925" s="2">
        <f>_xlfn.SWITCH(Sales[[#This Row],[Subscription Type]],"Basic",10,"Premium",10,"Business",25,"Enterprise",27)</f>
        <v>10</v>
      </c>
      <c r="E925" s="1"/>
      <c r="F925" s="1"/>
      <c r="G925">
        <v>28</v>
      </c>
      <c r="H925">
        <v>45</v>
      </c>
      <c r="I925">
        <f>IF(Sales[[#This Row],[Number of Users]]-Sales[[#This Row],[Licenses Bought]]&lt;0,0,Sales[[#This Row],[Number of Users]]-Sales[[#This Row],[Licenses Bought]])</f>
        <v>17</v>
      </c>
      <c r="J925" s="2">
        <f>IF(Sales[[#This Row],[Sales Month]]=MAX(Sales[Sales Month]),Sales[[#This Row],[Upsell $ Per Non-Paying User]]*Sales[[#This Row],[Non-Paying Users]],0)</f>
        <v>0</v>
      </c>
      <c r="K925" s="2" t="str">
        <f>_xlfn.IFS(Sales[[#This Row],[Current Upsell $]]=0,"",Sales[[#This Row],[Current Upsell $]]&gt;=400,"High",Sales[[#This Row],[Current Upsell $]]&gt;=100,"Medium",Sales[[#This Row],[Current Upsell $]]&lt;100,"Low")</f>
        <v/>
      </c>
      <c r="L925" s="2" t="str">
        <f>IF(Sales[[#This Row],[Current Upsell $]]&gt;0,_xlfn.CONCAT(Sales[[#This Row],[Subscription Type]]," ",Sales[[#This Row],[Upsell Priority]]," ",TEXT(Sales[[#This Row],[Current Upsell $]],"$#,#")),"")</f>
        <v/>
      </c>
      <c r="M925" s="1">
        <v>44044</v>
      </c>
      <c r="N925" s="1">
        <v>44378</v>
      </c>
      <c r="O925">
        <v>11</v>
      </c>
      <c r="P925">
        <v>0</v>
      </c>
      <c r="Q925" s="1">
        <v>44105</v>
      </c>
      <c r="R925">
        <v>280</v>
      </c>
      <c r="S925" s="1"/>
    </row>
    <row r="926" spans="1:19" x14ac:dyDescent="0.35">
      <c r="A926">
        <v>100083</v>
      </c>
      <c r="B926" t="s">
        <v>0</v>
      </c>
      <c r="C926" s="2">
        <f>_xlfn.SWITCH(Sales[[#This Row],[Subscription Type]],"Basic",10,"Premium",10,"Business",25,"Enterprise",27)</f>
        <v>10</v>
      </c>
      <c r="E926" s="1"/>
      <c r="F926" s="1"/>
      <c r="G926">
        <v>28</v>
      </c>
      <c r="H926">
        <v>40</v>
      </c>
      <c r="I926">
        <f>IF(Sales[[#This Row],[Number of Users]]-Sales[[#This Row],[Licenses Bought]]&lt;0,0,Sales[[#This Row],[Number of Users]]-Sales[[#This Row],[Licenses Bought]])</f>
        <v>12</v>
      </c>
      <c r="J926" s="2">
        <f>IF(Sales[[#This Row],[Sales Month]]=MAX(Sales[Sales Month]),Sales[[#This Row],[Upsell $ Per Non-Paying User]]*Sales[[#This Row],[Non-Paying Users]],0)</f>
        <v>0</v>
      </c>
      <c r="K926" s="2" t="str">
        <f>_xlfn.IFS(Sales[[#This Row],[Current Upsell $]]=0,"",Sales[[#This Row],[Current Upsell $]]&gt;=400,"High",Sales[[#This Row],[Current Upsell $]]&gt;=100,"Medium",Sales[[#This Row],[Current Upsell $]]&lt;100,"Low")</f>
        <v/>
      </c>
      <c r="L926" s="2" t="str">
        <f>IF(Sales[[#This Row],[Current Upsell $]]&gt;0,_xlfn.CONCAT(Sales[[#This Row],[Subscription Type]]," ",Sales[[#This Row],[Upsell Priority]]," ",TEXT(Sales[[#This Row],[Current Upsell $]],"$#,#")),"")</f>
        <v/>
      </c>
      <c r="M926" s="1">
        <v>44044</v>
      </c>
      <c r="N926" s="1">
        <v>44378</v>
      </c>
      <c r="O926">
        <v>11</v>
      </c>
      <c r="P926">
        <v>0</v>
      </c>
      <c r="Q926" s="1">
        <v>44136</v>
      </c>
      <c r="R926">
        <v>280</v>
      </c>
      <c r="S926" s="1"/>
    </row>
    <row r="927" spans="1:19" x14ac:dyDescent="0.35">
      <c r="A927">
        <v>100083</v>
      </c>
      <c r="B927" t="s">
        <v>0</v>
      </c>
      <c r="C927" s="2">
        <f>_xlfn.SWITCH(Sales[[#This Row],[Subscription Type]],"Basic",10,"Premium",10,"Business",25,"Enterprise",27)</f>
        <v>10</v>
      </c>
      <c r="E927" s="1"/>
      <c r="F927" s="1"/>
      <c r="G927">
        <v>28</v>
      </c>
      <c r="H927">
        <v>34</v>
      </c>
      <c r="I927">
        <f>IF(Sales[[#This Row],[Number of Users]]-Sales[[#This Row],[Licenses Bought]]&lt;0,0,Sales[[#This Row],[Number of Users]]-Sales[[#This Row],[Licenses Bought]])</f>
        <v>6</v>
      </c>
      <c r="J927" s="2">
        <f>IF(Sales[[#This Row],[Sales Month]]=MAX(Sales[Sales Month]),Sales[[#This Row],[Upsell $ Per Non-Paying User]]*Sales[[#This Row],[Non-Paying Users]],0)</f>
        <v>0</v>
      </c>
      <c r="K927" s="2" t="str">
        <f>_xlfn.IFS(Sales[[#This Row],[Current Upsell $]]=0,"",Sales[[#This Row],[Current Upsell $]]&gt;=400,"High",Sales[[#This Row],[Current Upsell $]]&gt;=100,"Medium",Sales[[#This Row],[Current Upsell $]]&lt;100,"Low")</f>
        <v/>
      </c>
      <c r="L927" s="2" t="str">
        <f>IF(Sales[[#This Row],[Current Upsell $]]&gt;0,_xlfn.CONCAT(Sales[[#This Row],[Subscription Type]]," ",Sales[[#This Row],[Upsell Priority]]," ",TEXT(Sales[[#This Row],[Current Upsell $]],"$#,#")),"")</f>
        <v/>
      </c>
      <c r="M927" s="1">
        <v>44044</v>
      </c>
      <c r="N927" s="1">
        <v>44378</v>
      </c>
      <c r="O927">
        <v>11</v>
      </c>
      <c r="P927">
        <v>0</v>
      </c>
      <c r="Q927" s="1">
        <v>44166</v>
      </c>
      <c r="R927">
        <v>280</v>
      </c>
      <c r="S927" s="1"/>
    </row>
    <row r="928" spans="1:19" x14ac:dyDescent="0.35">
      <c r="A928">
        <v>100083</v>
      </c>
      <c r="B928" t="s">
        <v>0</v>
      </c>
      <c r="C928" s="2">
        <f>_xlfn.SWITCH(Sales[[#This Row],[Subscription Type]],"Basic",10,"Premium",10,"Business",25,"Enterprise",27)</f>
        <v>10</v>
      </c>
      <c r="E928" s="1"/>
      <c r="F928" s="1"/>
      <c r="G928">
        <v>28</v>
      </c>
      <c r="H928">
        <v>31</v>
      </c>
      <c r="I928">
        <f>IF(Sales[[#This Row],[Number of Users]]-Sales[[#This Row],[Licenses Bought]]&lt;0,0,Sales[[#This Row],[Number of Users]]-Sales[[#This Row],[Licenses Bought]])</f>
        <v>3</v>
      </c>
      <c r="J928" s="2">
        <f>IF(Sales[[#This Row],[Sales Month]]=MAX(Sales[Sales Month]),Sales[[#This Row],[Upsell $ Per Non-Paying User]]*Sales[[#This Row],[Non-Paying Users]],0)</f>
        <v>0</v>
      </c>
      <c r="K928" s="2" t="str">
        <f>_xlfn.IFS(Sales[[#This Row],[Current Upsell $]]=0,"",Sales[[#This Row],[Current Upsell $]]&gt;=400,"High",Sales[[#This Row],[Current Upsell $]]&gt;=100,"Medium",Sales[[#This Row],[Current Upsell $]]&lt;100,"Low")</f>
        <v/>
      </c>
      <c r="L928" s="2" t="str">
        <f>IF(Sales[[#This Row],[Current Upsell $]]&gt;0,_xlfn.CONCAT(Sales[[#This Row],[Subscription Type]]," ",Sales[[#This Row],[Upsell Priority]]," ",TEXT(Sales[[#This Row],[Current Upsell $]],"$#,#")),"")</f>
        <v/>
      </c>
      <c r="M928" s="1">
        <v>44044</v>
      </c>
      <c r="N928" s="1">
        <v>44378</v>
      </c>
      <c r="O928">
        <v>11</v>
      </c>
      <c r="P928">
        <v>0</v>
      </c>
      <c r="Q928" s="1">
        <v>44197</v>
      </c>
      <c r="R928">
        <v>280</v>
      </c>
      <c r="S928" s="1"/>
    </row>
    <row r="929" spans="1:19" x14ac:dyDescent="0.35">
      <c r="A929">
        <v>100083</v>
      </c>
      <c r="B929" t="s">
        <v>0</v>
      </c>
      <c r="C929" s="2">
        <f>_xlfn.SWITCH(Sales[[#This Row],[Subscription Type]],"Basic",10,"Premium",10,"Business",25,"Enterprise",27)</f>
        <v>10</v>
      </c>
      <c r="E929" s="1"/>
      <c r="F929" s="1"/>
      <c r="G929">
        <v>28</v>
      </c>
      <c r="H929">
        <v>32</v>
      </c>
      <c r="I929">
        <f>IF(Sales[[#This Row],[Number of Users]]-Sales[[#This Row],[Licenses Bought]]&lt;0,0,Sales[[#This Row],[Number of Users]]-Sales[[#This Row],[Licenses Bought]])</f>
        <v>4</v>
      </c>
      <c r="J929" s="2">
        <f>IF(Sales[[#This Row],[Sales Month]]=MAX(Sales[Sales Month]),Sales[[#This Row],[Upsell $ Per Non-Paying User]]*Sales[[#This Row],[Non-Paying Users]],0)</f>
        <v>0</v>
      </c>
      <c r="K929" s="2" t="str">
        <f>_xlfn.IFS(Sales[[#This Row],[Current Upsell $]]=0,"",Sales[[#This Row],[Current Upsell $]]&gt;=400,"High",Sales[[#This Row],[Current Upsell $]]&gt;=100,"Medium",Sales[[#This Row],[Current Upsell $]]&lt;100,"Low")</f>
        <v/>
      </c>
      <c r="L929" s="2" t="str">
        <f>IF(Sales[[#This Row],[Current Upsell $]]&gt;0,_xlfn.CONCAT(Sales[[#This Row],[Subscription Type]]," ",Sales[[#This Row],[Upsell Priority]]," ",TEXT(Sales[[#This Row],[Current Upsell $]],"$#,#")),"")</f>
        <v/>
      </c>
      <c r="M929" s="1">
        <v>44044</v>
      </c>
      <c r="N929" s="1">
        <v>44378</v>
      </c>
      <c r="O929">
        <v>11</v>
      </c>
      <c r="P929">
        <v>0</v>
      </c>
      <c r="Q929" s="1">
        <v>44228</v>
      </c>
      <c r="R929">
        <v>280</v>
      </c>
      <c r="S929" s="1"/>
    </row>
    <row r="930" spans="1:19" x14ac:dyDescent="0.35">
      <c r="A930">
        <v>100083</v>
      </c>
      <c r="B930" t="s">
        <v>0</v>
      </c>
      <c r="C930" s="2">
        <f>_xlfn.SWITCH(Sales[[#This Row],[Subscription Type]],"Basic",10,"Premium",10,"Business",25,"Enterprise",27)</f>
        <v>10</v>
      </c>
      <c r="E930" s="1"/>
      <c r="F930" s="1"/>
      <c r="G930">
        <v>28</v>
      </c>
      <c r="H930">
        <v>36</v>
      </c>
      <c r="I930">
        <f>IF(Sales[[#This Row],[Number of Users]]-Sales[[#This Row],[Licenses Bought]]&lt;0,0,Sales[[#This Row],[Number of Users]]-Sales[[#This Row],[Licenses Bought]])</f>
        <v>8</v>
      </c>
      <c r="J930" s="2">
        <f>IF(Sales[[#This Row],[Sales Month]]=MAX(Sales[Sales Month]),Sales[[#This Row],[Upsell $ Per Non-Paying User]]*Sales[[#This Row],[Non-Paying Users]],0)</f>
        <v>0</v>
      </c>
      <c r="K930" s="2" t="str">
        <f>_xlfn.IFS(Sales[[#This Row],[Current Upsell $]]=0,"",Sales[[#This Row],[Current Upsell $]]&gt;=400,"High",Sales[[#This Row],[Current Upsell $]]&gt;=100,"Medium",Sales[[#This Row],[Current Upsell $]]&lt;100,"Low")</f>
        <v/>
      </c>
      <c r="L930" s="2" t="str">
        <f>IF(Sales[[#This Row],[Current Upsell $]]&gt;0,_xlfn.CONCAT(Sales[[#This Row],[Subscription Type]]," ",Sales[[#This Row],[Upsell Priority]]," ",TEXT(Sales[[#This Row],[Current Upsell $]],"$#,#")),"")</f>
        <v/>
      </c>
      <c r="M930" s="1">
        <v>44044</v>
      </c>
      <c r="N930" s="1">
        <v>44378</v>
      </c>
      <c r="O930">
        <v>11</v>
      </c>
      <c r="P930">
        <v>0</v>
      </c>
      <c r="Q930" s="1">
        <v>44256</v>
      </c>
      <c r="R930">
        <v>280</v>
      </c>
      <c r="S930" s="1"/>
    </row>
    <row r="931" spans="1:19" x14ac:dyDescent="0.35">
      <c r="A931">
        <v>100083</v>
      </c>
      <c r="B931" t="s">
        <v>0</v>
      </c>
      <c r="C931" s="2">
        <f>_xlfn.SWITCH(Sales[[#This Row],[Subscription Type]],"Basic",10,"Premium",10,"Business",25,"Enterprise",27)</f>
        <v>10</v>
      </c>
      <c r="E931" s="1"/>
      <c r="F931" s="1"/>
      <c r="G931">
        <v>28</v>
      </c>
      <c r="H931">
        <v>34</v>
      </c>
      <c r="I931">
        <f>IF(Sales[[#This Row],[Number of Users]]-Sales[[#This Row],[Licenses Bought]]&lt;0,0,Sales[[#This Row],[Number of Users]]-Sales[[#This Row],[Licenses Bought]])</f>
        <v>6</v>
      </c>
      <c r="J931" s="2">
        <f>IF(Sales[[#This Row],[Sales Month]]=MAX(Sales[Sales Month]),Sales[[#This Row],[Upsell $ Per Non-Paying User]]*Sales[[#This Row],[Non-Paying Users]],0)</f>
        <v>0</v>
      </c>
      <c r="K931" s="2" t="str">
        <f>_xlfn.IFS(Sales[[#This Row],[Current Upsell $]]=0,"",Sales[[#This Row],[Current Upsell $]]&gt;=400,"High",Sales[[#This Row],[Current Upsell $]]&gt;=100,"Medium",Sales[[#This Row],[Current Upsell $]]&lt;100,"Low")</f>
        <v/>
      </c>
      <c r="L931" s="2" t="str">
        <f>IF(Sales[[#This Row],[Current Upsell $]]&gt;0,_xlfn.CONCAT(Sales[[#This Row],[Subscription Type]]," ",Sales[[#This Row],[Upsell Priority]]," ",TEXT(Sales[[#This Row],[Current Upsell $]],"$#,#")),"")</f>
        <v/>
      </c>
      <c r="M931" s="1">
        <v>44044</v>
      </c>
      <c r="N931" s="1">
        <v>44378</v>
      </c>
      <c r="O931">
        <v>11</v>
      </c>
      <c r="P931">
        <v>0</v>
      </c>
      <c r="Q931" s="1">
        <v>44287</v>
      </c>
      <c r="R931">
        <v>280</v>
      </c>
      <c r="S931" s="1"/>
    </row>
    <row r="932" spans="1:19" x14ac:dyDescent="0.35">
      <c r="A932">
        <v>100083</v>
      </c>
      <c r="B932" t="s">
        <v>0</v>
      </c>
      <c r="C932" s="2">
        <f>_xlfn.SWITCH(Sales[[#This Row],[Subscription Type]],"Basic",10,"Premium",10,"Business",25,"Enterprise",27)</f>
        <v>10</v>
      </c>
      <c r="E932" s="1"/>
      <c r="F932" s="1"/>
      <c r="G932">
        <v>28</v>
      </c>
      <c r="H932">
        <v>36</v>
      </c>
      <c r="I932">
        <f>IF(Sales[[#This Row],[Number of Users]]-Sales[[#This Row],[Licenses Bought]]&lt;0,0,Sales[[#This Row],[Number of Users]]-Sales[[#This Row],[Licenses Bought]])</f>
        <v>8</v>
      </c>
      <c r="J932" s="2">
        <f>IF(Sales[[#This Row],[Sales Month]]=MAX(Sales[Sales Month]),Sales[[#This Row],[Upsell $ Per Non-Paying User]]*Sales[[#This Row],[Non-Paying Users]],0)</f>
        <v>0</v>
      </c>
      <c r="K932" s="2" t="str">
        <f>_xlfn.IFS(Sales[[#This Row],[Current Upsell $]]=0,"",Sales[[#This Row],[Current Upsell $]]&gt;=400,"High",Sales[[#This Row],[Current Upsell $]]&gt;=100,"Medium",Sales[[#This Row],[Current Upsell $]]&lt;100,"Low")</f>
        <v/>
      </c>
      <c r="L932" s="2" t="str">
        <f>IF(Sales[[#This Row],[Current Upsell $]]&gt;0,_xlfn.CONCAT(Sales[[#This Row],[Subscription Type]]," ",Sales[[#This Row],[Upsell Priority]]," ",TEXT(Sales[[#This Row],[Current Upsell $]],"$#,#")),"")</f>
        <v/>
      </c>
      <c r="M932" s="1">
        <v>44044</v>
      </c>
      <c r="N932" s="1">
        <v>44378</v>
      </c>
      <c r="O932">
        <v>11</v>
      </c>
      <c r="P932">
        <v>0</v>
      </c>
      <c r="Q932" s="1">
        <v>44317</v>
      </c>
      <c r="R932">
        <v>280</v>
      </c>
      <c r="S932" s="1"/>
    </row>
    <row r="933" spans="1:19" x14ac:dyDescent="0.35">
      <c r="A933">
        <v>100083</v>
      </c>
      <c r="B933" t="s">
        <v>0</v>
      </c>
      <c r="C933" s="2">
        <f>_xlfn.SWITCH(Sales[[#This Row],[Subscription Type]],"Basic",10,"Premium",10,"Business",25,"Enterprise",27)</f>
        <v>10</v>
      </c>
      <c r="E933" s="1"/>
      <c r="F933" s="1"/>
      <c r="G933">
        <v>28</v>
      </c>
      <c r="H933">
        <v>32</v>
      </c>
      <c r="I933">
        <f>IF(Sales[[#This Row],[Number of Users]]-Sales[[#This Row],[Licenses Bought]]&lt;0,0,Sales[[#This Row],[Number of Users]]-Sales[[#This Row],[Licenses Bought]])</f>
        <v>4</v>
      </c>
      <c r="J933" s="2">
        <f>IF(Sales[[#This Row],[Sales Month]]=MAX(Sales[Sales Month]),Sales[[#This Row],[Upsell $ Per Non-Paying User]]*Sales[[#This Row],[Non-Paying Users]],0)</f>
        <v>40</v>
      </c>
      <c r="K933" s="2" t="str">
        <f>_xlfn.IFS(Sales[[#This Row],[Current Upsell $]]=0,"",Sales[[#This Row],[Current Upsell $]]&gt;=400,"High",Sales[[#This Row],[Current Upsell $]]&gt;=100,"Medium",Sales[[#This Row],[Current Upsell $]]&lt;100,"Low")</f>
        <v>Low</v>
      </c>
      <c r="L933" s="2" t="str">
        <f>IF(Sales[[#This Row],[Current Upsell $]]&gt;0,_xlfn.CONCAT(Sales[[#This Row],[Subscription Type]]," ",Sales[[#This Row],[Upsell Priority]]," ",TEXT(Sales[[#This Row],[Current Upsell $]],"$#,#")),"")</f>
        <v>Premium Low $40</v>
      </c>
      <c r="M933" s="1">
        <v>44044</v>
      </c>
      <c r="N933" s="1">
        <v>44378</v>
      </c>
      <c r="O933">
        <v>11</v>
      </c>
      <c r="P933">
        <v>0</v>
      </c>
      <c r="Q933" s="1">
        <v>44348</v>
      </c>
      <c r="R933">
        <v>280</v>
      </c>
      <c r="S933" s="1"/>
    </row>
    <row r="934" spans="1:19" x14ac:dyDescent="0.35">
      <c r="A934">
        <v>100084</v>
      </c>
      <c r="B934" t="s">
        <v>3</v>
      </c>
      <c r="C934" s="2">
        <f>_xlfn.SWITCH(Sales[[#This Row],[Subscription Type]],"Basic",10,"Premium",10,"Business",25,"Enterprise",27)</f>
        <v>10</v>
      </c>
      <c r="E934" s="1"/>
      <c r="F934" s="1"/>
      <c r="G934">
        <v>0</v>
      </c>
      <c r="H934">
        <v>23</v>
      </c>
      <c r="I934">
        <f>IF(Sales[[#This Row],[Number of Users]]-Sales[[#This Row],[Licenses Bought]]&lt;0,0,Sales[[#This Row],[Number of Users]]-Sales[[#This Row],[Licenses Bought]])</f>
        <v>23</v>
      </c>
      <c r="J934" s="2">
        <f>IF(Sales[[#This Row],[Sales Month]]=MAX(Sales[Sales Month]),Sales[[#This Row],[Upsell $ Per Non-Paying User]]*Sales[[#This Row],[Non-Paying Users]],0)</f>
        <v>0</v>
      </c>
      <c r="K934" s="2" t="str">
        <f>_xlfn.IFS(Sales[[#This Row],[Current Upsell $]]=0,"",Sales[[#This Row],[Current Upsell $]]&gt;=400,"High",Sales[[#This Row],[Current Upsell $]]&gt;=100,"Medium",Sales[[#This Row],[Current Upsell $]]&lt;100,"Low")</f>
        <v/>
      </c>
      <c r="L934" s="2" t="str">
        <f>IF(Sales[[#This Row],[Current Upsell $]]&gt;0,_xlfn.CONCAT(Sales[[#This Row],[Subscription Type]]," ",Sales[[#This Row],[Upsell Priority]]," ",TEXT(Sales[[#This Row],[Current Upsell $]],"$#,#")),"")</f>
        <v/>
      </c>
      <c r="M934" s="1">
        <v>44044</v>
      </c>
      <c r="N934" s="1">
        <v>44378</v>
      </c>
      <c r="O934">
        <v>11</v>
      </c>
      <c r="P934">
        <v>0</v>
      </c>
      <c r="Q934" s="1">
        <v>44044</v>
      </c>
      <c r="R934">
        <v>0</v>
      </c>
      <c r="S934" s="1"/>
    </row>
    <row r="935" spans="1:19" x14ac:dyDescent="0.35">
      <c r="A935">
        <v>100084</v>
      </c>
      <c r="B935" t="s">
        <v>0</v>
      </c>
      <c r="C935" s="2">
        <f>_xlfn.SWITCH(Sales[[#This Row],[Subscription Type]],"Basic",10,"Premium",10,"Business",25,"Enterprise",27)</f>
        <v>10</v>
      </c>
      <c r="E935" s="1"/>
      <c r="F935" s="1"/>
      <c r="G935">
        <v>8</v>
      </c>
      <c r="H935">
        <v>28</v>
      </c>
      <c r="I935">
        <f>IF(Sales[[#This Row],[Number of Users]]-Sales[[#This Row],[Licenses Bought]]&lt;0,0,Sales[[#This Row],[Number of Users]]-Sales[[#This Row],[Licenses Bought]])</f>
        <v>20</v>
      </c>
      <c r="J935" s="2">
        <f>IF(Sales[[#This Row],[Sales Month]]=MAX(Sales[Sales Month]),Sales[[#This Row],[Upsell $ Per Non-Paying User]]*Sales[[#This Row],[Non-Paying Users]],0)</f>
        <v>0</v>
      </c>
      <c r="K935" s="2" t="str">
        <f>_xlfn.IFS(Sales[[#This Row],[Current Upsell $]]=0,"",Sales[[#This Row],[Current Upsell $]]&gt;=400,"High",Sales[[#This Row],[Current Upsell $]]&gt;=100,"Medium",Sales[[#This Row],[Current Upsell $]]&lt;100,"Low")</f>
        <v/>
      </c>
      <c r="L935" s="2" t="str">
        <f>IF(Sales[[#This Row],[Current Upsell $]]&gt;0,_xlfn.CONCAT(Sales[[#This Row],[Subscription Type]]," ",Sales[[#This Row],[Upsell Priority]]," ",TEXT(Sales[[#This Row],[Current Upsell $]],"$#,#")),"")</f>
        <v/>
      </c>
      <c r="M935" s="1">
        <v>44044</v>
      </c>
      <c r="N935" s="1">
        <v>44378</v>
      </c>
      <c r="O935">
        <v>11</v>
      </c>
      <c r="P935">
        <v>0</v>
      </c>
      <c r="Q935" s="1">
        <v>44075</v>
      </c>
      <c r="R935">
        <v>80</v>
      </c>
      <c r="S935" s="1"/>
    </row>
    <row r="936" spans="1:19" x14ac:dyDescent="0.35">
      <c r="A936">
        <v>100084</v>
      </c>
      <c r="B936" t="s">
        <v>0</v>
      </c>
      <c r="C936" s="2">
        <f>_xlfn.SWITCH(Sales[[#This Row],[Subscription Type]],"Basic",10,"Premium",10,"Business",25,"Enterprise",27)</f>
        <v>10</v>
      </c>
      <c r="E936" s="1"/>
      <c r="F936" s="1"/>
      <c r="G936">
        <v>21</v>
      </c>
      <c r="H936">
        <v>26</v>
      </c>
      <c r="I936">
        <f>IF(Sales[[#This Row],[Number of Users]]-Sales[[#This Row],[Licenses Bought]]&lt;0,0,Sales[[#This Row],[Number of Users]]-Sales[[#This Row],[Licenses Bought]])</f>
        <v>5</v>
      </c>
      <c r="J936" s="2">
        <f>IF(Sales[[#This Row],[Sales Month]]=MAX(Sales[Sales Month]),Sales[[#This Row],[Upsell $ Per Non-Paying User]]*Sales[[#This Row],[Non-Paying Users]],0)</f>
        <v>0</v>
      </c>
      <c r="K936" s="2" t="str">
        <f>_xlfn.IFS(Sales[[#This Row],[Current Upsell $]]=0,"",Sales[[#This Row],[Current Upsell $]]&gt;=400,"High",Sales[[#This Row],[Current Upsell $]]&gt;=100,"Medium",Sales[[#This Row],[Current Upsell $]]&lt;100,"Low")</f>
        <v/>
      </c>
      <c r="L936" s="2" t="str">
        <f>IF(Sales[[#This Row],[Current Upsell $]]&gt;0,_xlfn.CONCAT(Sales[[#This Row],[Subscription Type]]," ",Sales[[#This Row],[Upsell Priority]]," ",TEXT(Sales[[#This Row],[Current Upsell $]],"$#,#")),"")</f>
        <v/>
      </c>
      <c r="M936" s="1">
        <v>44044</v>
      </c>
      <c r="N936" s="1">
        <v>44378</v>
      </c>
      <c r="O936">
        <v>11</v>
      </c>
      <c r="P936">
        <v>0</v>
      </c>
      <c r="Q936" s="1">
        <v>44105</v>
      </c>
      <c r="R936">
        <v>210</v>
      </c>
      <c r="S936" s="1"/>
    </row>
    <row r="937" spans="1:19" x14ac:dyDescent="0.35">
      <c r="A937">
        <v>100084</v>
      </c>
      <c r="B937" t="s">
        <v>0</v>
      </c>
      <c r="C937" s="2">
        <f>_xlfn.SWITCH(Sales[[#This Row],[Subscription Type]],"Basic",10,"Premium",10,"Business",25,"Enterprise",27)</f>
        <v>10</v>
      </c>
      <c r="E937" s="1"/>
      <c r="F937" s="1"/>
      <c r="G937">
        <v>22</v>
      </c>
      <c r="H937">
        <v>30</v>
      </c>
      <c r="I937">
        <f>IF(Sales[[#This Row],[Number of Users]]-Sales[[#This Row],[Licenses Bought]]&lt;0,0,Sales[[#This Row],[Number of Users]]-Sales[[#This Row],[Licenses Bought]])</f>
        <v>8</v>
      </c>
      <c r="J937" s="2">
        <f>IF(Sales[[#This Row],[Sales Month]]=MAX(Sales[Sales Month]),Sales[[#This Row],[Upsell $ Per Non-Paying User]]*Sales[[#This Row],[Non-Paying Users]],0)</f>
        <v>0</v>
      </c>
      <c r="K937" s="2" t="str">
        <f>_xlfn.IFS(Sales[[#This Row],[Current Upsell $]]=0,"",Sales[[#This Row],[Current Upsell $]]&gt;=400,"High",Sales[[#This Row],[Current Upsell $]]&gt;=100,"Medium",Sales[[#This Row],[Current Upsell $]]&lt;100,"Low")</f>
        <v/>
      </c>
      <c r="L937" s="2" t="str">
        <f>IF(Sales[[#This Row],[Current Upsell $]]&gt;0,_xlfn.CONCAT(Sales[[#This Row],[Subscription Type]]," ",Sales[[#This Row],[Upsell Priority]]," ",TEXT(Sales[[#This Row],[Current Upsell $]],"$#,#")),"")</f>
        <v/>
      </c>
      <c r="M937" s="1">
        <v>44044</v>
      </c>
      <c r="N937" s="1">
        <v>44378</v>
      </c>
      <c r="O937">
        <v>11</v>
      </c>
      <c r="P937">
        <v>0</v>
      </c>
      <c r="Q937" s="1">
        <v>44136</v>
      </c>
      <c r="R937">
        <v>220</v>
      </c>
      <c r="S937" s="1"/>
    </row>
    <row r="938" spans="1:19" x14ac:dyDescent="0.35">
      <c r="A938">
        <v>100084</v>
      </c>
      <c r="B938" t="s">
        <v>0</v>
      </c>
      <c r="C938" s="2">
        <f>_xlfn.SWITCH(Sales[[#This Row],[Subscription Type]],"Basic",10,"Premium",10,"Business",25,"Enterprise",27)</f>
        <v>10</v>
      </c>
      <c r="E938" s="1"/>
      <c r="F938" s="1"/>
      <c r="G938">
        <v>22</v>
      </c>
      <c r="H938">
        <v>23</v>
      </c>
      <c r="I938">
        <f>IF(Sales[[#This Row],[Number of Users]]-Sales[[#This Row],[Licenses Bought]]&lt;0,0,Sales[[#This Row],[Number of Users]]-Sales[[#This Row],[Licenses Bought]])</f>
        <v>1</v>
      </c>
      <c r="J938" s="2">
        <f>IF(Sales[[#This Row],[Sales Month]]=MAX(Sales[Sales Month]),Sales[[#This Row],[Upsell $ Per Non-Paying User]]*Sales[[#This Row],[Non-Paying Users]],0)</f>
        <v>0</v>
      </c>
      <c r="K938" s="2" t="str">
        <f>_xlfn.IFS(Sales[[#This Row],[Current Upsell $]]=0,"",Sales[[#This Row],[Current Upsell $]]&gt;=400,"High",Sales[[#This Row],[Current Upsell $]]&gt;=100,"Medium",Sales[[#This Row],[Current Upsell $]]&lt;100,"Low")</f>
        <v/>
      </c>
      <c r="L938" s="2" t="str">
        <f>IF(Sales[[#This Row],[Current Upsell $]]&gt;0,_xlfn.CONCAT(Sales[[#This Row],[Subscription Type]]," ",Sales[[#This Row],[Upsell Priority]]," ",TEXT(Sales[[#This Row],[Current Upsell $]],"$#,#")),"")</f>
        <v/>
      </c>
      <c r="M938" s="1">
        <v>44044</v>
      </c>
      <c r="N938" s="1">
        <v>44378</v>
      </c>
      <c r="O938">
        <v>11</v>
      </c>
      <c r="P938">
        <v>0</v>
      </c>
      <c r="Q938" s="1">
        <v>44166</v>
      </c>
      <c r="R938">
        <v>220</v>
      </c>
      <c r="S938" s="1"/>
    </row>
    <row r="939" spans="1:19" x14ac:dyDescent="0.35">
      <c r="A939">
        <v>100084</v>
      </c>
      <c r="B939" t="s">
        <v>0</v>
      </c>
      <c r="C939" s="2">
        <f>_xlfn.SWITCH(Sales[[#This Row],[Subscription Type]],"Basic",10,"Premium",10,"Business",25,"Enterprise",27)</f>
        <v>10</v>
      </c>
      <c r="E939" s="1"/>
      <c r="F939" s="1"/>
      <c r="G939">
        <v>22</v>
      </c>
      <c r="H939">
        <v>34</v>
      </c>
      <c r="I939">
        <f>IF(Sales[[#This Row],[Number of Users]]-Sales[[#This Row],[Licenses Bought]]&lt;0,0,Sales[[#This Row],[Number of Users]]-Sales[[#This Row],[Licenses Bought]])</f>
        <v>12</v>
      </c>
      <c r="J939" s="2">
        <f>IF(Sales[[#This Row],[Sales Month]]=MAX(Sales[Sales Month]),Sales[[#This Row],[Upsell $ Per Non-Paying User]]*Sales[[#This Row],[Non-Paying Users]],0)</f>
        <v>0</v>
      </c>
      <c r="K939" s="2" t="str">
        <f>_xlfn.IFS(Sales[[#This Row],[Current Upsell $]]=0,"",Sales[[#This Row],[Current Upsell $]]&gt;=400,"High",Sales[[#This Row],[Current Upsell $]]&gt;=100,"Medium",Sales[[#This Row],[Current Upsell $]]&lt;100,"Low")</f>
        <v/>
      </c>
      <c r="L939" s="2" t="str">
        <f>IF(Sales[[#This Row],[Current Upsell $]]&gt;0,_xlfn.CONCAT(Sales[[#This Row],[Subscription Type]]," ",Sales[[#This Row],[Upsell Priority]]," ",TEXT(Sales[[#This Row],[Current Upsell $]],"$#,#")),"")</f>
        <v/>
      </c>
      <c r="M939" s="1">
        <v>44044</v>
      </c>
      <c r="N939" s="1">
        <v>44378</v>
      </c>
      <c r="O939">
        <v>11</v>
      </c>
      <c r="P939">
        <v>0</v>
      </c>
      <c r="Q939" s="1">
        <v>44197</v>
      </c>
      <c r="R939">
        <v>220</v>
      </c>
      <c r="S939" s="1"/>
    </row>
    <row r="940" spans="1:19" x14ac:dyDescent="0.35">
      <c r="A940">
        <v>100084</v>
      </c>
      <c r="B940" t="s">
        <v>0</v>
      </c>
      <c r="C940" s="2">
        <f>_xlfn.SWITCH(Sales[[#This Row],[Subscription Type]],"Basic",10,"Premium",10,"Business",25,"Enterprise",27)</f>
        <v>10</v>
      </c>
      <c r="E940" s="1"/>
      <c r="F940" s="1"/>
      <c r="G940">
        <v>22</v>
      </c>
      <c r="H940">
        <v>26</v>
      </c>
      <c r="I940">
        <f>IF(Sales[[#This Row],[Number of Users]]-Sales[[#This Row],[Licenses Bought]]&lt;0,0,Sales[[#This Row],[Number of Users]]-Sales[[#This Row],[Licenses Bought]])</f>
        <v>4</v>
      </c>
      <c r="J940" s="2">
        <f>IF(Sales[[#This Row],[Sales Month]]=MAX(Sales[Sales Month]),Sales[[#This Row],[Upsell $ Per Non-Paying User]]*Sales[[#This Row],[Non-Paying Users]],0)</f>
        <v>0</v>
      </c>
      <c r="K940" s="2" t="str">
        <f>_xlfn.IFS(Sales[[#This Row],[Current Upsell $]]=0,"",Sales[[#This Row],[Current Upsell $]]&gt;=400,"High",Sales[[#This Row],[Current Upsell $]]&gt;=100,"Medium",Sales[[#This Row],[Current Upsell $]]&lt;100,"Low")</f>
        <v/>
      </c>
      <c r="L940" s="2" t="str">
        <f>IF(Sales[[#This Row],[Current Upsell $]]&gt;0,_xlfn.CONCAT(Sales[[#This Row],[Subscription Type]]," ",Sales[[#This Row],[Upsell Priority]]," ",TEXT(Sales[[#This Row],[Current Upsell $]],"$#,#")),"")</f>
        <v/>
      </c>
      <c r="M940" s="1">
        <v>44044</v>
      </c>
      <c r="N940" s="1">
        <v>44378</v>
      </c>
      <c r="O940">
        <v>11</v>
      </c>
      <c r="P940">
        <v>0</v>
      </c>
      <c r="Q940" s="1">
        <v>44228</v>
      </c>
      <c r="R940">
        <v>220</v>
      </c>
      <c r="S940" s="1"/>
    </row>
    <row r="941" spans="1:19" x14ac:dyDescent="0.35">
      <c r="A941">
        <v>100084</v>
      </c>
      <c r="B941" t="s">
        <v>0</v>
      </c>
      <c r="C941" s="2">
        <f>_xlfn.SWITCH(Sales[[#This Row],[Subscription Type]],"Basic",10,"Premium",10,"Business",25,"Enterprise",27)</f>
        <v>10</v>
      </c>
      <c r="E941" s="1"/>
      <c r="F941" s="1"/>
      <c r="G941">
        <v>22</v>
      </c>
      <c r="H941">
        <v>28</v>
      </c>
      <c r="I941">
        <f>IF(Sales[[#This Row],[Number of Users]]-Sales[[#This Row],[Licenses Bought]]&lt;0,0,Sales[[#This Row],[Number of Users]]-Sales[[#This Row],[Licenses Bought]])</f>
        <v>6</v>
      </c>
      <c r="J941" s="2">
        <f>IF(Sales[[#This Row],[Sales Month]]=MAX(Sales[Sales Month]),Sales[[#This Row],[Upsell $ Per Non-Paying User]]*Sales[[#This Row],[Non-Paying Users]],0)</f>
        <v>0</v>
      </c>
      <c r="K941" s="2" t="str">
        <f>_xlfn.IFS(Sales[[#This Row],[Current Upsell $]]=0,"",Sales[[#This Row],[Current Upsell $]]&gt;=400,"High",Sales[[#This Row],[Current Upsell $]]&gt;=100,"Medium",Sales[[#This Row],[Current Upsell $]]&lt;100,"Low")</f>
        <v/>
      </c>
      <c r="L941" s="2" t="str">
        <f>IF(Sales[[#This Row],[Current Upsell $]]&gt;0,_xlfn.CONCAT(Sales[[#This Row],[Subscription Type]]," ",Sales[[#This Row],[Upsell Priority]]," ",TEXT(Sales[[#This Row],[Current Upsell $]],"$#,#")),"")</f>
        <v/>
      </c>
      <c r="M941" s="1">
        <v>44044</v>
      </c>
      <c r="N941" s="1">
        <v>44378</v>
      </c>
      <c r="O941">
        <v>11</v>
      </c>
      <c r="P941">
        <v>0</v>
      </c>
      <c r="Q941" s="1">
        <v>44256</v>
      </c>
      <c r="R941">
        <v>220</v>
      </c>
      <c r="S941" s="1"/>
    </row>
    <row r="942" spans="1:19" x14ac:dyDescent="0.35">
      <c r="A942">
        <v>100084</v>
      </c>
      <c r="B942" t="s">
        <v>0</v>
      </c>
      <c r="C942" s="2">
        <f>_xlfn.SWITCH(Sales[[#This Row],[Subscription Type]],"Basic",10,"Premium",10,"Business",25,"Enterprise",27)</f>
        <v>10</v>
      </c>
      <c r="E942" s="1"/>
      <c r="F942" s="1"/>
      <c r="G942">
        <v>22</v>
      </c>
      <c r="H942">
        <v>25</v>
      </c>
      <c r="I942">
        <f>IF(Sales[[#This Row],[Number of Users]]-Sales[[#This Row],[Licenses Bought]]&lt;0,0,Sales[[#This Row],[Number of Users]]-Sales[[#This Row],[Licenses Bought]])</f>
        <v>3</v>
      </c>
      <c r="J942" s="2">
        <f>IF(Sales[[#This Row],[Sales Month]]=MAX(Sales[Sales Month]),Sales[[#This Row],[Upsell $ Per Non-Paying User]]*Sales[[#This Row],[Non-Paying Users]],0)</f>
        <v>0</v>
      </c>
      <c r="K942" s="2" t="str">
        <f>_xlfn.IFS(Sales[[#This Row],[Current Upsell $]]=0,"",Sales[[#This Row],[Current Upsell $]]&gt;=400,"High",Sales[[#This Row],[Current Upsell $]]&gt;=100,"Medium",Sales[[#This Row],[Current Upsell $]]&lt;100,"Low")</f>
        <v/>
      </c>
      <c r="L942" s="2" t="str">
        <f>IF(Sales[[#This Row],[Current Upsell $]]&gt;0,_xlfn.CONCAT(Sales[[#This Row],[Subscription Type]]," ",Sales[[#This Row],[Upsell Priority]]," ",TEXT(Sales[[#This Row],[Current Upsell $]],"$#,#")),"")</f>
        <v/>
      </c>
      <c r="M942" s="1">
        <v>44044</v>
      </c>
      <c r="N942" s="1">
        <v>44378</v>
      </c>
      <c r="O942">
        <v>11</v>
      </c>
      <c r="P942">
        <v>0</v>
      </c>
      <c r="Q942" s="1">
        <v>44287</v>
      </c>
      <c r="R942">
        <v>220</v>
      </c>
      <c r="S942" s="1"/>
    </row>
    <row r="943" spans="1:19" x14ac:dyDescent="0.35">
      <c r="A943">
        <v>100084</v>
      </c>
      <c r="B943" t="s">
        <v>0</v>
      </c>
      <c r="C943" s="2">
        <f>_xlfn.SWITCH(Sales[[#This Row],[Subscription Type]],"Basic",10,"Premium",10,"Business",25,"Enterprise",27)</f>
        <v>10</v>
      </c>
      <c r="E943" s="1"/>
      <c r="F943" s="1"/>
      <c r="G943">
        <v>22</v>
      </c>
      <c r="H943">
        <v>23</v>
      </c>
      <c r="I943">
        <f>IF(Sales[[#This Row],[Number of Users]]-Sales[[#This Row],[Licenses Bought]]&lt;0,0,Sales[[#This Row],[Number of Users]]-Sales[[#This Row],[Licenses Bought]])</f>
        <v>1</v>
      </c>
      <c r="J943" s="2">
        <f>IF(Sales[[#This Row],[Sales Month]]=MAX(Sales[Sales Month]),Sales[[#This Row],[Upsell $ Per Non-Paying User]]*Sales[[#This Row],[Non-Paying Users]],0)</f>
        <v>0</v>
      </c>
      <c r="K943" s="2" t="str">
        <f>_xlfn.IFS(Sales[[#This Row],[Current Upsell $]]=0,"",Sales[[#This Row],[Current Upsell $]]&gt;=400,"High",Sales[[#This Row],[Current Upsell $]]&gt;=100,"Medium",Sales[[#This Row],[Current Upsell $]]&lt;100,"Low")</f>
        <v/>
      </c>
      <c r="L943" s="2" t="str">
        <f>IF(Sales[[#This Row],[Current Upsell $]]&gt;0,_xlfn.CONCAT(Sales[[#This Row],[Subscription Type]]," ",Sales[[#This Row],[Upsell Priority]]," ",TEXT(Sales[[#This Row],[Current Upsell $]],"$#,#")),"")</f>
        <v/>
      </c>
      <c r="M943" s="1">
        <v>44044</v>
      </c>
      <c r="N943" s="1">
        <v>44378</v>
      </c>
      <c r="O943">
        <v>11</v>
      </c>
      <c r="P943">
        <v>0</v>
      </c>
      <c r="Q943" s="1">
        <v>44317</v>
      </c>
      <c r="R943">
        <v>220</v>
      </c>
      <c r="S943" s="1"/>
    </row>
    <row r="944" spans="1:19" x14ac:dyDescent="0.35">
      <c r="A944">
        <v>100084</v>
      </c>
      <c r="B944" t="s">
        <v>0</v>
      </c>
      <c r="C944" s="2">
        <f>_xlfn.SWITCH(Sales[[#This Row],[Subscription Type]],"Basic",10,"Premium",10,"Business",25,"Enterprise",27)</f>
        <v>10</v>
      </c>
      <c r="E944" s="1"/>
      <c r="F944" s="1"/>
      <c r="G944">
        <v>22</v>
      </c>
      <c r="H944">
        <v>31</v>
      </c>
      <c r="I944">
        <f>IF(Sales[[#This Row],[Number of Users]]-Sales[[#This Row],[Licenses Bought]]&lt;0,0,Sales[[#This Row],[Number of Users]]-Sales[[#This Row],[Licenses Bought]])</f>
        <v>9</v>
      </c>
      <c r="J944" s="2">
        <f>IF(Sales[[#This Row],[Sales Month]]=MAX(Sales[Sales Month]),Sales[[#This Row],[Upsell $ Per Non-Paying User]]*Sales[[#This Row],[Non-Paying Users]],0)</f>
        <v>90</v>
      </c>
      <c r="K944" s="2" t="str">
        <f>_xlfn.IFS(Sales[[#This Row],[Current Upsell $]]=0,"",Sales[[#This Row],[Current Upsell $]]&gt;=400,"High",Sales[[#This Row],[Current Upsell $]]&gt;=100,"Medium",Sales[[#This Row],[Current Upsell $]]&lt;100,"Low")</f>
        <v>Low</v>
      </c>
      <c r="L944" s="2" t="str">
        <f>IF(Sales[[#This Row],[Current Upsell $]]&gt;0,_xlfn.CONCAT(Sales[[#This Row],[Subscription Type]]," ",Sales[[#This Row],[Upsell Priority]]," ",TEXT(Sales[[#This Row],[Current Upsell $]],"$#,#")),"")</f>
        <v>Premium Low $90</v>
      </c>
      <c r="M944" s="1">
        <v>44044</v>
      </c>
      <c r="N944" s="1">
        <v>44378</v>
      </c>
      <c r="O944">
        <v>11</v>
      </c>
      <c r="P944">
        <v>0</v>
      </c>
      <c r="Q944" s="1">
        <v>44348</v>
      </c>
      <c r="R944">
        <v>220</v>
      </c>
      <c r="S944" s="1"/>
    </row>
    <row r="945" spans="1:19" x14ac:dyDescent="0.35">
      <c r="A945">
        <v>100085</v>
      </c>
      <c r="B945" t="s">
        <v>3</v>
      </c>
      <c r="C945" s="2">
        <f>_xlfn.SWITCH(Sales[[#This Row],[Subscription Type]],"Basic",10,"Premium",10,"Business",25,"Enterprise",27)</f>
        <v>10</v>
      </c>
      <c r="E945" s="1"/>
      <c r="F945" s="1"/>
      <c r="G945">
        <v>0</v>
      </c>
      <c r="H945">
        <v>21</v>
      </c>
      <c r="I945">
        <f>IF(Sales[[#This Row],[Number of Users]]-Sales[[#This Row],[Licenses Bought]]&lt;0,0,Sales[[#This Row],[Number of Users]]-Sales[[#This Row],[Licenses Bought]])</f>
        <v>21</v>
      </c>
      <c r="J945" s="2">
        <f>IF(Sales[[#This Row],[Sales Month]]=MAX(Sales[Sales Month]),Sales[[#This Row],[Upsell $ Per Non-Paying User]]*Sales[[#This Row],[Non-Paying Users]],0)</f>
        <v>0</v>
      </c>
      <c r="K945" s="2" t="str">
        <f>_xlfn.IFS(Sales[[#This Row],[Current Upsell $]]=0,"",Sales[[#This Row],[Current Upsell $]]&gt;=400,"High",Sales[[#This Row],[Current Upsell $]]&gt;=100,"Medium",Sales[[#This Row],[Current Upsell $]]&lt;100,"Low")</f>
        <v/>
      </c>
      <c r="L945" s="2" t="str">
        <f>IF(Sales[[#This Row],[Current Upsell $]]&gt;0,_xlfn.CONCAT(Sales[[#This Row],[Subscription Type]]," ",Sales[[#This Row],[Upsell Priority]]," ",TEXT(Sales[[#This Row],[Current Upsell $]],"$#,#")),"")</f>
        <v/>
      </c>
      <c r="M945" s="1">
        <v>44044</v>
      </c>
      <c r="N945" s="1">
        <v>44378</v>
      </c>
      <c r="O945">
        <v>11</v>
      </c>
      <c r="P945">
        <v>0</v>
      </c>
      <c r="Q945" s="1">
        <v>44044</v>
      </c>
      <c r="R945">
        <v>0</v>
      </c>
      <c r="S945" s="1"/>
    </row>
    <row r="946" spans="1:19" x14ac:dyDescent="0.35">
      <c r="A946">
        <v>100085</v>
      </c>
      <c r="B946" t="s">
        <v>0</v>
      </c>
      <c r="C946" s="2">
        <f>_xlfn.SWITCH(Sales[[#This Row],[Subscription Type]],"Basic",10,"Premium",10,"Business",25,"Enterprise",27)</f>
        <v>10</v>
      </c>
      <c r="E946" s="1"/>
      <c r="F946" s="1"/>
      <c r="G946">
        <v>13</v>
      </c>
      <c r="H946">
        <v>22</v>
      </c>
      <c r="I946">
        <f>IF(Sales[[#This Row],[Number of Users]]-Sales[[#This Row],[Licenses Bought]]&lt;0,0,Sales[[#This Row],[Number of Users]]-Sales[[#This Row],[Licenses Bought]])</f>
        <v>9</v>
      </c>
      <c r="J946" s="2">
        <f>IF(Sales[[#This Row],[Sales Month]]=MAX(Sales[Sales Month]),Sales[[#This Row],[Upsell $ Per Non-Paying User]]*Sales[[#This Row],[Non-Paying Users]],0)</f>
        <v>0</v>
      </c>
      <c r="K946" s="2" t="str">
        <f>_xlfn.IFS(Sales[[#This Row],[Current Upsell $]]=0,"",Sales[[#This Row],[Current Upsell $]]&gt;=400,"High",Sales[[#This Row],[Current Upsell $]]&gt;=100,"Medium",Sales[[#This Row],[Current Upsell $]]&lt;100,"Low")</f>
        <v/>
      </c>
      <c r="L946" s="2" t="str">
        <f>IF(Sales[[#This Row],[Current Upsell $]]&gt;0,_xlfn.CONCAT(Sales[[#This Row],[Subscription Type]]," ",Sales[[#This Row],[Upsell Priority]]," ",TEXT(Sales[[#This Row],[Current Upsell $]],"$#,#")),"")</f>
        <v/>
      </c>
      <c r="M946" s="1">
        <v>44044</v>
      </c>
      <c r="N946" s="1">
        <v>44378</v>
      </c>
      <c r="O946">
        <v>11</v>
      </c>
      <c r="P946">
        <v>0</v>
      </c>
      <c r="Q946" s="1">
        <v>44075</v>
      </c>
      <c r="R946">
        <v>130</v>
      </c>
      <c r="S946" s="1"/>
    </row>
    <row r="947" spans="1:19" x14ac:dyDescent="0.35">
      <c r="A947">
        <v>100085</v>
      </c>
      <c r="B947" t="s">
        <v>0</v>
      </c>
      <c r="C947" s="2">
        <f>_xlfn.SWITCH(Sales[[#This Row],[Subscription Type]],"Basic",10,"Premium",10,"Business",25,"Enterprise",27)</f>
        <v>10</v>
      </c>
      <c r="E947" s="1"/>
      <c r="F947" s="1"/>
      <c r="G947">
        <v>15</v>
      </c>
      <c r="H947">
        <v>26</v>
      </c>
      <c r="I947">
        <f>IF(Sales[[#This Row],[Number of Users]]-Sales[[#This Row],[Licenses Bought]]&lt;0,0,Sales[[#This Row],[Number of Users]]-Sales[[#This Row],[Licenses Bought]])</f>
        <v>11</v>
      </c>
      <c r="J947" s="2">
        <f>IF(Sales[[#This Row],[Sales Month]]=MAX(Sales[Sales Month]),Sales[[#This Row],[Upsell $ Per Non-Paying User]]*Sales[[#This Row],[Non-Paying Users]],0)</f>
        <v>0</v>
      </c>
      <c r="K947" s="2" t="str">
        <f>_xlfn.IFS(Sales[[#This Row],[Current Upsell $]]=0,"",Sales[[#This Row],[Current Upsell $]]&gt;=400,"High",Sales[[#This Row],[Current Upsell $]]&gt;=100,"Medium",Sales[[#This Row],[Current Upsell $]]&lt;100,"Low")</f>
        <v/>
      </c>
      <c r="L947" s="2" t="str">
        <f>IF(Sales[[#This Row],[Current Upsell $]]&gt;0,_xlfn.CONCAT(Sales[[#This Row],[Subscription Type]]," ",Sales[[#This Row],[Upsell Priority]]," ",TEXT(Sales[[#This Row],[Current Upsell $]],"$#,#")),"")</f>
        <v/>
      </c>
      <c r="M947" s="1">
        <v>44044</v>
      </c>
      <c r="N947" s="1">
        <v>44378</v>
      </c>
      <c r="O947">
        <v>11</v>
      </c>
      <c r="P947">
        <v>0</v>
      </c>
      <c r="Q947" s="1">
        <v>44105</v>
      </c>
      <c r="R947">
        <v>150</v>
      </c>
      <c r="S947" s="1"/>
    </row>
    <row r="948" spans="1:19" x14ac:dyDescent="0.35">
      <c r="A948">
        <v>100085</v>
      </c>
      <c r="B948" t="s">
        <v>0</v>
      </c>
      <c r="C948" s="2">
        <f>_xlfn.SWITCH(Sales[[#This Row],[Subscription Type]],"Basic",10,"Premium",10,"Business",25,"Enterprise",27)</f>
        <v>10</v>
      </c>
      <c r="E948" s="1"/>
      <c r="F948" s="1"/>
      <c r="G948">
        <v>22</v>
      </c>
      <c r="H948">
        <v>25</v>
      </c>
      <c r="I948">
        <f>IF(Sales[[#This Row],[Number of Users]]-Sales[[#This Row],[Licenses Bought]]&lt;0,0,Sales[[#This Row],[Number of Users]]-Sales[[#This Row],[Licenses Bought]])</f>
        <v>3</v>
      </c>
      <c r="J948" s="2">
        <f>IF(Sales[[#This Row],[Sales Month]]=MAX(Sales[Sales Month]),Sales[[#This Row],[Upsell $ Per Non-Paying User]]*Sales[[#This Row],[Non-Paying Users]],0)</f>
        <v>0</v>
      </c>
      <c r="K948" s="2" t="str">
        <f>_xlfn.IFS(Sales[[#This Row],[Current Upsell $]]=0,"",Sales[[#This Row],[Current Upsell $]]&gt;=400,"High",Sales[[#This Row],[Current Upsell $]]&gt;=100,"Medium",Sales[[#This Row],[Current Upsell $]]&lt;100,"Low")</f>
        <v/>
      </c>
      <c r="L948" s="2" t="str">
        <f>IF(Sales[[#This Row],[Current Upsell $]]&gt;0,_xlfn.CONCAT(Sales[[#This Row],[Subscription Type]]," ",Sales[[#This Row],[Upsell Priority]]," ",TEXT(Sales[[#This Row],[Current Upsell $]],"$#,#")),"")</f>
        <v/>
      </c>
      <c r="M948" s="1">
        <v>44044</v>
      </c>
      <c r="N948" s="1">
        <v>44378</v>
      </c>
      <c r="O948">
        <v>11</v>
      </c>
      <c r="P948">
        <v>0</v>
      </c>
      <c r="Q948" s="1">
        <v>44136</v>
      </c>
      <c r="R948">
        <v>220</v>
      </c>
      <c r="S948" s="1"/>
    </row>
    <row r="949" spans="1:19" x14ac:dyDescent="0.35">
      <c r="A949">
        <v>100085</v>
      </c>
      <c r="B949" t="s">
        <v>0</v>
      </c>
      <c r="C949" s="2">
        <f>_xlfn.SWITCH(Sales[[#This Row],[Subscription Type]],"Basic",10,"Premium",10,"Business",25,"Enterprise",27)</f>
        <v>10</v>
      </c>
      <c r="E949" s="1"/>
      <c r="F949" s="1"/>
      <c r="G949">
        <v>22</v>
      </c>
      <c r="H949">
        <v>26</v>
      </c>
      <c r="I949">
        <f>IF(Sales[[#This Row],[Number of Users]]-Sales[[#This Row],[Licenses Bought]]&lt;0,0,Sales[[#This Row],[Number of Users]]-Sales[[#This Row],[Licenses Bought]])</f>
        <v>4</v>
      </c>
      <c r="J949" s="2">
        <f>IF(Sales[[#This Row],[Sales Month]]=MAX(Sales[Sales Month]),Sales[[#This Row],[Upsell $ Per Non-Paying User]]*Sales[[#This Row],[Non-Paying Users]],0)</f>
        <v>0</v>
      </c>
      <c r="K949" s="2" t="str">
        <f>_xlfn.IFS(Sales[[#This Row],[Current Upsell $]]=0,"",Sales[[#This Row],[Current Upsell $]]&gt;=400,"High",Sales[[#This Row],[Current Upsell $]]&gt;=100,"Medium",Sales[[#This Row],[Current Upsell $]]&lt;100,"Low")</f>
        <v/>
      </c>
      <c r="L949" s="2" t="str">
        <f>IF(Sales[[#This Row],[Current Upsell $]]&gt;0,_xlfn.CONCAT(Sales[[#This Row],[Subscription Type]]," ",Sales[[#This Row],[Upsell Priority]]," ",TEXT(Sales[[#This Row],[Current Upsell $]],"$#,#")),"")</f>
        <v/>
      </c>
      <c r="M949" s="1">
        <v>44044</v>
      </c>
      <c r="N949" s="1">
        <v>44378</v>
      </c>
      <c r="O949">
        <v>11</v>
      </c>
      <c r="P949">
        <v>0</v>
      </c>
      <c r="Q949" s="1">
        <v>44166</v>
      </c>
      <c r="R949">
        <v>220</v>
      </c>
      <c r="S949" s="1"/>
    </row>
    <row r="950" spans="1:19" x14ac:dyDescent="0.35">
      <c r="A950">
        <v>100085</v>
      </c>
      <c r="B950" t="s">
        <v>0</v>
      </c>
      <c r="C950" s="2">
        <f>_xlfn.SWITCH(Sales[[#This Row],[Subscription Type]],"Basic",10,"Premium",10,"Business",25,"Enterprise",27)</f>
        <v>10</v>
      </c>
      <c r="E950" s="1"/>
      <c r="F950" s="1"/>
      <c r="G950">
        <v>22</v>
      </c>
      <c r="H950">
        <v>27</v>
      </c>
      <c r="I950">
        <f>IF(Sales[[#This Row],[Number of Users]]-Sales[[#This Row],[Licenses Bought]]&lt;0,0,Sales[[#This Row],[Number of Users]]-Sales[[#This Row],[Licenses Bought]])</f>
        <v>5</v>
      </c>
      <c r="J950" s="2">
        <f>IF(Sales[[#This Row],[Sales Month]]=MAX(Sales[Sales Month]),Sales[[#This Row],[Upsell $ Per Non-Paying User]]*Sales[[#This Row],[Non-Paying Users]],0)</f>
        <v>0</v>
      </c>
      <c r="K950" s="2" t="str">
        <f>_xlfn.IFS(Sales[[#This Row],[Current Upsell $]]=0,"",Sales[[#This Row],[Current Upsell $]]&gt;=400,"High",Sales[[#This Row],[Current Upsell $]]&gt;=100,"Medium",Sales[[#This Row],[Current Upsell $]]&lt;100,"Low")</f>
        <v/>
      </c>
      <c r="L950" s="2" t="str">
        <f>IF(Sales[[#This Row],[Current Upsell $]]&gt;0,_xlfn.CONCAT(Sales[[#This Row],[Subscription Type]]," ",Sales[[#This Row],[Upsell Priority]]," ",TEXT(Sales[[#This Row],[Current Upsell $]],"$#,#")),"")</f>
        <v/>
      </c>
      <c r="M950" s="1">
        <v>44044</v>
      </c>
      <c r="N950" s="1">
        <v>44378</v>
      </c>
      <c r="O950">
        <v>11</v>
      </c>
      <c r="P950">
        <v>0</v>
      </c>
      <c r="Q950" s="1">
        <v>44197</v>
      </c>
      <c r="R950">
        <v>220</v>
      </c>
      <c r="S950" s="1"/>
    </row>
    <row r="951" spans="1:19" x14ac:dyDescent="0.35">
      <c r="A951">
        <v>100085</v>
      </c>
      <c r="B951" t="s">
        <v>0</v>
      </c>
      <c r="C951" s="2">
        <f>_xlfn.SWITCH(Sales[[#This Row],[Subscription Type]],"Basic",10,"Premium",10,"Business",25,"Enterprise",27)</f>
        <v>10</v>
      </c>
      <c r="E951" s="1"/>
      <c r="F951" s="1"/>
      <c r="G951">
        <v>22</v>
      </c>
      <c r="H951">
        <v>26</v>
      </c>
      <c r="I951">
        <f>IF(Sales[[#This Row],[Number of Users]]-Sales[[#This Row],[Licenses Bought]]&lt;0,0,Sales[[#This Row],[Number of Users]]-Sales[[#This Row],[Licenses Bought]])</f>
        <v>4</v>
      </c>
      <c r="J951" s="2">
        <f>IF(Sales[[#This Row],[Sales Month]]=MAX(Sales[Sales Month]),Sales[[#This Row],[Upsell $ Per Non-Paying User]]*Sales[[#This Row],[Non-Paying Users]],0)</f>
        <v>0</v>
      </c>
      <c r="K951" s="2" t="str">
        <f>_xlfn.IFS(Sales[[#This Row],[Current Upsell $]]=0,"",Sales[[#This Row],[Current Upsell $]]&gt;=400,"High",Sales[[#This Row],[Current Upsell $]]&gt;=100,"Medium",Sales[[#This Row],[Current Upsell $]]&lt;100,"Low")</f>
        <v/>
      </c>
      <c r="L951" s="2" t="str">
        <f>IF(Sales[[#This Row],[Current Upsell $]]&gt;0,_xlfn.CONCAT(Sales[[#This Row],[Subscription Type]]," ",Sales[[#This Row],[Upsell Priority]]," ",TEXT(Sales[[#This Row],[Current Upsell $]],"$#,#")),"")</f>
        <v/>
      </c>
      <c r="M951" s="1">
        <v>44044</v>
      </c>
      <c r="N951" s="1">
        <v>44378</v>
      </c>
      <c r="O951">
        <v>11</v>
      </c>
      <c r="P951">
        <v>0</v>
      </c>
      <c r="Q951" s="1">
        <v>44228</v>
      </c>
      <c r="R951">
        <v>220</v>
      </c>
      <c r="S951" s="1"/>
    </row>
    <row r="952" spans="1:19" x14ac:dyDescent="0.35">
      <c r="A952">
        <v>100085</v>
      </c>
      <c r="B952" t="s">
        <v>0</v>
      </c>
      <c r="C952" s="2">
        <f>_xlfn.SWITCH(Sales[[#This Row],[Subscription Type]],"Basic",10,"Premium",10,"Business",25,"Enterprise",27)</f>
        <v>10</v>
      </c>
      <c r="E952" s="1"/>
      <c r="F952" s="1"/>
      <c r="G952">
        <v>22</v>
      </c>
      <c r="H952">
        <v>27</v>
      </c>
      <c r="I952">
        <f>IF(Sales[[#This Row],[Number of Users]]-Sales[[#This Row],[Licenses Bought]]&lt;0,0,Sales[[#This Row],[Number of Users]]-Sales[[#This Row],[Licenses Bought]])</f>
        <v>5</v>
      </c>
      <c r="J952" s="2">
        <f>IF(Sales[[#This Row],[Sales Month]]=MAX(Sales[Sales Month]),Sales[[#This Row],[Upsell $ Per Non-Paying User]]*Sales[[#This Row],[Non-Paying Users]],0)</f>
        <v>0</v>
      </c>
      <c r="K952" s="2" t="str">
        <f>_xlfn.IFS(Sales[[#This Row],[Current Upsell $]]=0,"",Sales[[#This Row],[Current Upsell $]]&gt;=400,"High",Sales[[#This Row],[Current Upsell $]]&gt;=100,"Medium",Sales[[#This Row],[Current Upsell $]]&lt;100,"Low")</f>
        <v/>
      </c>
      <c r="L952" s="2" t="str">
        <f>IF(Sales[[#This Row],[Current Upsell $]]&gt;0,_xlfn.CONCAT(Sales[[#This Row],[Subscription Type]]," ",Sales[[#This Row],[Upsell Priority]]," ",TEXT(Sales[[#This Row],[Current Upsell $]],"$#,#")),"")</f>
        <v/>
      </c>
      <c r="M952" s="1">
        <v>44044</v>
      </c>
      <c r="N952" s="1">
        <v>44378</v>
      </c>
      <c r="O952">
        <v>11</v>
      </c>
      <c r="P952">
        <v>0</v>
      </c>
      <c r="Q952" s="1">
        <v>44256</v>
      </c>
      <c r="R952">
        <v>220</v>
      </c>
      <c r="S952" s="1"/>
    </row>
    <row r="953" spans="1:19" x14ac:dyDescent="0.35">
      <c r="A953">
        <v>100085</v>
      </c>
      <c r="B953" t="s">
        <v>0</v>
      </c>
      <c r="C953" s="2">
        <f>_xlfn.SWITCH(Sales[[#This Row],[Subscription Type]],"Basic",10,"Premium",10,"Business",25,"Enterprise",27)</f>
        <v>10</v>
      </c>
      <c r="E953" s="1"/>
      <c r="F953" s="1"/>
      <c r="G953">
        <v>22</v>
      </c>
      <c r="H953">
        <v>28</v>
      </c>
      <c r="I953">
        <f>IF(Sales[[#This Row],[Number of Users]]-Sales[[#This Row],[Licenses Bought]]&lt;0,0,Sales[[#This Row],[Number of Users]]-Sales[[#This Row],[Licenses Bought]])</f>
        <v>6</v>
      </c>
      <c r="J953" s="2">
        <f>IF(Sales[[#This Row],[Sales Month]]=MAX(Sales[Sales Month]),Sales[[#This Row],[Upsell $ Per Non-Paying User]]*Sales[[#This Row],[Non-Paying Users]],0)</f>
        <v>0</v>
      </c>
      <c r="K953" s="2" t="str">
        <f>_xlfn.IFS(Sales[[#This Row],[Current Upsell $]]=0,"",Sales[[#This Row],[Current Upsell $]]&gt;=400,"High",Sales[[#This Row],[Current Upsell $]]&gt;=100,"Medium",Sales[[#This Row],[Current Upsell $]]&lt;100,"Low")</f>
        <v/>
      </c>
      <c r="L953" s="2" t="str">
        <f>IF(Sales[[#This Row],[Current Upsell $]]&gt;0,_xlfn.CONCAT(Sales[[#This Row],[Subscription Type]]," ",Sales[[#This Row],[Upsell Priority]]," ",TEXT(Sales[[#This Row],[Current Upsell $]],"$#,#")),"")</f>
        <v/>
      </c>
      <c r="M953" s="1">
        <v>44044</v>
      </c>
      <c r="N953" s="1">
        <v>44378</v>
      </c>
      <c r="O953">
        <v>11</v>
      </c>
      <c r="P953">
        <v>0</v>
      </c>
      <c r="Q953" s="1">
        <v>44287</v>
      </c>
      <c r="R953">
        <v>220</v>
      </c>
      <c r="S953" s="1"/>
    </row>
    <row r="954" spans="1:19" x14ac:dyDescent="0.35">
      <c r="A954">
        <v>100085</v>
      </c>
      <c r="B954" t="s">
        <v>0</v>
      </c>
      <c r="C954" s="2">
        <f>_xlfn.SWITCH(Sales[[#This Row],[Subscription Type]],"Basic",10,"Premium",10,"Business",25,"Enterprise",27)</f>
        <v>10</v>
      </c>
      <c r="E954" s="1"/>
      <c r="F954" s="1"/>
      <c r="G954">
        <v>22</v>
      </c>
      <c r="H954">
        <v>26</v>
      </c>
      <c r="I954">
        <f>IF(Sales[[#This Row],[Number of Users]]-Sales[[#This Row],[Licenses Bought]]&lt;0,0,Sales[[#This Row],[Number of Users]]-Sales[[#This Row],[Licenses Bought]])</f>
        <v>4</v>
      </c>
      <c r="J954" s="2">
        <f>IF(Sales[[#This Row],[Sales Month]]=MAX(Sales[Sales Month]),Sales[[#This Row],[Upsell $ Per Non-Paying User]]*Sales[[#This Row],[Non-Paying Users]],0)</f>
        <v>0</v>
      </c>
      <c r="K954" s="2" t="str">
        <f>_xlfn.IFS(Sales[[#This Row],[Current Upsell $]]=0,"",Sales[[#This Row],[Current Upsell $]]&gt;=400,"High",Sales[[#This Row],[Current Upsell $]]&gt;=100,"Medium",Sales[[#This Row],[Current Upsell $]]&lt;100,"Low")</f>
        <v/>
      </c>
      <c r="L954" s="2" t="str">
        <f>IF(Sales[[#This Row],[Current Upsell $]]&gt;0,_xlfn.CONCAT(Sales[[#This Row],[Subscription Type]]," ",Sales[[#This Row],[Upsell Priority]]," ",TEXT(Sales[[#This Row],[Current Upsell $]],"$#,#")),"")</f>
        <v/>
      </c>
      <c r="M954" s="1">
        <v>44044</v>
      </c>
      <c r="N954" s="1">
        <v>44378</v>
      </c>
      <c r="O954">
        <v>11</v>
      </c>
      <c r="P954">
        <v>0</v>
      </c>
      <c r="Q954" s="1">
        <v>44317</v>
      </c>
      <c r="R954">
        <v>220</v>
      </c>
      <c r="S954" s="1"/>
    </row>
    <row r="955" spans="1:19" x14ac:dyDescent="0.35">
      <c r="A955">
        <v>100085</v>
      </c>
      <c r="B955" t="s">
        <v>0</v>
      </c>
      <c r="C955" s="2">
        <f>_xlfn.SWITCH(Sales[[#This Row],[Subscription Type]],"Basic",10,"Premium",10,"Business",25,"Enterprise",27)</f>
        <v>10</v>
      </c>
      <c r="E955" s="1"/>
      <c r="F955" s="1"/>
      <c r="G955">
        <v>22</v>
      </c>
      <c r="H955">
        <v>29</v>
      </c>
      <c r="I955">
        <f>IF(Sales[[#This Row],[Number of Users]]-Sales[[#This Row],[Licenses Bought]]&lt;0,0,Sales[[#This Row],[Number of Users]]-Sales[[#This Row],[Licenses Bought]])</f>
        <v>7</v>
      </c>
      <c r="J955" s="2">
        <f>IF(Sales[[#This Row],[Sales Month]]=MAX(Sales[Sales Month]),Sales[[#This Row],[Upsell $ Per Non-Paying User]]*Sales[[#This Row],[Non-Paying Users]],0)</f>
        <v>70</v>
      </c>
      <c r="K955" s="2" t="str">
        <f>_xlfn.IFS(Sales[[#This Row],[Current Upsell $]]=0,"",Sales[[#This Row],[Current Upsell $]]&gt;=400,"High",Sales[[#This Row],[Current Upsell $]]&gt;=100,"Medium",Sales[[#This Row],[Current Upsell $]]&lt;100,"Low")</f>
        <v>Low</v>
      </c>
      <c r="L955" s="2" t="str">
        <f>IF(Sales[[#This Row],[Current Upsell $]]&gt;0,_xlfn.CONCAT(Sales[[#This Row],[Subscription Type]]," ",Sales[[#This Row],[Upsell Priority]]," ",TEXT(Sales[[#This Row],[Current Upsell $]],"$#,#")),"")</f>
        <v>Premium Low $70</v>
      </c>
      <c r="M955" s="1">
        <v>44044</v>
      </c>
      <c r="N955" s="1">
        <v>44378</v>
      </c>
      <c r="O955">
        <v>11</v>
      </c>
      <c r="P955">
        <v>0</v>
      </c>
      <c r="Q955" s="1">
        <v>44348</v>
      </c>
      <c r="R955">
        <v>220</v>
      </c>
      <c r="S955" s="1"/>
    </row>
    <row r="956" spans="1:19" x14ac:dyDescent="0.35">
      <c r="A956">
        <v>100086</v>
      </c>
      <c r="B956" t="s">
        <v>3</v>
      </c>
      <c r="C956" s="2">
        <f>_xlfn.SWITCH(Sales[[#This Row],[Subscription Type]],"Basic",10,"Premium",10,"Business",25,"Enterprise",27)</f>
        <v>10</v>
      </c>
      <c r="E956" s="1"/>
      <c r="F956" s="1"/>
      <c r="G956">
        <v>0</v>
      </c>
      <c r="H956">
        <v>21</v>
      </c>
      <c r="I956">
        <f>IF(Sales[[#This Row],[Number of Users]]-Sales[[#This Row],[Licenses Bought]]&lt;0,0,Sales[[#This Row],[Number of Users]]-Sales[[#This Row],[Licenses Bought]])</f>
        <v>21</v>
      </c>
      <c r="J956" s="2">
        <f>IF(Sales[[#This Row],[Sales Month]]=MAX(Sales[Sales Month]),Sales[[#This Row],[Upsell $ Per Non-Paying User]]*Sales[[#This Row],[Non-Paying Users]],0)</f>
        <v>0</v>
      </c>
      <c r="K956" s="2" t="str">
        <f>_xlfn.IFS(Sales[[#This Row],[Current Upsell $]]=0,"",Sales[[#This Row],[Current Upsell $]]&gt;=400,"High",Sales[[#This Row],[Current Upsell $]]&gt;=100,"Medium",Sales[[#This Row],[Current Upsell $]]&lt;100,"Low")</f>
        <v/>
      </c>
      <c r="L956" s="2" t="str">
        <f>IF(Sales[[#This Row],[Current Upsell $]]&gt;0,_xlfn.CONCAT(Sales[[#This Row],[Subscription Type]]," ",Sales[[#This Row],[Upsell Priority]]," ",TEXT(Sales[[#This Row],[Current Upsell $]],"$#,#")),"")</f>
        <v/>
      </c>
      <c r="M956" s="1">
        <v>44044</v>
      </c>
      <c r="N956" s="1">
        <v>44378</v>
      </c>
      <c r="O956">
        <v>11</v>
      </c>
      <c r="P956">
        <v>0</v>
      </c>
      <c r="Q956" s="1">
        <v>44044</v>
      </c>
      <c r="R956">
        <v>0</v>
      </c>
      <c r="S956" s="1"/>
    </row>
    <row r="957" spans="1:19" x14ac:dyDescent="0.35">
      <c r="A957">
        <v>100086</v>
      </c>
      <c r="B957" t="s">
        <v>1</v>
      </c>
      <c r="C957" s="2">
        <f>_xlfn.SWITCH(Sales[[#This Row],[Subscription Type]],"Basic",10,"Premium",10,"Business",25,"Enterprise",27)</f>
        <v>25</v>
      </c>
      <c r="E957" s="1"/>
      <c r="F957" s="1"/>
      <c r="G957">
        <v>6</v>
      </c>
      <c r="H957">
        <v>26</v>
      </c>
      <c r="I957">
        <f>IF(Sales[[#This Row],[Number of Users]]-Sales[[#This Row],[Licenses Bought]]&lt;0,0,Sales[[#This Row],[Number of Users]]-Sales[[#This Row],[Licenses Bought]])</f>
        <v>20</v>
      </c>
      <c r="J957" s="2">
        <f>IF(Sales[[#This Row],[Sales Month]]=MAX(Sales[Sales Month]),Sales[[#This Row],[Upsell $ Per Non-Paying User]]*Sales[[#This Row],[Non-Paying Users]],0)</f>
        <v>0</v>
      </c>
      <c r="K957" s="2" t="str">
        <f>_xlfn.IFS(Sales[[#This Row],[Current Upsell $]]=0,"",Sales[[#This Row],[Current Upsell $]]&gt;=400,"High",Sales[[#This Row],[Current Upsell $]]&gt;=100,"Medium",Sales[[#This Row],[Current Upsell $]]&lt;100,"Low")</f>
        <v/>
      </c>
      <c r="L957" s="2" t="str">
        <f>IF(Sales[[#This Row],[Current Upsell $]]&gt;0,_xlfn.CONCAT(Sales[[#This Row],[Subscription Type]]," ",Sales[[#This Row],[Upsell Priority]]," ",TEXT(Sales[[#This Row],[Current Upsell $]],"$#,#")),"")</f>
        <v/>
      </c>
      <c r="M957" s="1">
        <v>44044</v>
      </c>
      <c r="N957" s="1">
        <v>44378</v>
      </c>
      <c r="O957">
        <v>11</v>
      </c>
      <c r="P957">
        <v>0</v>
      </c>
      <c r="Q957" s="1">
        <v>44075</v>
      </c>
      <c r="R957">
        <v>150</v>
      </c>
      <c r="S957" s="1"/>
    </row>
    <row r="958" spans="1:19" x14ac:dyDescent="0.35">
      <c r="A958">
        <v>100086</v>
      </c>
      <c r="B958" t="s">
        <v>1</v>
      </c>
      <c r="C958" s="2">
        <f>_xlfn.SWITCH(Sales[[#This Row],[Subscription Type]],"Basic",10,"Premium",10,"Business",25,"Enterprise",27)</f>
        <v>25</v>
      </c>
      <c r="E958" s="1"/>
      <c r="F958" s="1"/>
      <c r="G958">
        <v>21</v>
      </c>
      <c r="H958">
        <v>24</v>
      </c>
      <c r="I958">
        <f>IF(Sales[[#This Row],[Number of Users]]-Sales[[#This Row],[Licenses Bought]]&lt;0,0,Sales[[#This Row],[Number of Users]]-Sales[[#This Row],[Licenses Bought]])</f>
        <v>3</v>
      </c>
      <c r="J958" s="2">
        <f>IF(Sales[[#This Row],[Sales Month]]=MAX(Sales[Sales Month]),Sales[[#This Row],[Upsell $ Per Non-Paying User]]*Sales[[#This Row],[Non-Paying Users]],0)</f>
        <v>0</v>
      </c>
      <c r="K958" s="2" t="str">
        <f>_xlfn.IFS(Sales[[#This Row],[Current Upsell $]]=0,"",Sales[[#This Row],[Current Upsell $]]&gt;=400,"High",Sales[[#This Row],[Current Upsell $]]&gt;=100,"Medium",Sales[[#This Row],[Current Upsell $]]&lt;100,"Low")</f>
        <v/>
      </c>
      <c r="L958" s="2" t="str">
        <f>IF(Sales[[#This Row],[Current Upsell $]]&gt;0,_xlfn.CONCAT(Sales[[#This Row],[Subscription Type]]," ",Sales[[#This Row],[Upsell Priority]]," ",TEXT(Sales[[#This Row],[Current Upsell $]],"$#,#")),"")</f>
        <v/>
      </c>
      <c r="M958" s="1">
        <v>44044</v>
      </c>
      <c r="N958" s="1">
        <v>44378</v>
      </c>
      <c r="O958">
        <v>11</v>
      </c>
      <c r="P958">
        <v>0</v>
      </c>
      <c r="Q958" s="1">
        <v>44105</v>
      </c>
      <c r="R958">
        <v>525</v>
      </c>
      <c r="S958" s="1"/>
    </row>
    <row r="959" spans="1:19" x14ac:dyDescent="0.35">
      <c r="A959">
        <v>100086</v>
      </c>
      <c r="B959" t="s">
        <v>1</v>
      </c>
      <c r="C959" s="2">
        <f>_xlfn.SWITCH(Sales[[#This Row],[Subscription Type]],"Basic",10,"Premium",10,"Business",25,"Enterprise",27)</f>
        <v>25</v>
      </c>
      <c r="E959" s="1"/>
      <c r="F959" s="1"/>
      <c r="G959">
        <v>21</v>
      </c>
      <c r="H959">
        <v>23</v>
      </c>
      <c r="I959">
        <f>IF(Sales[[#This Row],[Number of Users]]-Sales[[#This Row],[Licenses Bought]]&lt;0,0,Sales[[#This Row],[Number of Users]]-Sales[[#This Row],[Licenses Bought]])</f>
        <v>2</v>
      </c>
      <c r="J959" s="2">
        <f>IF(Sales[[#This Row],[Sales Month]]=MAX(Sales[Sales Month]),Sales[[#This Row],[Upsell $ Per Non-Paying User]]*Sales[[#This Row],[Non-Paying Users]],0)</f>
        <v>0</v>
      </c>
      <c r="K959" s="2" t="str">
        <f>_xlfn.IFS(Sales[[#This Row],[Current Upsell $]]=0,"",Sales[[#This Row],[Current Upsell $]]&gt;=400,"High",Sales[[#This Row],[Current Upsell $]]&gt;=100,"Medium",Sales[[#This Row],[Current Upsell $]]&lt;100,"Low")</f>
        <v/>
      </c>
      <c r="L959" s="2" t="str">
        <f>IF(Sales[[#This Row],[Current Upsell $]]&gt;0,_xlfn.CONCAT(Sales[[#This Row],[Subscription Type]]," ",Sales[[#This Row],[Upsell Priority]]," ",TEXT(Sales[[#This Row],[Current Upsell $]],"$#,#")),"")</f>
        <v/>
      </c>
      <c r="M959" s="1">
        <v>44044</v>
      </c>
      <c r="N959" s="1">
        <v>44378</v>
      </c>
      <c r="O959">
        <v>11</v>
      </c>
      <c r="P959">
        <v>0</v>
      </c>
      <c r="Q959" s="1">
        <v>44136</v>
      </c>
      <c r="R959">
        <v>525</v>
      </c>
      <c r="S959" s="1"/>
    </row>
    <row r="960" spans="1:19" x14ac:dyDescent="0.35">
      <c r="A960">
        <v>100086</v>
      </c>
      <c r="B960" t="s">
        <v>1</v>
      </c>
      <c r="C960" s="2">
        <f>_xlfn.SWITCH(Sales[[#This Row],[Subscription Type]],"Basic",10,"Premium",10,"Business",25,"Enterprise",27)</f>
        <v>25</v>
      </c>
      <c r="E960" s="1"/>
      <c r="F960" s="1"/>
      <c r="G960">
        <v>21</v>
      </c>
      <c r="H960">
        <v>26</v>
      </c>
      <c r="I960">
        <f>IF(Sales[[#This Row],[Number of Users]]-Sales[[#This Row],[Licenses Bought]]&lt;0,0,Sales[[#This Row],[Number of Users]]-Sales[[#This Row],[Licenses Bought]])</f>
        <v>5</v>
      </c>
      <c r="J960" s="2">
        <f>IF(Sales[[#This Row],[Sales Month]]=MAX(Sales[Sales Month]),Sales[[#This Row],[Upsell $ Per Non-Paying User]]*Sales[[#This Row],[Non-Paying Users]],0)</f>
        <v>0</v>
      </c>
      <c r="K960" s="2" t="str">
        <f>_xlfn.IFS(Sales[[#This Row],[Current Upsell $]]=0,"",Sales[[#This Row],[Current Upsell $]]&gt;=400,"High",Sales[[#This Row],[Current Upsell $]]&gt;=100,"Medium",Sales[[#This Row],[Current Upsell $]]&lt;100,"Low")</f>
        <v/>
      </c>
      <c r="L960" s="2" t="str">
        <f>IF(Sales[[#This Row],[Current Upsell $]]&gt;0,_xlfn.CONCAT(Sales[[#This Row],[Subscription Type]]," ",Sales[[#This Row],[Upsell Priority]]," ",TEXT(Sales[[#This Row],[Current Upsell $]],"$#,#")),"")</f>
        <v/>
      </c>
      <c r="M960" s="1">
        <v>44044</v>
      </c>
      <c r="N960" s="1">
        <v>44378</v>
      </c>
      <c r="O960">
        <v>11</v>
      </c>
      <c r="P960">
        <v>0</v>
      </c>
      <c r="Q960" s="1">
        <v>44166</v>
      </c>
      <c r="R960">
        <v>525</v>
      </c>
      <c r="S960" s="1"/>
    </row>
    <row r="961" spans="1:19" x14ac:dyDescent="0.35">
      <c r="A961">
        <v>100086</v>
      </c>
      <c r="B961" t="s">
        <v>1</v>
      </c>
      <c r="C961" s="2">
        <f>_xlfn.SWITCH(Sales[[#This Row],[Subscription Type]],"Basic",10,"Premium",10,"Business",25,"Enterprise",27)</f>
        <v>25</v>
      </c>
      <c r="E961" s="1"/>
      <c r="F961" s="1"/>
      <c r="G961">
        <v>21</v>
      </c>
      <c r="H961">
        <v>21</v>
      </c>
      <c r="I961">
        <f>IF(Sales[[#This Row],[Number of Users]]-Sales[[#This Row],[Licenses Bought]]&lt;0,0,Sales[[#This Row],[Number of Users]]-Sales[[#This Row],[Licenses Bought]])</f>
        <v>0</v>
      </c>
      <c r="J961" s="2">
        <f>IF(Sales[[#This Row],[Sales Month]]=MAX(Sales[Sales Month]),Sales[[#This Row],[Upsell $ Per Non-Paying User]]*Sales[[#This Row],[Non-Paying Users]],0)</f>
        <v>0</v>
      </c>
      <c r="K961" s="2" t="str">
        <f>_xlfn.IFS(Sales[[#This Row],[Current Upsell $]]=0,"",Sales[[#This Row],[Current Upsell $]]&gt;=400,"High",Sales[[#This Row],[Current Upsell $]]&gt;=100,"Medium",Sales[[#This Row],[Current Upsell $]]&lt;100,"Low")</f>
        <v/>
      </c>
      <c r="L961" s="2" t="str">
        <f>IF(Sales[[#This Row],[Current Upsell $]]&gt;0,_xlfn.CONCAT(Sales[[#This Row],[Subscription Type]]," ",Sales[[#This Row],[Upsell Priority]]," ",TEXT(Sales[[#This Row],[Current Upsell $]],"$#,#")),"")</f>
        <v/>
      </c>
      <c r="M961" s="1">
        <v>44044</v>
      </c>
      <c r="N961" s="1">
        <v>44378</v>
      </c>
      <c r="O961">
        <v>11</v>
      </c>
      <c r="P961">
        <v>0</v>
      </c>
      <c r="Q961" s="1">
        <v>44197</v>
      </c>
      <c r="R961">
        <v>525</v>
      </c>
      <c r="S961" s="1"/>
    </row>
    <row r="962" spans="1:19" x14ac:dyDescent="0.35">
      <c r="A962">
        <v>100086</v>
      </c>
      <c r="B962" t="s">
        <v>1</v>
      </c>
      <c r="C962" s="2">
        <f>_xlfn.SWITCH(Sales[[#This Row],[Subscription Type]],"Basic",10,"Premium",10,"Business",25,"Enterprise",27)</f>
        <v>25</v>
      </c>
      <c r="E962" s="1"/>
      <c r="F962" s="1"/>
      <c r="G962">
        <v>21</v>
      </c>
      <c r="H962">
        <v>30</v>
      </c>
      <c r="I962">
        <f>IF(Sales[[#This Row],[Number of Users]]-Sales[[#This Row],[Licenses Bought]]&lt;0,0,Sales[[#This Row],[Number of Users]]-Sales[[#This Row],[Licenses Bought]])</f>
        <v>9</v>
      </c>
      <c r="J962" s="2">
        <f>IF(Sales[[#This Row],[Sales Month]]=MAX(Sales[Sales Month]),Sales[[#This Row],[Upsell $ Per Non-Paying User]]*Sales[[#This Row],[Non-Paying Users]],0)</f>
        <v>0</v>
      </c>
      <c r="K962" s="2" t="str">
        <f>_xlfn.IFS(Sales[[#This Row],[Current Upsell $]]=0,"",Sales[[#This Row],[Current Upsell $]]&gt;=400,"High",Sales[[#This Row],[Current Upsell $]]&gt;=100,"Medium",Sales[[#This Row],[Current Upsell $]]&lt;100,"Low")</f>
        <v/>
      </c>
      <c r="L962" s="2" t="str">
        <f>IF(Sales[[#This Row],[Current Upsell $]]&gt;0,_xlfn.CONCAT(Sales[[#This Row],[Subscription Type]]," ",Sales[[#This Row],[Upsell Priority]]," ",TEXT(Sales[[#This Row],[Current Upsell $]],"$#,#")),"")</f>
        <v/>
      </c>
      <c r="M962" s="1">
        <v>44044</v>
      </c>
      <c r="N962" s="1">
        <v>44378</v>
      </c>
      <c r="O962">
        <v>11</v>
      </c>
      <c r="P962">
        <v>0</v>
      </c>
      <c r="Q962" s="1">
        <v>44228</v>
      </c>
      <c r="R962">
        <v>525</v>
      </c>
      <c r="S962" s="1"/>
    </row>
    <row r="963" spans="1:19" x14ac:dyDescent="0.35">
      <c r="A963">
        <v>100086</v>
      </c>
      <c r="B963" t="s">
        <v>1</v>
      </c>
      <c r="C963" s="2">
        <f>_xlfn.SWITCH(Sales[[#This Row],[Subscription Type]],"Basic",10,"Premium",10,"Business",25,"Enterprise",27)</f>
        <v>25</v>
      </c>
      <c r="E963" s="1"/>
      <c r="F963" s="1"/>
      <c r="G963">
        <v>21</v>
      </c>
      <c r="H963">
        <v>30</v>
      </c>
      <c r="I963">
        <f>IF(Sales[[#This Row],[Number of Users]]-Sales[[#This Row],[Licenses Bought]]&lt;0,0,Sales[[#This Row],[Number of Users]]-Sales[[#This Row],[Licenses Bought]])</f>
        <v>9</v>
      </c>
      <c r="J963" s="2">
        <f>IF(Sales[[#This Row],[Sales Month]]=MAX(Sales[Sales Month]),Sales[[#This Row],[Upsell $ Per Non-Paying User]]*Sales[[#This Row],[Non-Paying Users]],0)</f>
        <v>0</v>
      </c>
      <c r="K963" s="2" t="str">
        <f>_xlfn.IFS(Sales[[#This Row],[Current Upsell $]]=0,"",Sales[[#This Row],[Current Upsell $]]&gt;=400,"High",Sales[[#This Row],[Current Upsell $]]&gt;=100,"Medium",Sales[[#This Row],[Current Upsell $]]&lt;100,"Low")</f>
        <v/>
      </c>
      <c r="L963" s="2" t="str">
        <f>IF(Sales[[#This Row],[Current Upsell $]]&gt;0,_xlfn.CONCAT(Sales[[#This Row],[Subscription Type]]," ",Sales[[#This Row],[Upsell Priority]]," ",TEXT(Sales[[#This Row],[Current Upsell $]],"$#,#")),"")</f>
        <v/>
      </c>
      <c r="M963" s="1">
        <v>44044</v>
      </c>
      <c r="N963" s="1">
        <v>44378</v>
      </c>
      <c r="O963">
        <v>11</v>
      </c>
      <c r="P963">
        <v>0</v>
      </c>
      <c r="Q963" s="1">
        <v>44256</v>
      </c>
      <c r="R963">
        <v>525</v>
      </c>
      <c r="S963" s="1"/>
    </row>
    <row r="964" spans="1:19" x14ac:dyDescent="0.35">
      <c r="A964">
        <v>100086</v>
      </c>
      <c r="B964" t="s">
        <v>1</v>
      </c>
      <c r="C964" s="2">
        <f>_xlfn.SWITCH(Sales[[#This Row],[Subscription Type]],"Basic",10,"Premium",10,"Business",25,"Enterprise",27)</f>
        <v>25</v>
      </c>
      <c r="E964" s="1"/>
      <c r="F964" s="1"/>
      <c r="G964">
        <v>21</v>
      </c>
      <c r="H964">
        <v>29</v>
      </c>
      <c r="I964">
        <f>IF(Sales[[#This Row],[Number of Users]]-Sales[[#This Row],[Licenses Bought]]&lt;0,0,Sales[[#This Row],[Number of Users]]-Sales[[#This Row],[Licenses Bought]])</f>
        <v>8</v>
      </c>
      <c r="J964" s="2">
        <f>IF(Sales[[#This Row],[Sales Month]]=MAX(Sales[Sales Month]),Sales[[#This Row],[Upsell $ Per Non-Paying User]]*Sales[[#This Row],[Non-Paying Users]],0)</f>
        <v>0</v>
      </c>
      <c r="K964" s="2" t="str">
        <f>_xlfn.IFS(Sales[[#This Row],[Current Upsell $]]=0,"",Sales[[#This Row],[Current Upsell $]]&gt;=400,"High",Sales[[#This Row],[Current Upsell $]]&gt;=100,"Medium",Sales[[#This Row],[Current Upsell $]]&lt;100,"Low")</f>
        <v/>
      </c>
      <c r="L964" s="2" t="str">
        <f>IF(Sales[[#This Row],[Current Upsell $]]&gt;0,_xlfn.CONCAT(Sales[[#This Row],[Subscription Type]]," ",Sales[[#This Row],[Upsell Priority]]," ",TEXT(Sales[[#This Row],[Current Upsell $]],"$#,#")),"")</f>
        <v/>
      </c>
      <c r="M964" s="1">
        <v>44044</v>
      </c>
      <c r="N964" s="1">
        <v>44378</v>
      </c>
      <c r="O964">
        <v>11</v>
      </c>
      <c r="P964">
        <v>0</v>
      </c>
      <c r="Q964" s="1">
        <v>44287</v>
      </c>
      <c r="R964">
        <v>525</v>
      </c>
      <c r="S964" s="1"/>
    </row>
    <row r="965" spans="1:19" x14ac:dyDescent="0.35">
      <c r="A965">
        <v>100086</v>
      </c>
      <c r="B965" t="s">
        <v>1</v>
      </c>
      <c r="C965" s="2">
        <f>_xlfn.SWITCH(Sales[[#This Row],[Subscription Type]],"Basic",10,"Premium",10,"Business",25,"Enterprise",27)</f>
        <v>25</v>
      </c>
      <c r="E965" s="1"/>
      <c r="F965" s="1"/>
      <c r="G965">
        <v>21</v>
      </c>
      <c r="H965">
        <v>20</v>
      </c>
      <c r="I965">
        <f>IF(Sales[[#This Row],[Number of Users]]-Sales[[#This Row],[Licenses Bought]]&lt;0,0,Sales[[#This Row],[Number of Users]]-Sales[[#This Row],[Licenses Bought]])</f>
        <v>0</v>
      </c>
      <c r="J965" s="2">
        <f>IF(Sales[[#This Row],[Sales Month]]=MAX(Sales[Sales Month]),Sales[[#This Row],[Upsell $ Per Non-Paying User]]*Sales[[#This Row],[Non-Paying Users]],0)</f>
        <v>0</v>
      </c>
      <c r="K965" s="2" t="str">
        <f>_xlfn.IFS(Sales[[#This Row],[Current Upsell $]]=0,"",Sales[[#This Row],[Current Upsell $]]&gt;=400,"High",Sales[[#This Row],[Current Upsell $]]&gt;=100,"Medium",Sales[[#This Row],[Current Upsell $]]&lt;100,"Low")</f>
        <v/>
      </c>
      <c r="L965" s="2" t="str">
        <f>IF(Sales[[#This Row],[Current Upsell $]]&gt;0,_xlfn.CONCAT(Sales[[#This Row],[Subscription Type]]," ",Sales[[#This Row],[Upsell Priority]]," ",TEXT(Sales[[#This Row],[Current Upsell $]],"$#,#")),"")</f>
        <v/>
      </c>
      <c r="M965" s="1">
        <v>44044</v>
      </c>
      <c r="N965" s="1">
        <v>44378</v>
      </c>
      <c r="O965">
        <v>11</v>
      </c>
      <c r="P965">
        <v>0</v>
      </c>
      <c r="Q965" s="1">
        <v>44317</v>
      </c>
      <c r="R965">
        <v>525</v>
      </c>
      <c r="S965" s="1"/>
    </row>
    <row r="966" spans="1:19" x14ac:dyDescent="0.35">
      <c r="A966">
        <v>100086</v>
      </c>
      <c r="B966" t="s">
        <v>1</v>
      </c>
      <c r="C966" s="2">
        <f>_xlfn.SWITCH(Sales[[#This Row],[Subscription Type]],"Basic",10,"Premium",10,"Business",25,"Enterprise",27)</f>
        <v>25</v>
      </c>
      <c r="E966" s="1"/>
      <c r="F966" s="1"/>
      <c r="G966">
        <v>21</v>
      </c>
      <c r="H966">
        <v>23</v>
      </c>
      <c r="I966">
        <f>IF(Sales[[#This Row],[Number of Users]]-Sales[[#This Row],[Licenses Bought]]&lt;0,0,Sales[[#This Row],[Number of Users]]-Sales[[#This Row],[Licenses Bought]])</f>
        <v>2</v>
      </c>
      <c r="J966" s="2">
        <f>IF(Sales[[#This Row],[Sales Month]]=MAX(Sales[Sales Month]),Sales[[#This Row],[Upsell $ Per Non-Paying User]]*Sales[[#This Row],[Non-Paying Users]],0)</f>
        <v>50</v>
      </c>
      <c r="K966" s="2" t="str">
        <f>_xlfn.IFS(Sales[[#This Row],[Current Upsell $]]=0,"",Sales[[#This Row],[Current Upsell $]]&gt;=400,"High",Sales[[#This Row],[Current Upsell $]]&gt;=100,"Medium",Sales[[#This Row],[Current Upsell $]]&lt;100,"Low")</f>
        <v>Low</v>
      </c>
      <c r="L966" s="2" t="str">
        <f>IF(Sales[[#This Row],[Current Upsell $]]&gt;0,_xlfn.CONCAT(Sales[[#This Row],[Subscription Type]]," ",Sales[[#This Row],[Upsell Priority]]," ",TEXT(Sales[[#This Row],[Current Upsell $]],"$#,#")),"")</f>
        <v>Business Low $50</v>
      </c>
      <c r="M966" s="1">
        <v>44044</v>
      </c>
      <c r="N966" s="1">
        <v>44378</v>
      </c>
      <c r="O966">
        <v>11</v>
      </c>
      <c r="P966">
        <v>0</v>
      </c>
      <c r="Q966" s="1">
        <v>44348</v>
      </c>
      <c r="R966">
        <v>525</v>
      </c>
      <c r="S966" s="1"/>
    </row>
    <row r="967" spans="1:19" x14ac:dyDescent="0.35">
      <c r="A967">
        <v>100087</v>
      </c>
      <c r="B967" t="s">
        <v>3</v>
      </c>
      <c r="C967" s="2">
        <f>_xlfn.SWITCH(Sales[[#This Row],[Subscription Type]],"Basic",10,"Premium",10,"Business",25,"Enterprise",27)</f>
        <v>10</v>
      </c>
      <c r="E967" s="1"/>
      <c r="F967" s="1"/>
      <c r="G967">
        <v>0</v>
      </c>
      <c r="H967">
        <v>28</v>
      </c>
      <c r="I967">
        <f>IF(Sales[[#This Row],[Number of Users]]-Sales[[#This Row],[Licenses Bought]]&lt;0,0,Sales[[#This Row],[Number of Users]]-Sales[[#This Row],[Licenses Bought]])</f>
        <v>28</v>
      </c>
      <c r="J967" s="2">
        <f>IF(Sales[[#This Row],[Sales Month]]=MAX(Sales[Sales Month]),Sales[[#This Row],[Upsell $ Per Non-Paying User]]*Sales[[#This Row],[Non-Paying Users]],0)</f>
        <v>0</v>
      </c>
      <c r="K967" s="2" t="str">
        <f>_xlfn.IFS(Sales[[#This Row],[Current Upsell $]]=0,"",Sales[[#This Row],[Current Upsell $]]&gt;=400,"High",Sales[[#This Row],[Current Upsell $]]&gt;=100,"Medium",Sales[[#This Row],[Current Upsell $]]&lt;100,"Low")</f>
        <v/>
      </c>
      <c r="L967" s="2" t="str">
        <f>IF(Sales[[#This Row],[Current Upsell $]]&gt;0,_xlfn.CONCAT(Sales[[#This Row],[Subscription Type]]," ",Sales[[#This Row],[Upsell Priority]]," ",TEXT(Sales[[#This Row],[Current Upsell $]],"$#,#")),"")</f>
        <v/>
      </c>
      <c r="M967" s="1">
        <v>44044</v>
      </c>
      <c r="N967" s="1">
        <v>44378</v>
      </c>
      <c r="O967">
        <v>11</v>
      </c>
      <c r="P967">
        <v>0</v>
      </c>
      <c r="Q967" s="1">
        <v>44044</v>
      </c>
      <c r="R967">
        <v>0</v>
      </c>
      <c r="S967" s="1"/>
    </row>
    <row r="968" spans="1:19" x14ac:dyDescent="0.35">
      <c r="A968">
        <v>100087</v>
      </c>
      <c r="B968" t="s">
        <v>0</v>
      </c>
      <c r="C968" s="2">
        <f>_xlfn.SWITCH(Sales[[#This Row],[Subscription Type]],"Basic",10,"Premium",10,"Business",25,"Enterprise",27)</f>
        <v>10</v>
      </c>
      <c r="E968" s="1"/>
      <c r="F968" s="1"/>
      <c r="G968">
        <v>15</v>
      </c>
      <c r="H968">
        <v>28</v>
      </c>
      <c r="I968">
        <f>IF(Sales[[#This Row],[Number of Users]]-Sales[[#This Row],[Licenses Bought]]&lt;0,0,Sales[[#This Row],[Number of Users]]-Sales[[#This Row],[Licenses Bought]])</f>
        <v>13</v>
      </c>
      <c r="J968" s="2">
        <f>IF(Sales[[#This Row],[Sales Month]]=MAX(Sales[Sales Month]),Sales[[#This Row],[Upsell $ Per Non-Paying User]]*Sales[[#This Row],[Non-Paying Users]],0)</f>
        <v>0</v>
      </c>
      <c r="K968" s="2" t="str">
        <f>_xlfn.IFS(Sales[[#This Row],[Current Upsell $]]=0,"",Sales[[#This Row],[Current Upsell $]]&gt;=400,"High",Sales[[#This Row],[Current Upsell $]]&gt;=100,"Medium",Sales[[#This Row],[Current Upsell $]]&lt;100,"Low")</f>
        <v/>
      </c>
      <c r="L968" s="2" t="str">
        <f>IF(Sales[[#This Row],[Current Upsell $]]&gt;0,_xlfn.CONCAT(Sales[[#This Row],[Subscription Type]]," ",Sales[[#This Row],[Upsell Priority]]," ",TEXT(Sales[[#This Row],[Current Upsell $]],"$#,#")),"")</f>
        <v/>
      </c>
      <c r="M968" s="1">
        <v>44044</v>
      </c>
      <c r="N968" s="1">
        <v>44378</v>
      </c>
      <c r="O968">
        <v>11</v>
      </c>
      <c r="P968">
        <v>0</v>
      </c>
      <c r="Q968" s="1">
        <v>44075</v>
      </c>
      <c r="R968">
        <v>150</v>
      </c>
      <c r="S968" s="1"/>
    </row>
    <row r="969" spans="1:19" x14ac:dyDescent="0.35">
      <c r="A969">
        <v>100087</v>
      </c>
      <c r="B969" t="s">
        <v>0</v>
      </c>
      <c r="C969" s="2">
        <f>_xlfn.SWITCH(Sales[[#This Row],[Subscription Type]],"Basic",10,"Premium",10,"Business",25,"Enterprise",27)</f>
        <v>10</v>
      </c>
      <c r="E969" s="1"/>
      <c r="F969" s="1"/>
      <c r="G969">
        <v>14</v>
      </c>
      <c r="H969">
        <v>25</v>
      </c>
      <c r="I969">
        <f>IF(Sales[[#This Row],[Number of Users]]-Sales[[#This Row],[Licenses Bought]]&lt;0,0,Sales[[#This Row],[Number of Users]]-Sales[[#This Row],[Licenses Bought]])</f>
        <v>11</v>
      </c>
      <c r="J969" s="2">
        <f>IF(Sales[[#This Row],[Sales Month]]=MAX(Sales[Sales Month]),Sales[[#This Row],[Upsell $ Per Non-Paying User]]*Sales[[#This Row],[Non-Paying Users]],0)</f>
        <v>0</v>
      </c>
      <c r="K969" s="2" t="str">
        <f>_xlfn.IFS(Sales[[#This Row],[Current Upsell $]]=0,"",Sales[[#This Row],[Current Upsell $]]&gt;=400,"High",Sales[[#This Row],[Current Upsell $]]&gt;=100,"Medium",Sales[[#This Row],[Current Upsell $]]&lt;100,"Low")</f>
        <v/>
      </c>
      <c r="L969" s="2" t="str">
        <f>IF(Sales[[#This Row],[Current Upsell $]]&gt;0,_xlfn.CONCAT(Sales[[#This Row],[Subscription Type]]," ",Sales[[#This Row],[Upsell Priority]]," ",TEXT(Sales[[#This Row],[Current Upsell $]],"$#,#")),"")</f>
        <v/>
      </c>
      <c r="M969" s="1">
        <v>44044</v>
      </c>
      <c r="N969" s="1">
        <v>44378</v>
      </c>
      <c r="O969">
        <v>11</v>
      </c>
      <c r="P969">
        <v>0</v>
      </c>
      <c r="Q969" s="1">
        <v>44105</v>
      </c>
      <c r="R969">
        <v>140</v>
      </c>
      <c r="S969" s="1"/>
    </row>
    <row r="970" spans="1:19" x14ac:dyDescent="0.35">
      <c r="A970">
        <v>100087</v>
      </c>
      <c r="B970" t="s">
        <v>0</v>
      </c>
      <c r="C970" s="2">
        <f>_xlfn.SWITCH(Sales[[#This Row],[Subscription Type]],"Basic",10,"Premium",10,"Business",25,"Enterprise",27)</f>
        <v>10</v>
      </c>
      <c r="E970" s="1"/>
      <c r="F970" s="1"/>
      <c r="G970">
        <v>21</v>
      </c>
      <c r="H970">
        <v>24</v>
      </c>
      <c r="I970">
        <f>IF(Sales[[#This Row],[Number of Users]]-Sales[[#This Row],[Licenses Bought]]&lt;0,0,Sales[[#This Row],[Number of Users]]-Sales[[#This Row],[Licenses Bought]])</f>
        <v>3</v>
      </c>
      <c r="J970" s="2">
        <f>IF(Sales[[#This Row],[Sales Month]]=MAX(Sales[Sales Month]),Sales[[#This Row],[Upsell $ Per Non-Paying User]]*Sales[[#This Row],[Non-Paying Users]],0)</f>
        <v>0</v>
      </c>
      <c r="K970" s="2" t="str">
        <f>_xlfn.IFS(Sales[[#This Row],[Current Upsell $]]=0,"",Sales[[#This Row],[Current Upsell $]]&gt;=400,"High",Sales[[#This Row],[Current Upsell $]]&gt;=100,"Medium",Sales[[#This Row],[Current Upsell $]]&lt;100,"Low")</f>
        <v/>
      </c>
      <c r="L970" s="2" t="str">
        <f>IF(Sales[[#This Row],[Current Upsell $]]&gt;0,_xlfn.CONCAT(Sales[[#This Row],[Subscription Type]]," ",Sales[[#This Row],[Upsell Priority]]," ",TEXT(Sales[[#This Row],[Current Upsell $]],"$#,#")),"")</f>
        <v/>
      </c>
      <c r="M970" s="1">
        <v>44044</v>
      </c>
      <c r="N970" s="1">
        <v>44378</v>
      </c>
      <c r="O970">
        <v>11</v>
      </c>
      <c r="P970">
        <v>0</v>
      </c>
      <c r="Q970" s="1">
        <v>44136</v>
      </c>
      <c r="R970">
        <v>210</v>
      </c>
      <c r="S970" s="1"/>
    </row>
    <row r="971" spans="1:19" x14ac:dyDescent="0.35">
      <c r="A971">
        <v>100087</v>
      </c>
      <c r="B971" t="s">
        <v>0</v>
      </c>
      <c r="C971" s="2">
        <f>_xlfn.SWITCH(Sales[[#This Row],[Subscription Type]],"Basic",10,"Premium",10,"Business",25,"Enterprise",27)</f>
        <v>10</v>
      </c>
      <c r="E971" s="1"/>
      <c r="F971" s="1"/>
      <c r="G971">
        <v>21</v>
      </c>
      <c r="H971">
        <v>27</v>
      </c>
      <c r="I971">
        <f>IF(Sales[[#This Row],[Number of Users]]-Sales[[#This Row],[Licenses Bought]]&lt;0,0,Sales[[#This Row],[Number of Users]]-Sales[[#This Row],[Licenses Bought]])</f>
        <v>6</v>
      </c>
      <c r="J971" s="2">
        <f>IF(Sales[[#This Row],[Sales Month]]=MAX(Sales[Sales Month]),Sales[[#This Row],[Upsell $ Per Non-Paying User]]*Sales[[#This Row],[Non-Paying Users]],0)</f>
        <v>0</v>
      </c>
      <c r="K971" s="2" t="str">
        <f>_xlfn.IFS(Sales[[#This Row],[Current Upsell $]]=0,"",Sales[[#This Row],[Current Upsell $]]&gt;=400,"High",Sales[[#This Row],[Current Upsell $]]&gt;=100,"Medium",Sales[[#This Row],[Current Upsell $]]&lt;100,"Low")</f>
        <v/>
      </c>
      <c r="L971" s="2" t="str">
        <f>IF(Sales[[#This Row],[Current Upsell $]]&gt;0,_xlfn.CONCAT(Sales[[#This Row],[Subscription Type]]," ",Sales[[#This Row],[Upsell Priority]]," ",TEXT(Sales[[#This Row],[Current Upsell $]],"$#,#")),"")</f>
        <v/>
      </c>
      <c r="M971" s="1">
        <v>44044</v>
      </c>
      <c r="N971" s="1">
        <v>44378</v>
      </c>
      <c r="O971">
        <v>11</v>
      </c>
      <c r="P971">
        <v>0</v>
      </c>
      <c r="Q971" s="1">
        <v>44166</v>
      </c>
      <c r="R971">
        <v>210</v>
      </c>
      <c r="S971" s="1"/>
    </row>
    <row r="972" spans="1:19" x14ac:dyDescent="0.35">
      <c r="A972">
        <v>100087</v>
      </c>
      <c r="B972" t="s">
        <v>0</v>
      </c>
      <c r="C972" s="2">
        <f>_xlfn.SWITCH(Sales[[#This Row],[Subscription Type]],"Basic",10,"Premium",10,"Business",25,"Enterprise",27)</f>
        <v>10</v>
      </c>
      <c r="E972" s="1"/>
      <c r="F972" s="1"/>
      <c r="G972">
        <v>21</v>
      </c>
      <c r="H972">
        <v>27</v>
      </c>
      <c r="I972">
        <f>IF(Sales[[#This Row],[Number of Users]]-Sales[[#This Row],[Licenses Bought]]&lt;0,0,Sales[[#This Row],[Number of Users]]-Sales[[#This Row],[Licenses Bought]])</f>
        <v>6</v>
      </c>
      <c r="J972" s="2">
        <f>IF(Sales[[#This Row],[Sales Month]]=MAX(Sales[Sales Month]),Sales[[#This Row],[Upsell $ Per Non-Paying User]]*Sales[[#This Row],[Non-Paying Users]],0)</f>
        <v>0</v>
      </c>
      <c r="K972" s="2" t="str">
        <f>_xlfn.IFS(Sales[[#This Row],[Current Upsell $]]=0,"",Sales[[#This Row],[Current Upsell $]]&gt;=400,"High",Sales[[#This Row],[Current Upsell $]]&gt;=100,"Medium",Sales[[#This Row],[Current Upsell $]]&lt;100,"Low")</f>
        <v/>
      </c>
      <c r="L972" s="2" t="str">
        <f>IF(Sales[[#This Row],[Current Upsell $]]&gt;0,_xlfn.CONCAT(Sales[[#This Row],[Subscription Type]]," ",Sales[[#This Row],[Upsell Priority]]," ",TEXT(Sales[[#This Row],[Current Upsell $]],"$#,#")),"")</f>
        <v/>
      </c>
      <c r="M972" s="1">
        <v>44044</v>
      </c>
      <c r="N972" s="1">
        <v>44378</v>
      </c>
      <c r="O972">
        <v>11</v>
      </c>
      <c r="P972">
        <v>0</v>
      </c>
      <c r="Q972" s="1">
        <v>44197</v>
      </c>
      <c r="R972">
        <v>210</v>
      </c>
      <c r="S972" s="1"/>
    </row>
    <row r="973" spans="1:19" x14ac:dyDescent="0.35">
      <c r="A973">
        <v>100087</v>
      </c>
      <c r="B973" t="s">
        <v>0</v>
      </c>
      <c r="C973" s="2">
        <f>_xlfn.SWITCH(Sales[[#This Row],[Subscription Type]],"Basic",10,"Premium",10,"Business",25,"Enterprise",27)</f>
        <v>10</v>
      </c>
      <c r="E973" s="1"/>
      <c r="F973" s="1"/>
      <c r="G973">
        <v>21</v>
      </c>
      <c r="H973">
        <v>24</v>
      </c>
      <c r="I973">
        <f>IF(Sales[[#This Row],[Number of Users]]-Sales[[#This Row],[Licenses Bought]]&lt;0,0,Sales[[#This Row],[Number of Users]]-Sales[[#This Row],[Licenses Bought]])</f>
        <v>3</v>
      </c>
      <c r="J973" s="2">
        <f>IF(Sales[[#This Row],[Sales Month]]=MAX(Sales[Sales Month]),Sales[[#This Row],[Upsell $ Per Non-Paying User]]*Sales[[#This Row],[Non-Paying Users]],0)</f>
        <v>0</v>
      </c>
      <c r="K973" s="2" t="str">
        <f>_xlfn.IFS(Sales[[#This Row],[Current Upsell $]]=0,"",Sales[[#This Row],[Current Upsell $]]&gt;=400,"High",Sales[[#This Row],[Current Upsell $]]&gt;=100,"Medium",Sales[[#This Row],[Current Upsell $]]&lt;100,"Low")</f>
        <v/>
      </c>
      <c r="L973" s="2" t="str">
        <f>IF(Sales[[#This Row],[Current Upsell $]]&gt;0,_xlfn.CONCAT(Sales[[#This Row],[Subscription Type]]," ",Sales[[#This Row],[Upsell Priority]]," ",TEXT(Sales[[#This Row],[Current Upsell $]],"$#,#")),"")</f>
        <v/>
      </c>
      <c r="M973" s="1">
        <v>44044</v>
      </c>
      <c r="N973" s="1">
        <v>44378</v>
      </c>
      <c r="O973">
        <v>11</v>
      </c>
      <c r="P973">
        <v>0</v>
      </c>
      <c r="Q973" s="1">
        <v>44228</v>
      </c>
      <c r="R973">
        <v>210</v>
      </c>
      <c r="S973" s="1"/>
    </row>
    <row r="974" spans="1:19" x14ac:dyDescent="0.35">
      <c r="A974">
        <v>100087</v>
      </c>
      <c r="B974" t="s">
        <v>0</v>
      </c>
      <c r="C974" s="2">
        <f>_xlfn.SWITCH(Sales[[#This Row],[Subscription Type]],"Basic",10,"Premium",10,"Business",25,"Enterprise",27)</f>
        <v>10</v>
      </c>
      <c r="E974" s="1"/>
      <c r="F974" s="1"/>
      <c r="G974">
        <v>21</v>
      </c>
      <c r="H974">
        <v>21</v>
      </c>
      <c r="I974">
        <f>IF(Sales[[#This Row],[Number of Users]]-Sales[[#This Row],[Licenses Bought]]&lt;0,0,Sales[[#This Row],[Number of Users]]-Sales[[#This Row],[Licenses Bought]])</f>
        <v>0</v>
      </c>
      <c r="J974" s="2">
        <f>IF(Sales[[#This Row],[Sales Month]]=MAX(Sales[Sales Month]),Sales[[#This Row],[Upsell $ Per Non-Paying User]]*Sales[[#This Row],[Non-Paying Users]],0)</f>
        <v>0</v>
      </c>
      <c r="K974" s="2" t="str">
        <f>_xlfn.IFS(Sales[[#This Row],[Current Upsell $]]=0,"",Sales[[#This Row],[Current Upsell $]]&gt;=400,"High",Sales[[#This Row],[Current Upsell $]]&gt;=100,"Medium",Sales[[#This Row],[Current Upsell $]]&lt;100,"Low")</f>
        <v/>
      </c>
      <c r="L974" s="2" t="str">
        <f>IF(Sales[[#This Row],[Current Upsell $]]&gt;0,_xlfn.CONCAT(Sales[[#This Row],[Subscription Type]]," ",Sales[[#This Row],[Upsell Priority]]," ",TEXT(Sales[[#This Row],[Current Upsell $]],"$#,#")),"")</f>
        <v/>
      </c>
      <c r="M974" s="1">
        <v>44044</v>
      </c>
      <c r="N974" s="1">
        <v>44378</v>
      </c>
      <c r="O974">
        <v>11</v>
      </c>
      <c r="P974">
        <v>0</v>
      </c>
      <c r="Q974" s="1">
        <v>44256</v>
      </c>
      <c r="R974">
        <v>210</v>
      </c>
      <c r="S974" s="1"/>
    </row>
    <row r="975" spans="1:19" x14ac:dyDescent="0.35">
      <c r="A975">
        <v>100087</v>
      </c>
      <c r="B975" t="s">
        <v>0</v>
      </c>
      <c r="C975" s="2">
        <f>_xlfn.SWITCH(Sales[[#This Row],[Subscription Type]],"Basic",10,"Premium",10,"Business",25,"Enterprise",27)</f>
        <v>10</v>
      </c>
      <c r="E975" s="1"/>
      <c r="F975" s="1"/>
      <c r="G975">
        <v>21</v>
      </c>
      <c r="H975">
        <v>26</v>
      </c>
      <c r="I975">
        <f>IF(Sales[[#This Row],[Number of Users]]-Sales[[#This Row],[Licenses Bought]]&lt;0,0,Sales[[#This Row],[Number of Users]]-Sales[[#This Row],[Licenses Bought]])</f>
        <v>5</v>
      </c>
      <c r="J975" s="2">
        <f>IF(Sales[[#This Row],[Sales Month]]=MAX(Sales[Sales Month]),Sales[[#This Row],[Upsell $ Per Non-Paying User]]*Sales[[#This Row],[Non-Paying Users]],0)</f>
        <v>0</v>
      </c>
      <c r="K975" s="2" t="str">
        <f>_xlfn.IFS(Sales[[#This Row],[Current Upsell $]]=0,"",Sales[[#This Row],[Current Upsell $]]&gt;=400,"High",Sales[[#This Row],[Current Upsell $]]&gt;=100,"Medium",Sales[[#This Row],[Current Upsell $]]&lt;100,"Low")</f>
        <v/>
      </c>
      <c r="L975" s="2" t="str">
        <f>IF(Sales[[#This Row],[Current Upsell $]]&gt;0,_xlfn.CONCAT(Sales[[#This Row],[Subscription Type]]," ",Sales[[#This Row],[Upsell Priority]]," ",TEXT(Sales[[#This Row],[Current Upsell $]],"$#,#")),"")</f>
        <v/>
      </c>
      <c r="M975" s="1">
        <v>44044</v>
      </c>
      <c r="N975" s="1">
        <v>44378</v>
      </c>
      <c r="O975">
        <v>11</v>
      </c>
      <c r="P975">
        <v>0</v>
      </c>
      <c r="Q975" s="1">
        <v>44287</v>
      </c>
      <c r="R975">
        <v>210</v>
      </c>
      <c r="S975" s="1"/>
    </row>
    <row r="976" spans="1:19" x14ac:dyDescent="0.35">
      <c r="A976">
        <v>100087</v>
      </c>
      <c r="B976" t="s">
        <v>0</v>
      </c>
      <c r="C976" s="2">
        <f>_xlfn.SWITCH(Sales[[#This Row],[Subscription Type]],"Basic",10,"Premium",10,"Business",25,"Enterprise",27)</f>
        <v>10</v>
      </c>
      <c r="E976" s="1"/>
      <c r="F976" s="1"/>
      <c r="G976">
        <v>21</v>
      </c>
      <c r="H976">
        <v>21</v>
      </c>
      <c r="I976">
        <f>IF(Sales[[#This Row],[Number of Users]]-Sales[[#This Row],[Licenses Bought]]&lt;0,0,Sales[[#This Row],[Number of Users]]-Sales[[#This Row],[Licenses Bought]])</f>
        <v>0</v>
      </c>
      <c r="J976" s="2">
        <f>IF(Sales[[#This Row],[Sales Month]]=MAX(Sales[Sales Month]),Sales[[#This Row],[Upsell $ Per Non-Paying User]]*Sales[[#This Row],[Non-Paying Users]],0)</f>
        <v>0</v>
      </c>
      <c r="K976" s="2" t="str">
        <f>_xlfn.IFS(Sales[[#This Row],[Current Upsell $]]=0,"",Sales[[#This Row],[Current Upsell $]]&gt;=400,"High",Sales[[#This Row],[Current Upsell $]]&gt;=100,"Medium",Sales[[#This Row],[Current Upsell $]]&lt;100,"Low")</f>
        <v/>
      </c>
      <c r="L976" s="2" t="str">
        <f>IF(Sales[[#This Row],[Current Upsell $]]&gt;0,_xlfn.CONCAT(Sales[[#This Row],[Subscription Type]]," ",Sales[[#This Row],[Upsell Priority]]," ",TEXT(Sales[[#This Row],[Current Upsell $]],"$#,#")),"")</f>
        <v/>
      </c>
      <c r="M976" s="1">
        <v>44044</v>
      </c>
      <c r="N976" s="1">
        <v>44378</v>
      </c>
      <c r="O976">
        <v>11</v>
      </c>
      <c r="P976">
        <v>0</v>
      </c>
      <c r="Q976" s="1">
        <v>44317</v>
      </c>
      <c r="R976">
        <v>210</v>
      </c>
      <c r="S976" s="1"/>
    </row>
    <row r="977" spans="1:19" x14ac:dyDescent="0.35">
      <c r="A977">
        <v>100087</v>
      </c>
      <c r="B977" t="s">
        <v>0</v>
      </c>
      <c r="C977" s="2">
        <f>_xlfn.SWITCH(Sales[[#This Row],[Subscription Type]],"Basic",10,"Premium",10,"Business",25,"Enterprise",27)</f>
        <v>10</v>
      </c>
      <c r="E977" s="1"/>
      <c r="F977" s="1"/>
      <c r="G977">
        <v>21</v>
      </c>
      <c r="H977">
        <v>26</v>
      </c>
      <c r="I977">
        <f>IF(Sales[[#This Row],[Number of Users]]-Sales[[#This Row],[Licenses Bought]]&lt;0,0,Sales[[#This Row],[Number of Users]]-Sales[[#This Row],[Licenses Bought]])</f>
        <v>5</v>
      </c>
      <c r="J977" s="2">
        <f>IF(Sales[[#This Row],[Sales Month]]=MAX(Sales[Sales Month]),Sales[[#This Row],[Upsell $ Per Non-Paying User]]*Sales[[#This Row],[Non-Paying Users]],0)</f>
        <v>50</v>
      </c>
      <c r="K977" s="2" t="str">
        <f>_xlfn.IFS(Sales[[#This Row],[Current Upsell $]]=0,"",Sales[[#This Row],[Current Upsell $]]&gt;=400,"High",Sales[[#This Row],[Current Upsell $]]&gt;=100,"Medium",Sales[[#This Row],[Current Upsell $]]&lt;100,"Low")</f>
        <v>Low</v>
      </c>
      <c r="L977" s="2" t="str">
        <f>IF(Sales[[#This Row],[Current Upsell $]]&gt;0,_xlfn.CONCAT(Sales[[#This Row],[Subscription Type]]," ",Sales[[#This Row],[Upsell Priority]]," ",TEXT(Sales[[#This Row],[Current Upsell $]],"$#,#")),"")</f>
        <v>Premium Low $50</v>
      </c>
      <c r="M977" s="1">
        <v>44044</v>
      </c>
      <c r="N977" s="1">
        <v>44378</v>
      </c>
      <c r="O977">
        <v>11</v>
      </c>
      <c r="P977">
        <v>0</v>
      </c>
      <c r="Q977" s="1">
        <v>44348</v>
      </c>
      <c r="R977">
        <v>210</v>
      </c>
      <c r="S977" s="1"/>
    </row>
    <row r="978" spans="1:19" x14ac:dyDescent="0.35">
      <c r="A978">
        <v>100088</v>
      </c>
      <c r="B978" t="s">
        <v>3</v>
      </c>
      <c r="C978" s="2">
        <f>_xlfn.SWITCH(Sales[[#This Row],[Subscription Type]],"Basic",10,"Premium",10,"Business",25,"Enterprise",27)</f>
        <v>10</v>
      </c>
      <c r="G978">
        <v>0</v>
      </c>
      <c r="H978">
        <v>18</v>
      </c>
      <c r="I978">
        <f>IF(Sales[[#This Row],[Number of Users]]-Sales[[#This Row],[Licenses Bought]]&lt;0,0,Sales[[#This Row],[Number of Users]]-Sales[[#This Row],[Licenses Bought]])</f>
        <v>18</v>
      </c>
      <c r="J978" s="2">
        <f>IF(Sales[[#This Row],[Sales Month]]=MAX(Sales[Sales Month]),Sales[[#This Row],[Upsell $ Per Non-Paying User]]*Sales[[#This Row],[Non-Paying Users]],0)</f>
        <v>0</v>
      </c>
      <c r="K978" s="2" t="str">
        <f>_xlfn.IFS(Sales[[#This Row],[Current Upsell $]]=0,"",Sales[[#This Row],[Current Upsell $]]&gt;=400,"High",Sales[[#This Row],[Current Upsell $]]&gt;=100,"Medium",Sales[[#This Row],[Current Upsell $]]&lt;100,"Low")</f>
        <v/>
      </c>
      <c r="L978" s="2" t="str">
        <f>IF(Sales[[#This Row],[Current Upsell $]]&gt;0,_xlfn.CONCAT(Sales[[#This Row],[Subscription Type]]," ",Sales[[#This Row],[Upsell Priority]]," ",TEXT(Sales[[#This Row],[Current Upsell $]],"$#,#")),"")</f>
        <v/>
      </c>
      <c r="M978" s="1">
        <v>44044</v>
      </c>
      <c r="N978" s="1">
        <v>44317</v>
      </c>
      <c r="O978">
        <v>9</v>
      </c>
      <c r="P978">
        <v>1</v>
      </c>
      <c r="Q978" s="1">
        <v>44044</v>
      </c>
      <c r="R978">
        <v>0</v>
      </c>
      <c r="S978" s="1"/>
    </row>
    <row r="979" spans="1:19" x14ac:dyDescent="0.35">
      <c r="A979">
        <v>100088</v>
      </c>
      <c r="B979" t="s">
        <v>3</v>
      </c>
      <c r="C979" s="2">
        <f>_xlfn.SWITCH(Sales[[#This Row],[Subscription Type]],"Basic",10,"Premium",10,"Business",25,"Enterprise",27)</f>
        <v>10</v>
      </c>
      <c r="G979">
        <v>0</v>
      </c>
      <c r="H979">
        <v>19</v>
      </c>
      <c r="I979">
        <f>IF(Sales[[#This Row],[Number of Users]]-Sales[[#This Row],[Licenses Bought]]&lt;0,0,Sales[[#This Row],[Number of Users]]-Sales[[#This Row],[Licenses Bought]])</f>
        <v>19</v>
      </c>
      <c r="J979" s="2">
        <f>IF(Sales[[#This Row],[Sales Month]]=MAX(Sales[Sales Month]),Sales[[#This Row],[Upsell $ Per Non-Paying User]]*Sales[[#This Row],[Non-Paying Users]],0)</f>
        <v>0</v>
      </c>
      <c r="K979" s="2" t="str">
        <f>_xlfn.IFS(Sales[[#This Row],[Current Upsell $]]=0,"",Sales[[#This Row],[Current Upsell $]]&gt;=400,"High",Sales[[#This Row],[Current Upsell $]]&gt;=100,"Medium",Sales[[#This Row],[Current Upsell $]]&lt;100,"Low")</f>
        <v/>
      </c>
      <c r="L979" s="2" t="str">
        <f>IF(Sales[[#This Row],[Current Upsell $]]&gt;0,_xlfn.CONCAT(Sales[[#This Row],[Subscription Type]]," ",Sales[[#This Row],[Upsell Priority]]," ",TEXT(Sales[[#This Row],[Current Upsell $]],"$#,#")),"")</f>
        <v/>
      </c>
      <c r="M979" s="1">
        <v>44044</v>
      </c>
      <c r="N979" s="1">
        <v>44317</v>
      </c>
      <c r="O979">
        <v>9</v>
      </c>
      <c r="P979">
        <v>1</v>
      </c>
      <c r="Q979" s="1">
        <v>44075</v>
      </c>
      <c r="R979">
        <v>0</v>
      </c>
      <c r="S979" s="1"/>
    </row>
    <row r="980" spans="1:19" x14ac:dyDescent="0.35">
      <c r="A980">
        <v>100088</v>
      </c>
      <c r="B980" t="s">
        <v>3</v>
      </c>
      <c r="C980" s="2">
        <f>_xlfn.SWITCH(Sales[[#This Row],[Subscription Type]],"Basic",10,"Premium",10,"Business",25,"Enterprise",27)</f>
        <v>10</v>
      </c>
      <c r="G980">
        <v>0</v>
      </c>
      <c r="H980">
        <v>18</v>
      </c>
      <c r="I980">
        <f>IF(Sales[[#This Row],[Number of Users]]-Sales[[#This Row],[Licenses Bought]]&lt;0,0,Sales[[#This Row],[Number of Users]]-Sales[[#This Row],[Licenses Bought]])</f>
        <v>18</v>
      </c>
      <c r="J980" s="2">
        <f>IF(Sales[[#This Row],[Sales Month]]=MAX(Sales[Sales Month]),Sales[[#This Row],[Upsell $ Per Non-Paying User]]*Sales[[#This Row],[Non-Paying Users]],0)</f>
        <v>0</v>
      </c>
      <c r="K980" s="2" t="str">
        <f>_xlfn.IFS(Sales[[#This Row],[Current Upsell $]]=0,"",Sales[[#This Row],[Current Upsell $]]&gt;=400,"High",Sales[[#This Row],[Current Upsell $]]&gt;=100,"Medium",Sales[[#This Row],[Current Upsell $]]&lt;100,"Low")</f>
        <v/>
      </c>
      <c r="L980" s="2" t="str">
        <f>IF(Sales[[#This Row],[Current Upsell $]]&gt;0,_xlfn.CONCAT(Sales[[#This Row],[Subscription Type]]," ",Sales[[#This Row],[Upsell Priority]]," ",TEXT(Sales[[#This Row],[Current Upsell $]],"$#,#")),"")</f>
        <v/>
      </c>
      <c r="M980" s="1">
        <v>44044</v>
      </c>
      <c r="N980" s="1">
        <v>44317</v>
      </c>
      <c r="O980">
        <v>9</v>
      </c>
      <c r="P980">
        <v>1</v>
      </c>
      <c r="Q980" s="1">
        <v>44105</v>
      </c>
      <c r="R980">
        <v>0</v>
      </c>
      <c r="S980" s="1"/>
    </row>
    <row r="981" spans="1:19" x14ac:dyDescent="0.35">
      <c r="A981">
        <v>100088</v>
      </c>
      <c r="B981" t="s">
        <v>3</v>
      </c>
      <c r="C981" s="2">
        <f>_xlfn.SWITCH(Sales[[#This Row],[Subscription Type]],"Basic",10,"Premium",10,"Business",25,"Enterprise",27)</f>
        <v>10</v>
      </c>
      <c r="G981">
        <v>0</v>
      </c>
      <c r="H981">
        <v>15</v>
      </c>
      <c r="I981">
        <f>IF(Sales[[#This Row],[Number of Users]]-Sales[[#This Row],[Licenses Bought]]&lt;0,0,Sales[[#This Row],[Number of Users]]-Sales[[#This Row],[Licenses Bought]])</f>
        <v>15</v>
      </c>
      <c r="J981" s="2">
        <f>IF(Sales[[#This Row],[Sales Month]]=MAX(Sales[Sales Month]),Sales[[#This Row],[Upsell $ Per Non-Paying User]]*Sales[[#This Row],[Non-Paying Users]],0)</f>
        <v>0</v>
      </c>
      <c r="K981" s="2" t="str">
        <f>_xlfn.IFS(Sales[[#This Row],[Current Upsell $]]=0,"",Sales[[#This Row],[Current Upsell $]]&gt;=400,"High",Sales[[#This Row],[Current Upsell $]]&gt;=100,"Medium",Sales[[#This Row],[Current Upsell $]]&lt;100,"Low")</f>
        <v/>
      </c>
      <c r="L981" s="2" t="str">
        <f>IF(Sales[[#This Row],[Current Upsell $]]&gt;0,_xlfn.CONCAT(Sales[[#This Row],[Subscription Type]]," ",Sales[[#This Row],[Upsell Priority]]," ",TEXT(Sales[[#This Row],[Current Upsell $]],"$#,#")),"")</f>
        <v/>
      </c>
      <c r="M981" s="1">
        <v>44044</v>
      </c>
      <c r="N981" s="1">
        <v>44317</v>
      </c>
      <c r="O981">
        <v>9</v>
      </c>
      <c r="P981">
        <v>1</v>
      </c>
      <c r="Q981" s="1">
        <v>44136</v>
      </c>
      <c r="R981">
        <v>0</v>
      </c>
      <c r="S981" s="1"/>
    </row>
    <row r="982" spans="1:19" x14ac:dyDescent="0.35">
      <c r="A982">
        <v>100088</v>
      </c>
      <c r="B982" t="s">
        <v>3</v>
      </c>
      <c r="C982" s="2">
        <f>_xlfn.SWITCH(Sales[[#This Row],[Subscription Type]],"Basic",10,"Premium",10,"Business",25,"Enterprise",27)</f>
        <v>10</v>
      </c>
      <c r="G982">
        <v>0</v>
      </c>
      <c r="H982">
        <v>14</v>
      </c>
      <c r="I982">
        <f>IF(Sales[[#This Row],[Number of Users]]-Sales[[#This Row],[Licenses Bought]]&lt;0,0,Sales[[#This Row],[Number of Users]]-Sales[[#This Row],[Licenses Bought]])</f>
        <v>14</v>
      </c>
      <c r="J982" s="2">
        <f>IF(Sales[[#This Row],[Sales Month]]=MAX(Sales[Sales Month]),Sales[[#This Row],[Upsell $ Per Non-Paying User]]*Sales[[#This Row],[Non-Paying Users]],0)</f>
        <v>0</v>
      </c>
      <c r="K982" s="2" t="str">
        <f>_xlfn.IFS(Sales[[#This Row],[Current Upsell $]]=0,"",Sales[[#This Row],[Current Upsell $]]&gt;=400,"High",Sales[[#This Row],[Current Upsell $]]&gt;=100,"Medium",Sales[[#This Row],[Current Upsell $]]&lt;100,"Low")</f>
        <v/>
      </c>
      <c r="L982" s="2" t="str">
        <f>IF(Sales[[#This Row],[Current Upsell $]]&gt;0,_xlfn.CONCAT(Sales[[#This Row],[Subscription Type]]," ",Sales[[#This Row],[Upsell Priority]]," ",TEXT(Sales[[#This Row],[Current Upsell $]],"$#,#")),"")</f>
        <v/>
      </c>
      <c r="M982" s="1">
        <v>44044</v>
      </c>
      <c r="N982" s="1">
        <v>44317</v>
      </c>
      <c r="O982">
        <v>9</v>
      </c>
      <c r="P982">
        <v>1</v>
      </c>
      <c r="Q982" s="1">
        <v>44166</v>
      </c>
      <c r="R982">
        <v>0</v>
      </c>
      <c r="S982" s="1"/>
    </row>
    <row r="983" spans="1:19" x14ac:dyDescent="0.35">
      <c r="A983">
        <v>100088</v>
      </c>
      <c r="B983" t="s">
        <v>3</v>
      </c>
      <c r="C983" s="2">
        <f>_xlfn.SWITCH(Sales[[#This Row],[Subscription Type]],"Basic",10,"Premium",10,"Business",25,"Enterprise",27)</f>
        <v>10</v>
      </c>
      <c r="G983">
        <v>0</v>
      </c>
      <c r="H983">
        <v>17</v>
      </c>
      <c r="I983">
        <f>IF(Sales[[#This Row],[Number of Users]]-Sales[[#This Row],[Licenses Bought]]&lt;0,0,Sales[[#This Row],[Number of Users]]-Sales[[#This Row],[Licenses Bought]])</f>
        <v>17</v>
      </c>
      <c r="J983" s="2">
        <f>IF(Sales[[#This Row],[Sales Month]]=MAX(Sales[Sales Month]),Sales[[#This Row],[Upsell $ Per Non-Paying User]]*Sales[[#This Row],[Non-Paying Users]],0)</f>
        <v>0</v>
      </c>
      <c r="K983" s="2" t="str">
        <f>_xlfn.IFS(Sales[[#This Row],[Current Upsell $]]=0,"",Sales[[#This Row],[Current Upsell $]]&gt;=400,"High",Sales[[#This Row],[Current Upsell $]]&gt;=100,"Medium",Sales[[#This Row],[Current Upsell $]]&lt;100,"Low")</f>
        <v/>
      </c>
      <c r="L983" s="2" t="str">
        <f>IF(Sales[[#This Row],[Current Upsell $]]&gt;0,_xlfn.CONCAT(Sales[[#This Row],[Subscription Type]]," ",Sales[[#This Row],[Upsell Priority]]," ",TEXT(Sales[[#This Row],[Current Upsell $]],"$#,#")),"")</f>
        <v/>
      </c>
      <c r="M983" s="1">
        <v>44044</v>
      </c>
      <c r="N983" s="1">
        <v>44317</v>
      </c>
      <c r="O983">
        <v>9</v>
      </c>
      <c r="P983">
        <v>1</v>
      </c>
      <c r="Q983" s="1">
        <v>44197</v>
      </c>
      <c r="R983">
        <v>0</v>
      </c>
      <c r="S983" s="1"/>
    </row>
    <row r="984" spans="1:19" x14ac:dyDescent="0.35">
      <c r="A984">
        <v>100088</v>
      </c>
      <c r="B984" t="s">
        <v>3</v>
      </c>
      <c r="C984" s="2">
        <f>_xlfn.SWITCH(Sales[[#This Row],[Subscription Type]],"Basic",10,"Premium",10,"Business",25,"Enterprise",27)</f>
        <v>10</v>
      </c>
      <c r="G984">
        <v>0</v>
      </c>
      <c r="H984">
        <v>17</v>
      </c>
      <c r="I984">
        <f>IF(Sales[[#This Row],[Number of Users]]-Sales[[#This Row],[Licenses Bought]]&lt;0,0,Sales[[#This Row],[Number of Users]]-Sales[[#This Row],[Licenses Bought]])</f>
        <v>17</v>
      </c>
      <c r="J984" s="2">
        <f>IF(Sales[[#This Row],[Sales Month]]=MAX(Sales[Sales Month]),Sales[[#This Row],[Upsell $ Per Non-Paying User]]*Sales[[#This Row],[Non-Paying Users]],0)</f>
        <v>0</v>
      </c>
      <c r="K984" s="2" t="str">
        <f>_xlfn.IFS(Sales[[#This Row],[Current Upsell $]]=0,"",Sales[[#This Row],[Current Upsell $]]&gt;=400,"High",Sales[[#This Row],[Current Upsell $]]&gt;=100,"Medium",Sales[[#This Row],[Current Upsell $]]&lt;100,"Low")</f>
        <v/>
      </c>
      <c r="L984" s="2" t="str">
        <f>IF(Sales[[#This Row],[Current Upsell $]]&gt;0,_xlfn.CONCAT(Sales[[#This Row],[Subscription Type]]," ",Sales[[#This Row],[Upsell Priority]]," ",TEXT(Sales[[#This Row],[Current Upsell $]],"$#,#")),"")</f>
        <v/>
      </c>
      <c r="M984" s="1">
        <v>44044</v>
      </c>
      <c r="N984" s="1">
        <v>44317</v>
      </c>
      <c r="O984">
        <v>9</v>
      </c>
      <c r="P984">
        <v>1</v>
      </c>
      <c r="Q984" s="1">
        <v>44228</v>
      </c>
      <c r="R984">
        <v>0</v>
      </c>
      <c r="S984" s="1"/>
    </row>
    <row r="985" spans="1:19" x14ac:dyDescent="0.35">
      <c r="A985">
        <v>100088</v>
      </c>
      <c r="B985" t="s">
        <v>3</v>
      </c>
      <c r="C985" s="2">
        <f>_xlfn.SWITCH(Sales[[#This Row],[Subscription Type]],"Basic",10,"Premium",10,"Business",25,"Enterprise",27)</f>
        <v>10</v>
      </c>
      <c r="G985">
        <v>0</v>
      </c>
      <c r="H985">
        <v>19</v>
      </c>
      <c r="I985">
        <f>IF(Sales[[#This Row],[Number of Users]]-Sales[[#This Row],[Licenses Bought]]&lt;0,0,Sales[[#This Row],[Number of Users]]-Sales[[#This Row],[Licenses Bought]])</f>
        <v>19</v>
      </c>
      <c r="J985" s="2">
        <f>IF(Sales[[#This Row],[Sales Month]]=MAX(Sales[Sales Month]),Sales[[#This Row],[Upsell $ Per Non-Paying User]]*Sales[[#This Row],[Non-Paying Users]],0)</f>
        <v>0</v>
      </c>
      <c r="K985" s="2" t="str">
        <f>_xlfn.IFS(Sales[[#This Row],[Current Upsell $]]=0,"",Sales[[#This Row],[Current Upsell $]]&gt;=400,"High",Sales[[#This Row],[Current Upsell $]]&gt;=100,"Medium",Sales[[#This Row],[Current Upsell $]]&lt;100,"Low")</f>
        <v/>
      </c>
      <c r="L985" s="2" t="str">
        <f>IF(Sales[[#This Row],[Current Upsell $]]&gt;0,_xlfn.CONCAT(Sales[[#This Row],[Subscription Type]]," ",Sales[[#This Row],[Upsell Priority]]," ",TEXT(Sales[[#This Row],[Current Upsell $]],"$#,#")),"")</f>
        <v/>
      </c>
      <c r="M985" s="1">
        <v>44044</v>
      </c>
      <c r="N985" s="1">
        <v>44317</v>
      </c>
      <c r="O985">
        <v>9</v>
      </c>
      <c r="P985">
        <v>1</v>
      </c>
      <c r="Q985" s="1">
        <v>44256</v>
      </c>
      <c r="R985">
        <v>0</v>
      </c>
      <c r="S985" s="1"/>
    </row>
    <row r="986" spans="1:19" x14ac:dyDescent="0.35">
      <c r="A986">
        <v>100088</v>
      </c>
      <c r="B986" t="s">
        <v>3</v>
      </c>
      <c r="C986" s="2">
        <f>_xlfn.SWITCH(Sales[[#This Row],[Subscription Type]],"Basic",10,"Premium",10,"Business",25,"Enterprise",27)</f>
        <v>10</v>
      </c>
      <c r="G986">
        <v>0</v>
      </c>
      <c r="H986">
        <v>18</v>
      </c>
      <c r="I986">
        <f>IF(Sales[[#This Row],[Number of Users]]-Sales[[#This Row],[Licenses Bought]]&lt;0,0,Sales[[#This Row],[Number of Users]]-Sales[[#This Row],[Licenses Bought]])</f>
        <v>18</v>
      </c>
      <c r="J986" s="2">
        <f>IF(Sales[[#This Row],[Sales Month]]=MAX(Sales[Sales Month]),Sales[[#This Row],[Upsell $ Per Non-Paying User]]*Sales[[#This Row],[Non-Paying Users]],0)</f>
        <v>0</v>
      </c>
      <c r="K986" s="2" t="str">
        <f>_xlfn.IFS(Sales[[#This Row],[Current Upsell $]]=0,"",Sales[[#This Row],[Current Upsell $]]&gt;=400,"High",Sales[[#This Row],[Current Upsell $]]&gt;=100,"Medium",Sales[[#This Row],[Current Upsell $]]&lt;100,"Low")</f>
        <v/>
      </c>
      <c r="L986" s="2" t="str">
        <f>IF(Sales[[#This Row],[Current Upsell $]]&gt;0,_xlfn.CONCAT(Sales[[#This Row],[Subscription Type]]," ",Sales[[#This Row],[Upsell Priority]]," ",TEXT(Sales[[#This Row],[Current Upsell $]],"$#,#")),"")</f>
        <v/>
      </c>
      <c r="M986" s="1">
        <v>44044</v>
      </c>
      <c r="N986" s="1">
        <v>44317</v>
      </c>
      <c r="O986">
        <v>9</v>
      </c>
      <c r="P986">
        <v>1</v>
      </c>
      <c r="Q986" s="1">
        <v>44287</v>
      </c>
      <c r="R986">
        <v>0</v>
      </c>
      <c r="S986" s="1"/>
    </row>
    <row r="987" spans="1:19" x14ac:dyDescent="0.35">
      <c r="A987">
        <v>100088</v>
      </c>
      <c r="B987" t="s">
        <v>3</v>
      </c>
      <c r="C987" s="2">
        <f>_xlfn.SWITCH(Sales[[#This Row],[Subscription Type]],"Basic",10,"Premium",10,"Business",25,"Enterprise",27)</f>
        <v>10</v>
      </c>
      <c r="G987">
        <v>0</v>
      </c>
      <c r="H987">
        <v>19</v>
      </c>
      <c r="I987">
        <f>IF(Sales[[#This Row],[Number of Users]]-Sales[[#This Row],[Licenses Bought]]&lt;0,0,Sales[[#This Row],[Number of Users]]-Sales[[#This Row],[Licenses Bought]])</f>
        <v>19</v>
      </c>
      <c r="J987" s="2">
        <f>IF(Sales[[#This Row],[Sales Month]]=MAX(Sales[Sales Month]),Sales[[#This Row],[Upsell $ Per Non-Paying User]]*Sales[[#This Row],[Non-Paying Users]],0)</f>
        <v>0</v>
      </c>
      <c r="K987" s="2" t="str">
        <f>_xlfn.IFS(Sales[[#This Row],[Current Upsell $]]=0,"",Sales[[#This Row],[Current Upsell $]]&gt;=400,"High",Sales[[#This Row],[Current Upsell $]]&gt;=100,"Medium",Sales[[#This Row],[Current Upsell $]]&lt;100,"Low")</f>
        <v/>
      </c>
      <c r="L987" s="2" t="str">
        <f>IF(Sales[[#This Row],[Current Upsell $]]&gt;0,_xlfn.CONCAT(Sales[[#This Row],[Subscription Type]]," ",Sales[[#This Row],[Upsell Priority]]," ",TEXT(Sales[[#This Row],[Current Upsell $]],"$#,#")),"")</f>
        <v/>
      </c>
      <c r="M987" s="1">
        <v>44044</v>
      </c>
      <c r="N987" s="1">
        <v>44317</v>
      </c>
      <c r="O987">
        <v>9</v>
      </c>
      <c r="P987">
        <v>1</v>
      </c>
      <c r="Q987" s="1">
        <v>44317</v>
      </c>
      <c r="R987">
        <v>0</v>
      </c>
      <c r="S987" s="1"/>
    </row>
    <row r="988" spans="1:19" x14ac:dyDescent="0.35">
      <c r="A988">
        <v>100089</v>
      </c>
      <c r="B988" t="s">
        <v>3</v>
      </c>
      <c r="C988" s="2">
        <f>_xlfn.SWITCH(Sales[[#This Row],[Subscription Type]],"Basic",10,"Premium",10,"Business",25,"Enterprise",27)</f>
        <v>10</v>
      </c>
      <c r="E988" s="1"/>
      <c r="F988" s="1"/>
      <c r="G988">
        <v>0</v>
      </c>
      <c r="H988">
        <v>17</v>
      </c>
      <c r="I988">
        <f>IF(Sales[[#This Row],[Number of Users]]-Sales[[#This Row],[Licenses Bought]]&lt;0,0,Sales[[#This Row],[Number of Users]]-Sales[[#This Row],[Licenses Bought]])</f>
        <v>17</v>
      </c>
      <c r="J988" s="2">
        <f>IF(Sales[[#This Row],[Sales Month]]=MAX(Sales[Sales Month]),Sales[[#This Row],[Upsell $ Per Non-Paying User]]*Sales[[#This Row],[Non-Paying Users]],0)</f>
        <v>0</v>
      </c>
      <c r="K988" s="2" t="str">
        <f>_xlfn.IFS(Sales[[#This Row],[Current Upsell $]]=0,"",Sales[[#This Row],[Current Upsell $]]&gt;=400,"High",Sales[[#This Row],[Current Upsell $]]&gt;=100,"Medium",Sales[[#This Row],[Current Upsell $]]&lt;100,"Low")</f>
        <v/>
      </c>
      <c r="L988" s="2" t="str">
        <f>IF(Sales[[#This Row],[Current Upsell $]]&gt;0,_xlfn.CONCAT(Sales[[#This Row],[Subscription Type]]," ",Sales[[#This Row],[Upsell Priority]]," ",TEXT(Sales[[#This Row],[Current Upsell $]],"$#,#")),"")</f>
        <v/>
      </c>
      <c r="M988" s="1">
        <v>44044</v>
      </c>
      <c r="N988" s="1">
        <v>44378</v>
      </c>
      <c r="O988">
        <v>11</v>
      </c>
      <c r="P988">
        <v>0</v>
      </c>
      <c r="Q988" s="1">
        <v>44044</v>
      </c>
      <c r="R988">
        <v>0</v>
      </c>
      <c r="S988" s="1"/>
    </row>
    <row r="989" spans="1:19" x14ac:dyDescent="0.35">
      <c r="A989">
        <v>100089</v>
      </c>
      <c r="B989" t="s">
        <v>0</v>
      </c>
      <c r="C989" s="2">
        <f>_xlfn.SWITCH(Sales[[#This Row],[Subscription Type]],"Basic",10,"Premium",10,"Business",25,"Enterprise",27)</f>
        <v>10</v>
      </c>
      <c r="E989" s="1"/>
      <c r="F989" s="1"/>
      <c r="G989">
        <v>8</v>
      </c>
      <c r="H989">
        <v>19</v>
      </c>
      <c r="I989">
        <f>IF(Sales[[#This Row],[Number of Users]]-Sales[[#This Row],[Licenses Bought]]&lt;0,0,Sales[[#This Row],[Number of Users]]-Sales[[#This Row],[Licenses Bought]])</f>
        <v>11</v>
      </c>
      <c r="J989" s="2">
        <f>IF(Sales[[#This Row],[Sales Month]]=MAX(Sales[Sales Month]),Sales[[#This Row],[Upsell $ Per Non-Paying User]]*Sales[[#This Row],[Non-Paying Users]],0)</f>
        <v>0</v>
      </c>
      <c r="K989" s="2" t="str">
        <f>_xlfn.IFS(Sales[[#This Row],[Current Upsell $]]=0,"",Sales[[#This Row],[Current Upsell $]]&gt;=400,"High",Sales[[#This Row],[Current Upsell $]]&gt;=100,"Medium",Sales[[#This Row],[Current Upsell $]]&lt;100,"Low")</f>
        <v/>
      </c>
      <c r="L989" s="2" t="str">
        <f>IF(Sales[[#This Row],[Current Upsell $]]&gt;0,_xlfn.CONCAT(Sales[[#This Row],[Subscription Type]]," ",Sales[[#This Row],[Upsell Priority]]," ",TEXT(Sales[[#This Row],[Current Upsell $]],"$#,#")),"")</f>
        <v/>
      </c>
      <c r="M989" s="1">
        <v>44044</v>
      </c>
      <c r="N989" s="1">
        <v>44378</v>
      </c>
      <c r="O989">
        <v>11</v>
      </c>
      <c r="P989">
        <v>0</v>
      </c>
      <c r="Q989" s="1">
        <v>44075</v>
      </c>
      <c r="R989">
        <v>80</v>
      </c>
      <c r="S989" s="1"/>
    </row>
    <row r="990" spans="1:19" x14ac:dyDescent="0.35">
      <c r="A990">
        <v>100089</v>
      </c>
      <c r="B990" t="s">
        <v>0</v>
      </c>
      <c r="C990" s="2">
        <f>_xlfn.SWITCH(Sales[[#This Row],[Subscription Type]],"Basic",10,"Premium",10,"Business",25,"Enterprise",27)</f>
        <v>10</v>
      </c>
      <c r="E990" s="1"/>
      <c r="F990" s="1"/>
      <c r="G990">
        <v>10</v>
      </c>
      <c r="H990">
        <v>18</v>
      </c>
      <c r="I990">
        <f>IF(Sales[[#This Row],[Number of Users]]-Sales[[#This Row],[Licenses Bought]]&lt;0,0,Sales[[#This Row],[Number of Users]]-Sales[[#This Row],[Licenses Bought]])</f>
        <v>8</v>
      </c>
      <c r="J990" s="2">
        <f>IF(Sales[[#This Row],[Sales Month]]=MAX(Sales[Sales Month]),Sales[[#This Row],[Upsell $ Per Non-Paying User]]*Sales[[#This Row],[Non-Paying Users]],0)</f>
        <v>0</v>
      </c>
      <c r="K990" s="2" t="str">
        <f>_xlfn.IFS(Sales[[#This Row],[Current Upsell $]]=0,"",Sales[[#This Row],[Current Upsell $]]&gt;=400,"High",Sales[[#This Row],[Current Upsell $]]&gt;=100,"Medium",Sales[[#This Row],[Current Upsell $]]&lt;100,"Low")</f>
        <v/>
      </c>
      <c r="L990" s="2" t="str">
        <f>IF(Sales[[#This Row],[Current Upsell $]]&gt;0,_xlfn.CONCAT(Sales[[#This Row],[Subscription Type]]," ",Sales[[#This Row],[Upsell Priority]]," ",TEXT(Sales[[#This Row],[Current Upsell $]],"$#,#")),"")</f>
        <v/>
      </c>
      <c r="M990" s="1">
        <v>44044</v>
      </c>
      <c r="N990" s="1">
        <v>44378</v>
      </c>
      <c r="O990">
        <v>11</v>
      </c>
      <c r="P990">
        <v>0</v>
      </c>
      <c r="Q990" s="1">
        <v>44105</v>
      </c>
      <c r="R990">
        <v>100</v>
      </c>
      <c r="S990" s="1"/>
    </row>
    <row r="991" spans="1:19" x14ac:dyDescent="0.35">
      <c r="A991">
        <v>100089</v>
      </c>
      <c r="B991" t="s">
        <v>0</v>
      </c>
      <c r="C991" s="2">
        <f>_xlfn.SWITCH(Sales[[#This Row],[Subscription Type]],"Basic",10,"Premium",10,"Business",25,"Enterprise",27)</f>
        <v>10</v>
      </c>
      <c r="E991" s="1"/>
      <c r="F991" s="1"/>
      <c r="G991">
        <v>14</v>
      </c>
      <c r="H991">
        <v>16</v>
      </c>
      <c r="I991">
        <f>IF(Sales[[#This Row],[Number of Users]]-Sales[[#This Row],[Licenses Bought]]&lt;0,0,Sales[[#This Row],[Number of Users]]-Sales[[#This Row],[Licenses Bought]])</f>
        <v>2</v>
      </c>
      <c r="J991" s="2">
        <f>IF(Sales[[#This Row],[Sales Month]]=MAX(Sales[Sales Month]),Sales[[#This Row],[Upsell $ Per Non-Paying User]]*Sales[[#This Row],[Non-Paying Users]],0)</f>
        <v>0</v>
      </c>
      <c r="K991" s="2" t="str">
        <f>_xlfn.IFS(Sales[[#This Row],[Current Upsell $]]=0,"",Sales[[#This Row],[Current Upsell $]]&gt;=400,"High",Sales[[#This Row],[Current Upsell $]]&gt;=100,"Medium",Sales[[#This Row],[Current Upsell $]]&lt;100,"Low")</f>
        <v/>
      </c>
      <c r="L991" s="2" t="str">
        <f>IF(Sales[[#This Row],[Current Upsell $]]&gt;0,_xlfn.CONCAT(Sales[[#This Row],[Subscription Type]]," ",Sales[[#This Row],[Upsell Priority]]," ",TEXT(Sales[[#This Row],[Current Upsell $]],"$#,#")),"")</f>
        <v/>
      </c>
      <c r="M991" s="1">
        <v>44044</v>
      </c>
      <c r="N991" s="1">
        <v>44378</v>
      </c>
      <c r="O991">
        <v>11</v>
      </c>
      <c r="P991">
        <v>0</v>
      </c>
      <c r="Q991" s="1">
        <v>44136</v>
      </c>
      <c r="R991">
        <v>140</v>
      </c>
      <c r="S991" s="1"/>
    </row>
    <row r="992" spans="1:19" x14ac:dyDescent="0.35">
      <c r="A992">
        <v>100089</v>
      </c>
      <c r="B992" t="s">
        <v>0</v>
      </c>
      <c r="C992" s="2">
        <f>_xlfn.SWITCH(Sales[[#This Row],[Subscription Type]],"Basic",10,"Premium",10,"Business",25,"Enterprise",27)</f>
        <v>10</v>
      </c>
      <c r="E992" s="1"/>
      <c r="F992" s="1"/>
      <c r="G992">
        <v>14</v>
      </c>
      <c r="H992">
        <v>16</v>
      </c>
      <c r="I992">
        <f>IF(Sales[[#This Row],[Number of Users]]-Sales[[#This Row],[Licenses Bought]]&lt;0,0,Sales[[#This Row],[Number of Users]]-Sales[[#This Row],[Licenses Bought]])</f>
        <v>2</v>
      </c>
      <c r="J992" s="2">
        <f>IF(Sales[[#This Row],[Sales Month]]=MAX(Sales[Sales Month]),Sales[[#This Row],[Upsell $ Per Non-Paying User]]*Sales[[#This Row],[Non-Paying Users]],0)</f>
        <v>0</v>
      </c>
      <c r="K992" s="2" t="str">
        <f>_xlfn.IFS(Sales[[#This Row],[Current Upsell $]]=0,"",Sales[[#This Row],[Current Upsell $]]&gt;=400,"High",Sales[[#This Row],[Current Upsell $]]&gt;=100,"Medium",Sales[[#This Row],[Current Upsell $]]&lt;100,"Low")</f>
        <v/>
      </c>
      <c r="L992" s="2" t="str">
        <f>IF(Sales[[#This Row],[Current Upsell $]]&gt;0,_xlfn.CONCAT(Sales[[#This Row],[Subscription Type]]," ",Sales[[#This Row],[Upsell Priority]]," ",TEXT(Sales[[#This Row],[Current Upsell $]],"$#,#")),"")</f>
        <v/>
      </c>
      <c r="M992" s="1">
        <v>44044</v>
      </c>
      <c r="N992" s="1">
        <v>44378</v>
      </c>
      <c r="O992">
        <v>11</v>
      </c>
      <c r="P992">
        <v>0</v>
      </c>
      <c r="Q992" s="1">
        <v>44166</v>
      </c>
      <c r="R992">
        <v>140</v>
      </c>
      <c r="S992" s="1"/>
    </row>
    <row r="993" spans="1:19" x14ac:dyDescent="0.35">
      <c r="A993">
        <v>100089</v>
      </c>
      <c r="B993" t="s">
        <v>0</v>
      </c>
      <c r="C993" s="2">
        <f>_xlfn.SWITCH(Sales[[#This Row],[Subscription Type]],"Basic",10,"Premium",10,"Business",25,"Enterprise",27)</f>
        <v>10</v>
      </c>
      <c r="E993" s="1"/>
      <c r="F993" s="1"/>
      <c r="G993">
        <v>14</v>
      </c>
      <c r="H993">
        <v>15</v>
      </c>
      <c r="I993">
        <f>IF(Sales[[#This Row],[Number of Users]]-Sales[[#This Row],[Licenses Bought]]&lt;0,0,Sales[[#This Row],[Number of Users]]-Sales[[#This Row],[Licenses Bought]])</f>
        <v>1</v>
      </c>
      <c r="J993" s="2">
        <f>IF(Sales[[#This Row],[Sales Month]]=MAX(Sales[Sales Month]),Sales[[#This Row],[Upsell $ Per Non-Paying User]]*Sales[[#This Row],[Non-Paying Users]],0)</f>
        <v>0</v>
      </c>
      <c r="K993" s="2" t="str">
        <f>_xlfn.IFS(Sales[[#This Row],[Current Upsell $]]=0,"",Sales[[#This Row],[Current Upsell $]]&gt;=400,"High",Sales[[#This Row],[Current Upsell $]]&gt;=100,"Medium",Sales[[#This Row],[Current Upsell $]]&lt;100,"Low")</f>
        <v/>
      </c>
      <c r="L993" s="2" t="str">
        <f>IF(Sales[[#This Row],[Current Upsell $]]&gt;0,_xlfn.CONCAT(Sales[[#This Row],[Subscription Type]]," ",Sales[[#This Row],[Upsell Priority]]," ",TEXT(Sales[[#This Row],[Current Upsell $]],"$#,#")),"")</f>
        <v/>
      </c>
      <c r="M993" s="1">
        <v>44044</v>
      </c>
      <c r="N993" s="1">
        <v>44378</v>
      </c>
      <c r="O993">
        <v>11</v>
      </c>
      <c r="P993">
        <v>0</v>
      </c>
      <c r="Q993" s="1">
        <v>44197</v>
      </c>
      <c r="R993">
        <v>140</v>
      </c>
      <c r="S993" s="1"/>
    </row>
    <row r="994" spans="1:19" x14ac:dyDescent="0.35">
      <c r="A994">
        <v>100089</v>
      </c>
      <c r="B994" t="s">
        <v>0</v>
      </c>
      <c r="C994" s="2">
        <f>_xlfn.SWITCH(Sales[[#This Row],[Subscription Type]],"Basic",10,"Premium",10,"Business",25,"Enterprise",27)</f>
        <v>10</v>
      </c>
      <c r="E994" s="1"/>
      <c r="F994" s="1"/>
      <c r="G994">
        <v>14</v>
      </c>
      <c r="H994">
        <v>18</v>
      </c>
      <c r="I994">
        <f>IF(Sales[[#This Row],[Number of Users]]-Sales[[#This Row],[Licenses Bought]]&lt;0,0,Sales[[#This Row],[Number of Users]]-Sales[[#This Row],[Licenses Bought]])</f>
        <v>4</v>
      </c>
      <c r="J994" s="2">
        <f>IF(Sales[[#This Row],[Sales Month]]=MAX(Sales[Sales Month]),Sales[[#This Row],[Upsell $ Per Non-Paying User]]*Sales[[#This Row],[Non-Paying Users]],0)</f>
        <v>0</v>
      </c>
      <c r="K994" s="2" t="str">
        <f>_xlfn.IFS(Sales[[#This Row],[Current Upsell $]]=0,"",Sales[[#This Row],[Current Upsell $]]&gt;=400,"High",Sales[[#This Row],[Current Upsell $]]&gt;=100,"Medium",Sales[[#This Row],[Current Upsell $]]&lt;100,"Low")</f>
        <v/>
      </c>
      <c r="L994" s="2" t="str">
        <f>IF(Sales[[#This Row],[Current Upsell $]]&gt;0,_xlfn.CONCAT(Sales[[#This Row],[Subscription Type]]," ",Sales[[#This Row],[Upsell Priority]]," ",TEXT(Sales[[#This Row],[Current Upsell $]],"$#,#")),"")</f>
        <v/>
      </c>
      <c r="M994" s="1">
        <v>44044</v>
      </c>
      <c r="N994" s="1">
        <v>44378</v>
      </c>
      <c r="O994">
        <v>11</v>
      </c>
      <c r="P994">
        <v>0</v>
      </c>
      <c r="Q994" s="1">
        <v>44228</v>
      </c>
      <c r="R994">
        <v>140</v>
      </c>
      <c r="S994" s="1"/>
    </row>
    <row r="995" spans="1:19" x14ac:dyDescent="0.35">
      <c r="A995">
        <v>100089</v>
      </c>
      <c r="B995" t="s">
        <v>0</v>
      </c>
      <c r="C995" s="2">
        <f>_xlfn.SWITCH(Sales[[#This Row],[Subscription Type]],"Basic",10,"Premium",10,"Business",25,"Enterprise",27)</f>
        <v>10</v>
      </c>
      <c r="E995" s="1"/>
      <c r="F995" s="1"/>
      <c r="G995">
        <v>14</v>
      </c>
      <c r="H995">
        <v>16</v>
      </c>
      <c r="I995">
        <f>IF(Sales[[#This Row],[Number of Users]]-Sales[[#This Row],[Licenses Bought]]&lt;0,0,Sales[[#This Row],[Number of Users]]-Sales[[#This Row],[Licenses Bought]])</f>
        <v>2</v>
      </c>
      <c r="J995" s="2">
        <f>IF(Sales[[#This Row],[Sales Month]]=MAX(Sales[Sales Month]),Sales[[#This Row],[Upsell $ Per Non-Paying User]]*Sales[[#This Row],[Non-Paying Users]],0)</f>
        <v>0</v>
      </c>
      <c r="K995" s="2" t="str">
        <f>_xlfn.IFS(Sales[[#This Row],[Current Upsell $]]=0,"",Sales[[#This Row],[Current Upsell $]]&gt;=400,"High",Sales[[#This Row],[Current Upsell $]]&gt;=100,"Medium",Sales[[#This Row],[Current Upsell $]]&lt;100,"Low")</f>
        <v/>
      </c>
      <c r="L995" s="2" t="str">
        <f>IF(Sales[[#This Row],[Current Upsell $]]&gt;0,_xlfn.CONCAT(Sales[[#This Row],[Subscription Type]]," ",Sales[[#This Row],[Upsell Priority]]," ",TEXT(Sales[[#This Row],[Current Upsell $]],"$#,#")),"")</f>
        <v/>
      </c>
      <c r="M995" s="1">
        <v>44044</v>
      </c>
      <c r="N995" s="1">
        <v>44378</v>
      </c>
      <c r="O995">
        <v>11</v>
      </c>
      <c r="P995">
        <v>0</v>
      </c>
      <c r="Q995" s="1">
        <v>44256</v>
      </c>
      <c r="R995">
        <v>140</v>
      </c>
      <c r="S995" s="1"/>
    </row>
    <row r="996" spans="1:19" x14ac:dyDescent="0.35">
      <c r="A996">
        <v>100089</v>
      </c>
      <c r="B996" t="s">
        <v>0</v>
      </c>
      <c r="C996" s="2">
        <f>_xlfn.SWITCH(Sales[[#This Row],[Subscription Type]],"Basic",10,"Premium",10,"Business",25,"Enterprise",27)</f>
        <v>10</v>
      </c>
      <c r="E996" s="1"/>
      <c r="F996" s="1"/>
      <c r="G996">
        <v>14</v>
      </c>
      <c r="H996">
        <v>18</v>
      </c>
      <c r="I996">
        <f>IF(Sales[[#This Row],[Number of Users]]-Sales[[#This Row],[Licenses Bought]]&lt;0,0,Sales[[#This Row],[Number of Users]]-Sales[[#This Row],[Licenses Bought]])</f>
        <v>4</v>
      </c>
      <c r="J996" s="2">
        <f>IF(Sales[[#This Row],[Sales Month]]=MAX(Sales[Sales Month]),Sales[[#This Row],[Upsell $ Per Non-Paying User]]*Sales[[#This Row],[Non-Paying Users]],0)</f>
        <v>0</v>
      </c>
      <c r="K996" s="2" t="str">
        <f>_xlfn.IFS(Sales[[#This Row],[Current Upsell $]]=0,"",Sales[[#This Row],[Current Upsell $]]&gt;=400,"High",Sales[[#This Row],[Current Upsell $]]&gt;=100,"Medium",Sales[[#This Row],[Current Upsell $]]&lt;100,"Low")</f>
        <v/>
      </c>
      <c r="L996" s="2" t="str">
        <f>IF(Sales[[#This Row],[Current Upsell $]]&gt;0,_xlfn.CONCAT(Sales[[#This Row],[Subscription Type]]," ",Sales[[#This Row],[Upsell Priority]]," ",TEXT(Sales[[#This Row],[Current Upsell $]],"$#,#")),"")</f>
        <v/>
      </c>
      <c r="M996" s="1">
        <v>44044</v>
      </c>
      <c r="N996" s="1">
        <v>44378</v>
      </c>
      <c r="O996">
        <v>11</v>
      </c>
      <c r="P996">
        <v>0</v>
      </c>
      <c r="Q996" s="1">
        <v>44287</v>
      </c>
      <c r="R996">
        <v>140</v>
      </c>
      <c r="S996" s="1"/>
    </row>
    <row r="997" spans="1:19" x14ac:dyDescent="0.35">
      <c r="A997">
        <v>100089</v>
      </c>
      <c r="B997" t="s">
        <v>0</v>
      </c>
      <c r="C997" s="2">
        <f>_xlfn.SWITCH(Sales[[#This Row],[Subscription Type]],"Basic",10,"Premium",10,"Business",25,"Enterprise",27)</f>
        <v>10</v>
      </c>
      <c r="E997" s="1"/>
      <c r="F997" s="1"/>
      <c r="G997">
        <v>14</v>
      </c>
      <c r="H997">
        <v>18</v>
      </c>
      <c r="I997">
        <f>IF(Sales[[#This Row],[Number of Users]]-Sales[[#This Row],[Licenses Bought]]&lt;0,0,Sales[[#This Row],[Number of Users]]-Sales[[#This Row],[Licenses Bought]])</f>
        <v>4</v>
      </c>
      <c r="J997" s="2">
        <f>IF(Sales[[#This Row],[Sales Month]]=MAX(Sales[Sales Month]),Sales[[#This Row],[Upsell $ Per Non-Paying User]]*Sales[[#This Row],[Non-Paying Users]],0)</f>
        <v>0</v>
      </c>
      <c r="K997" s="2" t="str">
        <f>_xlfn.IFS(Sales[[#This Row],[Current Upsell $]]=0,"",Sales[[#This Row],[Current Upsell $]]&gt;=400,"High",Sales[[#This Row],[Current Upsell $]]&gt;=100,"Medium",Sales[[#This Row],[Current Upsell $]]&lt;100,"Low")</f>
        <v/>
      </c>
      <c r="L997" s="2" t="str">
        <f>IF(Sales[[#This Row],[Current Upsell $]]&gt;0,_xlfn.CONCAT(Sales[[#This Row],[Subscription Type]]," ",Sales[[#This Row],[Upsell Priority]]," ",TEXT(Sales[[#This Row],[Current Upsell $]],"$#,#")),"")</f>
        <v/>
      </c>
      <c r="M997" s="1">
        <v>44044</v>
      </c>
      <c r="N997" s="1">
        <v>44378</v>
      </c>
      <c r="O997">
        <v>11</v>
      </c>
      <c r="P997">
        <v>0</v>
      </c>
      <c r="Q997" s="1">
        <v>44317</v>
      </c>
      <c r="R997">
        <v>140</v>
      </c>
      <c r="S997" s="1"/>
    </row>
    <row r="998" spans="1:19" x14ac:dyDescent="0.35">
      <c r="A998">
        <v>100089</v>
      </c>
      <c r="B998" t="s">
        <v>0</v>
      </c>
      <c r="C998" s="2">
        <f>_xlfn.SWITCH(Sales[[#This Row],[Subscription Type]],"Basic",10,"Premium",10,"Business",25,"Enterprise",27)</f>
        <v>10</v>
      </c>
      <c r="E998" s="1"/>
      <c r="F998" s="1"/>
      <c r="G998">
        <v>14</v>
      </c>
      <c r="H998">
        <v>17</v>
      </c>
      <c r="I998">
        <f>IF(Sales[[#This Row],[Number of Users]]-Sales[[#This Row],[Licenses Bought]]&lt;0,0,Sales[[#This Row],[Number of Users]]-Sales[[#This Row],[Licenses Bought]])</f>
        <v>3</v>
      </c>
      <c r="J998" s="2">
        <f>IF(Sales[[#This Row],[Sales Month]]=MAX(Sales[Sales Month]),Sales[[#This Row],[Upsell $ Per Non-Paying User]]*Sales[[#This Row],[Non-Paying Users]],0)</f>
        <v>30</v>
      </c>
      <c r="K998" s="2" t="str">
        <f>_xlfn.IFS(Sales[[#This Row],[Current Upsell $]]=0,"",Sales[[#This Row],[Current Upsell $]]&gt;=400,"High",Sales[[#This Row],[Current Upsell $]]&gt;=100,"Medium",Sales[[#This Row],[Current Upsell $]]&lt;100,"Low")</f>
        <v>Low</v>
      </c>
      <c r="L998" s="2" t="str">
        <f>IF(Sales[[#This Row],[Current Upsell $]]&gt;0,_xlfn.CONCAT(Sales[[#This Row],[Subscription Type]]," ",Sales[[#This Row],[Upsell Priority]]," ",TEXT(Sales[[#This Row],[Current Upsell $]],"$#,#")),"")</f>
        <v>Premium Low $30</v>
      </c>
      <c r="M998" s="1">
        <v>44044</v>
      </c>
      <c r="N998" s="1">
        <v>44378</v>
      </c>
      <c r="O998">
        <v>11</v>
      </c>
      <c r="P998">
        <v>0</v>
      </c>
      <c r="Q998" s="1">
        <v>44348</v>
      </c>
      <c r="R998">
        <v>140</v>
      </c>
      <c r="S998" s="1"/>
    </row>
    <row r="999" spans="1:19" x14ac:dyDescent="0.35">
      <c r="A999">
        <v>100090</v>
      </c>
      <c r="B999" t="s">
        <v>3</v>
      </c>
      <c r="C999" s="2">
        <f>_xlfn.SWITCH(Sales[[#This Row],[Subscription Type]],"Basic",10,"Premium",10,"Business",25,"Enterprise",27)</f>
        <v>10</v>
      </c>
      <c r="G999">
        <v>0</v>
      </c>
      <c r="H999">
        <v>12</v>
      </c>
      <c r="I999">
        <f>IF(Sales[[#This Row],[Number of Users]]-Sales[[#This Row],[Licenses Bought]]&lt;0,0,Sales[[#This Row],[Number of Users]]-Sales[[#This Row],[Licenses Bought]])</f>
        <v>12</v>
      </c>
      <c r="J999" s="2">
        <f>IF(Sales[[#This Row],[Sales Month]]=MAX(Sales[Sales Month]),Sales[[#This Row],[Upsell $ Per Non-Paying User]]*Sales[[#This Row],[Non-Paying Users]],0)</f>
        <v>0</v>
      </c>
      <c r="K999" s="2" t="str">
        <f>_xlfn.IFS(Sales[[#This Row],[Current Upsell $]]=0,"",Sales[[#This Row],[Current Upsell $]]&gt;=400,"High",Sales[[#This Row],[Current Upsell $]]&gt;=100,"Medium",Sales[[#This Row],[Current Upsell $]]&lt;100,"Low")</f>
        <v/>
      </c>
      <c r="L999" s="2" t="str">
        <f>IF(Sales[[#This Row],[Current Upsell $]]&gt;0,_xlfn.CONCAT(Sales[[#This Row],[Subscription Type]]," ",Sales[[#This Row],[Upsell Priority]]," ",TEXT(Sales[[#This Row],[Current Upsell $]],"$#,#")),"")</f>
        <v/>
      </c>
      <c r="M999" s="1">
        <v>44044</v>
      </c>
      <c r="N999" s="1">
        <v>44075</v>
      </c>
      <c r="O999">
        <v>1</v>
      </c>
      <c r="P999">
        <v>9</v>
      </c>
      <c r="Q999" s="1">
        <v>44044</v>
      </c>
      <c r="R999">
        <v>0</v>
      </c>
      <c r="S999" s="1"/>
    </row>
    <row r="1000" spans="1:19" x14ac:dyDescent="0.35">
      <c r="A1000">
        <v>100090</v>
      </c>
      <c r="B1000" t="s">
        <v>3</v>
      </c>
      <c r="C1000" s="2">
        <f>_xlfn.SWITCH(Sales[[#This Row],[Subscription Type]],"Basic",10,"Premium",10,"Business",25,"Enterprise",27)</f>
        <v>10</v>
      </c>
      <c r="G1000">
        <v>0</v>
      </c>
      <c r="H1000">
        <v>9</v>
      </c>
      <c r="I1000">
        <f>IF(Sales[[#This Row],[Number of Users]]-Sales[[#This Row],[Licenses Bought]]&lt;0,0,Sales[[#This Row],[Number of Users]]-Sales[[#This Row],[Licenses Bought]])</f>
        <v>9</v>
      </c>
      <c r="J1000" s="2">
        <f>IF(Sales[[#This Row],[Sales Month]]=MAX(Sales[Sales Month]),Sales[[#This Row],[Upsell $ Per Non-Paying User]]*Sales[[#This Row],[Non-Paying Users]],0)</f>
        <v>0</v>
      </c>
      <c r="K1000" s="2" t="str">
        <f>_xlfn.IFS(Sales[[#This Row],[Current Upsell $]]=0,"",Sales[[#This Row],[Current Upsell $]]&gt;=400,"High",Sales[[#This Row],[Current Upsell $]]&gt;=100,"Medium",Sales[[#This Row],[Current Upsell $]]&lt;100,"Low")</f>
        <v/>
      </c>
      <c r="L1000" s="2" t="str">
        <f>IF(Sales[[#This Row],[Current Upsell $]]&gt;0,_xlfn.CONCAT(Sales[[#This Row],[Subscription Type]]," ",Sales[[#This Row],[Upsell Priority]]," ",TEXT(Sales[[#This Row],[Current Upsell $]],"$#,#")),"")</f>
        <v/>
      </c>
      <c r="M1000" s="1">
        <v>44044</v>
      </c>
      <c r="N1000" s="1">
        <v>44075</v>
      </c>
      <c r="O1000">
        <v>1</v>
      </c>
      <c r="P1000">
        <v>9</v>
      </c>
      <c r="Q1000" s="1">
        <v>44075</v>
      </c>
      <c r="R1000">
        <v>0</v>
      </c>
      <c r="S1000" s="1"/>
    </row>
    <row r="1001" spans="1:19" x14ac:dyDescent="0.35">
      <c r="A1001">
        <v>100091</v>
      </c>
      <c r="B1001" t="s">
        <v>3</v>
      </c>
      <c r="C1001" s="2">
        <f>_xlfn.SWITCH(Sales[[#This Row],[Subscription Type]],"Basic",10,"Premium",10,"Business",25,"Enterprise",27)</f>
        <v>10</v>
      </c>
      <c r="G1001">
        <v>0</v>
      </c>
      <c r="H1001">
        <v>8</v>
      </c>
      <c r="I1001">
        <f>IF(Sales[[#This Row],[Number of Users]]-Sales[[#This Row],[Licenses Bought]]&lt;0,0,Sales[[#This Row],[Number of Users]]-Sales[[#This Row],[Licenses Bought]])</f>
        <v>8</v>
      </c>
      <c r="J1001" s="2">
        <f>IF(Sales[[#This Row],[Sales Month]]=MAX(Sales[Sales Month]),Sales[[#This Row],[Upsell $ Per Non-Paying User]]*Sales[[#This Row],[Non-Paying Users]],0)</f>
        <v>0</v>
      </c>
      <c r="K1001" s="2" t="str">
        <f>_xlfn.IFS(Sales[[#This Row],[Current Upsell $]]=0,"",Sales[[#This Row],[Current Upsell $]]&gt;=400,"High",Sales[[#This Row],[Current Upsell $]]&gt;=100,"Medium",Sales[[#This Row],[Current Upsell $]]&lt;100,"Low")</f>
        <v/>
      </c>
      <c r="L1001" s="2" t="str">
        <f>IF(Sales[[#This Row],[Current Upsell $]]&gt;0,_xlfn.CONCAT(Sales[[#This Row],[Subscription Type]]," ",Sales[[#This Row],[Upsell Priority]]," ",TEXT(Sales[[#This Row],[Current Upsell $]],"$#,#")),"")</f>
        <v/>
      </c>
      <c r="M1001" s="1">
        <v>44044</v>
      </c>
      <c r="N1001" s="1">
        <v>44378</v>
      </c>
      <c r="O1001">
        <v>11</v>
      </c>
      <c r="P1001">
        <v>0</v>
      </c>
      <c r="Q1001" s="1">
        <v>44044</v>
      </c>
      <c r="R1001">
        <v>0</v>
      </c>
      <c r="S1001" s="1"/>
    </row>
    <row r="1002" spans="1:19" x14ac:dyDescent="0.35">
      <c r="A1002">
        <v>100091</v>
      </c>
      <c r="B1002" t="s">
        <v>3</v>
      </c>
      <c r="C1002" s="2">
        <f>_xlfn.SWITCH(Sales[[#This Row],[Subscription Type]],"Basic",10,"Premium",10,"Business",25,"Enterprise",27)</f>
        <v>10</v>
      </c>
      <c r="G1002">
        <v>0</v>
      </c>
      <c r="H1002">
        <v>10</v>
      </c>
      <c r="I1002">
        <f>IF(Sales[[#This Row],[Number of Users]]-Sales[[#This Row],[Licenses Bought]]&lt;0,0,Sales[[#This Row],[Number of Users]]-Sales[[#This Row],[Licenses Bought]])</f>
        <v>10</v>
      </c>
      <c r="J1002" s="2">
        <f>IF(Sales[[#This Row],[Sales Month]]=MAX(Sales[Sales Month]),Sales[[#This Row],[Upsell $ Per Non-Paying User]]*Sales[[#This Row],[Non-Paying Users]],0)</f>
        <v>0</v>
      </c>
      <c r="K1002" s="2" t="str">
        <f>_xlfn.IFS(Sales[[#This Row],[Current Upsell $]]=0,"",Sales[[#This Row],[Current Upsell $]]&gt;=400,"High",Sales[[#This Row],[Current Upsell $]]&gt;=100,"Medium",Sales[[#This Row],[Current Upsell $]]&lt;100,"Low")</f>
        <v/>
      </c>
      <c r="L1002" s="2" t="str">
        <f>IF(Sales[[#This Row],[Current Upsell $]]&gt;0,_xlfn.CONCAT(Sales[[#This Row],[Subscription Type]]," ",Sales[[#This Row],[Upsell Priority]]," ",TEXT(Sales[[#This Row],[Current Upsell $]],"$#,#")),"")</f>
        <v/>
      </c>
      <c r="M1002" s="1">
        <v>44044</v>
      </c>
      <c r="N1002" s="1">
        <v>44378</v>
      </c>
      <c r="O1002">
        <v>11</v>
      </c>
      <c r="P1002">
        <v>0</v>
      </c>
      <c r="Q1002" s="1">
        <v>44075</v>
      </c>
      <c r="R1002">
        <v>0</v>
      </c>
      <c r="S1002" s="1"/>
    </row>
    <row r="1003" spans="1:19" x14ac:dyDescent="0.35">
      <c r="A1003">
        <v>100091</v>
      </c>
      <c r="B1003" t="s">
        <v>3</v>
      </c>
      <c r="C1003" s="2">
        <f>_xlfn.SWITCH(Sales[[#This Row],[Subscription Type]],"Basic",10,"Premium",10,"Business",25,"Enterprise",27)</f>
        <v>10</v>
      </c>
      <c r="G1003">
        <v>0</v>
      </c>
      <c r="H1003">
        <v>10</v>
      </c>
      <c r="I1003">
        <f>IF(Sales[[#This Row],[Number of Users]]-Sales[[#This Row],[Licenses Bought]]&lt;0,0,Sales[[#This Row],[Number of Users]]-Sales[[#This Row],[Licenses Bought]])</f>
        <v>10</v>
      </c>
      <c r="J1003" s="2">
        <f>IF(Sales[[#This Row],[Sales Month]]=MAX(Sales[Sales Month]),Sales[[#This Row],[Upsell $ Per Non-Paying User]]*Sales[[#This Row],[Non-Paying Users]],0)</f>
        <v>0</v>
      </c>
      <c r="K1003" s="2" t="str">
        <f>_xlfn.IFS(Sales[[#This Row],[Current Upsell $]]=0,"",Sales[[#This Row],[Current Upsell $]]&gt;=400,"High",Sales[[#This Row],[Current Upsell $]]&gt;=100,"Medium",Sales[[#This Row],[Current Upsell $]]&lt;100,"Low")</f>
        <v/>
      </c>
      <c r="L1003" s="2" t="str">
        <f>IF(Sales[[#This Row],[Current Upsell $]]&gt;0,_xlfn.CONCAT(Sales[[#This Row],[Subscription Type]]," ",Sales[[#This Row],[Upsell Priority]]," ",TEXT(Sales[[#This Row],[Current Upsell $]],"$#,#")),"")</f>
        <v/>
      </c>
      <c r="M1003" s="1">
        <v>44044</v>
      </c>
      <c r="N1003" s="1">
        <v>44378</v>
      </c>
      <c r="O1003">
        <v>11</v>
      </c>
      <c r="P1003">
        <v>0</v>
      </c>
      <c r="Q1003" s="1">
        <v>44105</v>
      </c>
      <c r="R1003">
        <v>0</v>
      </c>
      <c r="S1003" s="1"/>
    </row>
    <row r="1004" spans="1:19" x14ac:dyDescent="0.35">
      <c r="A1004">
        <v>100091</v>
      </c>
      <c r="B1004" t="s">
        <v>3</v>
      </c>
      <c r="C1004" s="2">
        <f>_xlfn.SWITCH(Sales[[#This Row],[Subscription Type]],"Basic",10,"Premium",10,"Business",25,"Enterprise",27)</f>
        <v>10</v>
      </c>
      <c r="G1004">
        <v>0</v>
      </c>
      <c r="H1004">
        <v>9</v>
      </c>
      <c r="I1004">
        <f>IF(Sales[[#This Row],[Number of Users]]-Sales[[#This Row],[Licenses Bought]]&lt;0,0,Sales[[#This Row],[Number of Users]]-Sales[[#This Row],[Licenses Bought]])</f>
        <v>9</v>
      </c>
      <c r="J1004" s="2">
        <f>IF(Sales[[#This Row],[Sales Month]]=MAX(Sales[Sales Month]),Sales[[#This Row],[Upsell $ Per Non-Paying User]]*Sales[[#This Row],[Non-Paying Users]],0)</f>
        <v>0</v>
      </c>
      <c r="K1004" s="2" t="str">
        <f>_xlfn.IFS(Sales[[#This Row],[Current Upsell $]]=0,"",Sales[[#This Row],[Current Upsell $]]&gt;=400,"High",Sales[[#This Row],[Current Upsell $]]&gt;=100,"Medium",Sales[[#This Row],[Current Upsell $]]&lt;100,"Low")</f>
        <v/>
      </c>
      <c r="L1004" s="2" t="str">
        <f>IF(Sales[[#This Row],[Current Upsell $]]&gt;0,_xlfn.CONCAT(Sales[[#This Row],[Subscription Type]]," ",Sales[[#This Row],[Upsell Priority]]," ",TEXT(Sales[[#This Row],[Current Upsell $]],"$#,#")),"")</f>
        <v/>
      </c>
      <c r="M1004" s="1">
        <v>44044</v>
      </c>
      <c r="N1004" s="1">
        <v>44378</v>
      </c>
      <c r="O1004">
        <v>11</v>
      </c>
      <c r="P1004">
        <v>0</v>
      </c>
      <c r="Q1004" s="1">
        <v>44136</v>
      </c>
      <c r="R1004">
        <v>0</v>
      </c>
      <c r="S1004" s="1"/>
    </row>
    <row r="1005" spans="1:19" x14ac:dyDescent="0.35">
      <c r="A1005">
        <v>100091</v>
      </c>
      <c r="B1005" t="s">
        <v>3</v>
      </c>
      <c r="C1005" s="2">
        <f>_xlfn.SWITCH(Sales[[#This Row],[Subscription Type]],"Basic",10,"Premium",10,"Business",25,"Enterprise",27)</f>
        <v>10</v>
      </c>
      <c r="G1005">
        <v>0</v>
      </c>
      <c r="H1005">
        <v>8</v>
      </c>
      <c r="I1005">
        <f>IF(Sales[[#This Row],[Number of Users]]-Sales[[#This Row],[Licenses Bought]]&lt;0,0,Sales[[#This Row],[Number of Users]]-Sales[[#This Row],[Licenses Bought]])</f>
        <v>8</v>
      </c>
      <c r="J1005" s="2">
        <f>IF(Sales[[#This Row],[Sales Month]]=MAX(Sales[Sales Month]),Sales[[#This Row],[Upsell $ Per Non-Paying User]]*Sales[[#This Row],[Non-Paying Users]],0)</f>
        <v>0</v>
      </c>
      <c r="K1005" s="2" t="str">
        <f>_xlfn.IFS(Sales[[#This Row],[Current Upsell $]]=0,"",Sales[[#This Row],[Current Upsell $]]&gt;=400,"High",Sales[[#This Row],[Current Upsell $]]&gt;=100,"Medium",Sales[[#This Row],[Current Upsell $]]&lt;100,"Low")</f>
        <v/>
      </c>
      <c r="L1005" s="2" t="str">
        <f>IF(Sales[[#This Row],[Current Upsell $]]&gt;0,_xlfn.CONCAT(Sales[[#This Row],[Subscription Type]]," ",Sales[[#This Row],[Upsell Priority]]," ",TEXT(Sales[[#This Row],[Current Upsell $]],"$#,#")),"")</f>
        <v/>
      </c>
      <c r="M1005" s="1">
        <v>44044</v>
      </c>
      <c r="N1005" s="1">
        <v>44378</v>
      </c>
      <c r="O1005">
        <v>11</v>
      </c>
      <c r="P1005">
        <v>0</v>
      </c>
      <c r="Q1005" s="1">
        <v>44166</v>
      </c>
      <c r="R1005">
        <v>0</v>
      </c>
      <c r="S1005" s="1"/>
    </row>
    <row r="1006" spans="1:19" x14ac:dyDescent="0.35">
      <c r="A1006">
        <v>100091</v>
      </c>
      <c r="B1006" t="s">
        <v>3</v>
      </c>
      <c r="C1006" s="2">
        <f>_xlfn.SWITCH(Sales[[#This Row],[Subscription Type]],"Basic",10,"Premium",10,"Business",25,"Enterprise",27)</f>
        <v>10</v>
      </c>
      <c r="G1006">
        <v>0</v>
      </c>
      <c r="H1006">
        <v>8</v>
      </c>
      <c r="I1006">
        <f>IF(Sales[[#This Row],[Number of Users]]-Sales[[#This Row],[Licenses Bought]]&lt;0,0,Sales[[#This Row],[Number of Users]]-Sales[[#This Row],[Licenses Bought]])</f>
        <v>8</v>
      </c>
      <c r="J1006" s="2">
        <f>IF(Sales[[#This Row],[Sales Month]]=MAX(Sales[Sales Month]),Sales[[#This Row],[Upsell $ Per Non-Paying User]]*Sales[[#This Row],[Non-Paying Users]],0)</f>
        <v>0</v>
      </c>
      <c r="K1006" s="2" t="str">
        <f>_xlfn.IFS(Sales[[#This Row],[Current Upsell $]]=0,"",Sales[[#This Row],[Current Upsell $]]&gt;=400,"High",Sales[[#This Row],[Current Upsell $]]&gt;=100,"Medium",Sales[[#This Row],[Current Upsell $]]&lt;100,"Low")</f>
        <v/>
      </c>
      <c r="L1006" s="2" t="str">
        <f>IF(Sales[[#This Row],[Current Upsell $]]&gt;0,_xlfn.CONCAT(Sales[[#This Row],[Subscription Type]]," ",Sales[[#This Row],[Upsell Priority]]," ",TEXT(Sales[[#This Row],[Current Upsell $]],"$#,#")),"")</f>
        <v/>
      </c>
      <c r="M1006" s="1">
        <v>44044</v>
      </c>
      <c r="N1006" s="1">
        <v>44378</v>
      </c>
      <c r="O1006">
        <v>11</v>
      </c>
      <c r="P1006">
        <v>0</v>
      </c>
      <c r="Q1006" s="1">
        <v>44197</v>
      </c>
      <c r="R1006">
        <v>0</v>
      </c>
      <c r="S1006" s="1"/>
    </row>
    <row r="1007" spans="1:19" x14ac:dyDescent="0.35">
      <c r="A1007">
        <v>100091</v>
      </c>
      <c r="B1007" t="s">
        <v>3</v>
      </c>
      <c r="C1007" s="2">
        <f>_xlfn.SWITCH(Sales[[#This Row],[Subscription Type]],"Basic",10,"Premium",10,"Business",25,"Enterprise",27)</f>
        <v>10</v>
      </c>
      <c r="G1007">
        <v>0</v>
      </c>
      <c r="H1007">
        <v>8</v>
      </c>
      <c r="I1007">
        <f>IF(Sales[[#This Row],[Number of Users]]-Sales[[#This Row],[Licenses Bought]]&lt;0,0,Sales[[#This Row],[Number of Users]]-Sales[[#This Row],[Licenses Bought]])</f>
        <v>8</v>
      </c>
      <c r="J1007" s="2">
        <f>IF(Sales[[#This Row],[Sales Month]]=MAX(Sales[Sales Month]),Sales[[#This Row],[Upsell $ Per Non-Paying User]]*Sales[[#This Row],[Non-Paying Users]],0)</f>
        <v>0</v>
      </c>
      <c r="K1007" s="2" t="str">
        <f>_xlfn.IFS(Sales[[#This Row],[Current Upsell $]]=0,"",Sales[[#This Row],[Current Upsell $]]&gt;=400,"High",Sales[[#This Row],[Current Upsell $]]&gt;=100,"Medium",Sales[[#This Row],[Current Upsell $]]&lt;100,"Low")</f>
        <v/>
      </c>
      <c r="L1007" s="2" t="str">
        <f>IF(Sales[[#This Row],[Current Upsell $]]&gt;0,_xlfn.CONCAT(Sales[[#This Row],[Subscription Type]]," ",Sales[[#This Row],[Upsell Priority]]," ",TEXT(Sales[[#This Row],[Current Upsell $]],"$#,#")),"")</f>
        <v/>
      </c>
      <c r="M1007" s="1">
        <v>44044</v>
      </c>
      <c r="N1007" s="1">
        <v>44378</v>
      </c>
      <c r="O1007">
        <v>11</v>
      </c>
      <c r="P1007">
        <v>0</v>
      </c>
      <c r="Q1007" s="1">
        <v>44228</v>
      </c>
      <c r="R1007">
        <v>0</v>
      </c>
      <c r="S1007" s="1"/>
    </row>
    <row r="1008" spans="1:19" x14ac:dyDescent="0.35">
      <c r="A1008">
        <v>100091</v>
      </c>
      <c r="B1008" t="s">
        <v>3</v>
      </c>
      <c r="C1008" s="2">
        <f>_xlfn.SWITCH(Sales[[#This Row],[Subscription Type]],"Basic",10,"Premium",10,"Business",25,"Enterprise",27)</f>
        <v>10</v>
      </c>
      <c r="G1008">
        <v>0</v>
      </c>
      <c r="H1008">
        <v>11</v>
      </c>
      <c r="I1008">
        <f>IF(Sales[[#This Row],[Number of Users]]-Sales[[#This Row],[Licenses Bought]]&lt;0,0,Sales[[#This Row],[Number of Users]]-Sales[[#This Row],[Licenses Bought]])</f>
        <v>11</v>
      </c>
      <c r="J1008" s="2">
        <f>IF(Sales[[#This Row],[Sales Month]]=MAX(Sales[Sales Month]),Sales[[#This Row],[Upsell $ Per Non-Paying User]]*Sales[[#This Row],[Non-Paying Users]],0)</f>
        <v>0</v>
      </c>
      <c r="K1008" s="2" t="str">
        <f>_xlfn.IFS(Sales[[#This Row],[Current Upsell $]]=0,"",Sales[[#This Row],[Current Upsell $]]&gt;=400,"High",Sales[[#This Row],[Current Upsell $]]&gt;=100,"Medium",Sales[[#This Row],[Current Upsell $]]&lt;100,"Low")</f>
        <v/>
      </c>
      <c r="L1008" s="2" t="str">
        <f>IF(Sales[[#This Row],[Current Upsell $]]&gt;0,_xlfn.CONCAT(Sales[[#This Row],[Subscription Type]]," ",Sales[[#This Row],[Upsell Priority]]," ",TEXT(Sales[[#This Row],[Current Upsell $]],"$#,#")),"")</f>
        <v/>
      </c>
      <c r="M1008" s="1">
        <v>44044</v>
      </c>
      <c r="N1008" s="1">
        <v>44378</v>
      </c>
      <c r="O1008">
        <v>11</v>
      </c>
      <c r="P1008">
        <v>0</v>
      </c>
      <c r="Q1008" s="1">
        <v>44256</v>
      </c>
      <c r="R1008">
        <v>0</v>
      </c>
      <c r="S1008" s="1"/>
    </row>
    <row r="1009" spans="1:19" x14ac:dyDescent="0.35">
      <c r="A1009">
        <v>100091</v>
      </c>
      <c r="B1009" t="s">
        <v>3</v>
      </c>
      <c r="C1009" s="2">
        <f>_xlfn.SWITCH(Sales[[#This Row],[Subscription Type]],"Basic",10,"Premium",10,"Business",25,"Enterprise",27)</f>
        <v>10</v>
      </c>
      <c r="G1009">
        <v>0</v>
      </c>
      <c r="H1009">
        <v>10</v>
      </c>
      <c r="I1009">
        <f>IF(Sales[[#This Row],[Number of Users]]-Sales[[#This Row],[Licenses Bought]]&lt;0,0,Sales[[#This Row],[Number of Users]]-Sales[[#This Row],[Licenses Bought]])</f>
        <v>10</v>
      </c>
      <c r="J1009" s="2">
        <f>IF(Sales[[#This Row],[Sales Month]]=MAX(Sales[Sales Month]),Sales[[#This Row],[Upsell $ Per Non-Paying User]]*Sales[[#This Row],[Non-Paying Users]],0)</f>
        <v>0</v>
      </c>
      <c r="K1009" s="2" t="str">
        <f>_xlfn.IFS(Sales[[#This Row],[Current Upsell $]]=0,"",Sales[[#This Row],[Current Upsell $]]&gt;=400,"High",Sales[[#This Row],[Current Upsell $]]&gt;=100,"Medium",Sales[[#This Row],[Current Upsell $]]&lt;100,"Low")</f>
        <v/>
      </c>
      <c r="L1009" s="2" t="str">
        <f>IF(Sales[[#This Row],[Current Upsell $]]&gt;0,_xlfn.CONCAT(Sales[[#This Row],[Subscription Type]]," ",Sales[[#This Row],[Upsell Priority]]," ",TEXT(Sales[[#This Row],[Current Upsell $]],"$#,#")),"")</f>
        <v/>
      </c>
      <c r="M1009" s="1">
        <v>44044</v>
      </c>
      <c r="N1009" s="1">
        <v>44378</v>
      </c>
      <c r="O1009">
        <v>11</v>
      </c>
      <c r="P1009">
        <v>0</v>
      </c>
      <c r="Q1009" s="1">
        <v>44287</v>
      </c>
      <c r="R1009">
        <v>0</v>
      </c>
      <c r="S1009" s="1"/>
    </row>
    <row r="1010" spans="1:19" x14ac:dyDescent="0.35">
      <c r="A1010">
        <v>100091</v>
      </c>
      <c r="B1010" t="s">
        <v>3</v>
      </c>
      <c r="C1010" s="2">
        <f>_xlfn.SWITCH(Sales[[#This Row],[Subscription Type]],"Basic",10,"Premium",10,"Business",25,"Enterprise",27)</f>
        <v>10</v>
      </c>
      <c r="G1010">
        <v>0</v>
      </c>
      <c r="H1010">
        <v>10</v>
      </c>
      <c r="I1010">
        <f>IF(Sales[[#This Row],[Number of Users]]-Sales[[#This Row],[Licenses Bought]]&lt;0,0,Sales[[#This Row],[Number of Users]]-Sales[[#This Row],[Licenses Bought]])</f>
        <v>10</v>
      </c>
      <c r="J1010" s="2">
        <f>IF(Sales[[#This Row],[Sales Month]]=MAX(Sales[Sales Month]),Sales[[#This Row],[Upsell $ Per Non-Paying User]]*Sales[[#This Row],[Non-Paying Users]],0)</f>
        <v>0</v>
      </c>
      <c r="K1010" s="2" t="str">
        <f>_xlfn.IFS(Sales[[#This Row],[Current Upsell $]]=0,"",Sales[[#This Row],[Current Upsell $]]&gt;=400,"High",Sales[[#This Row],[Current Upsell $]]&gt;=100,"Medium",Sales[[#This Row],[Current Upsell $]]&lt;100,"Low")</f>
        <v/>
      </c>
      <c r="L1010" s="2" t="str">
        <f>IF(Sales[[#This Row],[Current Upsell $]]&gt;0,_xlfn.CONCAT(Sales[[#This Row],[Subscription Type]]," ",Sales[[#This Row],[Upsell Priority]]," ",TEXT(Sales[[#This Row],[Current Upsell $]],"$#,#")),"")</f>
        <v/>
      </c>
      <c r="M1010" s="1">
        <v>44044</v>
      </c>
      <c r="N1010" s="1">
        <v>44378</v>
      </c>
      <c r="O1010">
        <v>11</v>
      </c>
      <c r="P1010">
        <v>0</v>
      </c>
      <c r="Q1010" s="1">
        <v>44317</v>
      </c>
      <c r="R1010">
        <v>0</v>
      </c>
      <c r="S1010" s="1"/>
    </row>
    <row r="1011" spans="1:19" x14ac:dyDescent="0.35">
      <c r="A1011">
        <v>100091</v>
      </c>
      <c r="B1011" t="s">
        <v>3</v>
      </c>
      <c r="C1011" s="2">
        <f>_xlfn.SWITCH(Sales[[#This Row],[Subscription Type]],"Basic",10,"Premium",10,"Business",25,"Enterprise",27)</f>
        <v>10</v>
      </c>
      <c r="G1011">
        <v>0</v>
      </c>
      <c r="H1011">
        <v>8</v>
      </c>
      <c r="I1011">
        <f>IF(Sales[[#This Row],[Number of Users]]-Sales[[#This Row],[Licenses Bought]]&lt;0,0,Sales[[#This Row],[Number of Users]]-Sales[[#This Row],[Licenses Bought]])</f>
        <v>8</v>
      </c>
      <c r="J1011" s="2">
        <f>IF(Sales[[#This Row],[Sales Month]]=MAX(Sales[Sales Month]),Sales[[#This Row],[Upsell $ Per Non-Paying User]]*Sales[[#This Row],[Non-Paying Users]],0)</f>
        <v>80</v>
      </c>
      <c r="K1011" s="2" t="str">
        <f>_xlfn.IFS(Sales[[#This Row],[Current Upsell $]]=0,"",Sales[[#This Row],[Current Upsell $]]&gt;=400,"High",Sales[[#This Row],[Current Upsell $]]&gt;=100,"Medium",Sales[[#This Row],[Current Upsell $]]&lt;100,"Low")</f>
        <v>Low</v>
      </c>
      <c r="L1011" s="2" t="str">
        <f>IF(Sales[[#This Row],[Current Upsell $]]&gt;0,_xlfn.CONCAT(Sales[[#This Row],[Subscription Type]]," ",Sales[[#This Row],[Upsell Priority]]," ",TEXT(Sales[[#This Row],[Current Upsell $]],"$#,#")),"")</f>
        <v>Basic Low $80</v>
      </c>
      <c r="M1011" s="1">
        <v>44044</v>
      </c>
      <c r="N1011" s="1">
        <v>44378</v>
      </c>
      <c r="O1011">
        <v>11</v>
      </c>
      <c r="P1011">
        <v>0</v>
      </c>
      <c r="Q1011" s="1">
        <v>44348</v>
      </c>
      <c r="R1011">
        <v>0</v>
      </c>
      <c r="S1011" s="1"/>
    </row>
    <row r="1012" spans="1:19" x14ac:dyDescent="0.35">
      <c r="A1012">
        <v>100092</v>
      </c>
      <c r="B1012" t="s">
        <v>3</v>
      </c>
      <c r="C1012" s="2">
        <f>_xlfn.SWITCH(Sales[[#This Row],[Subscription Type]],"Basic",10,"Premium",10,"Business",25,"Enterprise",27)</f>
        <v>10</v>
      </c>
      <c r="G1012">
        <v>0</v>
      </c>
      <c r="H1012">
        <v>9</v>
      </c>
      <c r="I1012">
        <f>IF(Sales[[#This Row],[Number of Users]]-Sales[[#This Row],[Licenses Bought]]&lt;0,0,Sales[[#This Row],[Number of Users]]-Sales[[#This Row],[Licenses Bought]])</f>
        <v>9</v>
      </c>
      <c r="J1012" s="2">
        <f>IF(Sales[[#This Row],[Sales Month]]=MAX(Sales[Sales Month]),Sales[[#This Row],[Upsell $ Per Non-Paying User]]*Sales[[#This Row],[Non-Paying Users]],0)</f>
        <v>0</v>
      </c>
      <c r="K1012" s="2" t="str">
        <f>_xlfn.IFS(Sales[[#This Row],[Current Upsell $]]=0,"",Sales[[#This Row],[Current Upsell $]]&gt;=400,"High",Sales[[#This Row],[Current Upsell $]]&gt;=100,"Medium",Sales[[#This Row],[Current Upsell $]]&lt;100,"Low")</f>
        <v/>
      </c>
      <c r="L1012" s="2" t="str">
        <f>IF(Sales[[#This Row],[Current Upsell $]]&gt;0,_xlfn.CONCAT(Sales[[#This Row],[Subscription Type]]," ",Sales[[#This Row],[Upsell Priority]]," ",TEXT(Sales[[#This Row],[Current Upsell $]],"$#,#")),"")</f>
        <v/>
      </c>
      <c r="M1012" s="1">
        <v>44044</v>
      </c>
      <c r="N1012" s="1">
        <v>44317</v>
      </c>
      <c r="O1012">
        <v>9</v>
      </c>
      <c r="P1012">
        <v>1</v>
      </c>
      <c r="Q1012" s="1">
        <v>44044</v>
      </c>
      <c r="R1012">
        <v>0</v>
      </c>
      <c r="S1012" s="1"/>
    </row>
    <row r="1013" spans="1:19" x14ac:dyDescent="0.35">
      <c r="A1013">
        <v>100092</v>
      </c>
      <c r="B1013" t="s">
        <v>0</v>
      </c>
      <c r="C1013" s="2">
        <f>_xlfn.SWITCH(Sales[[#This Row],[Subscription Type]],"Basic",10,"Premium",10,"Business",25,"Enterprise",27)</f>
        <v>10</v>
      </c>
      <c r="G1013">
        <v>6</v>
      </c>
      <c r="H1013">
        <v>8</v>
      </c>
      <c r="I1013">
        <f>IF(Sales[[#This Row],[Number of Users]]-Sales[[#This Row],[Licenses Bought]]&lt;0,0,Sales[[#This Row],[Number of Users]]-Sales[[#This Row],[Licenses Bought]])</f>
        <v>2</v>
      </c>
      <c r="J1013" s="2">
        <f>IF(Sales[[#This Row],[Sales Month]]=MAX(Sales[Sales Month]),Sales[[#This Row],[Upsell $ Per Non-Paying User]]*Sales[[#This Row],[Non-Paying Users]],0)</f>
        <v>0</v>
      </c>
      <c r="K1013" s="2" t="str">
        <f>_xlfn.IFS(Sales[[#This Row],[Current Upsell $]]=0,"",Sales[[#This Row],[Current Upsell $]]&gt;=400,"High",Sales[[#This Row],[Current Upsell $]]&gt;=100,"Medium",Sales[[#This Row],[Current Upsell $]]&lt;100,"Low")</f>
        <v/>
      </c>
      <c r="L1013" s="2" t="str">
        <f>IF(Sales[[#This Row],[Current Upsell $]]&gt;0,_xlfn.CONCAT(Sales[[#This Row],[Subscription Type]]," ",Sales[[#This Row],[Upsell Priority]]," ",TEXT(Sales[[#This Row],[Current Upsell $]],"$#,#")),"")</f>
        <v/>
      </c>
      <c r="M1013" s="1">
        <v>44044</v>
      </c>
      <c r="N1013" s="1">
        <v>44317</v>
      </c>
      <c r="O1013">
        <v>9</v>
      </c>
      <c r="P1013">
        <v>1</v>
      </c>
      <c r="Q1013" s="1">
        <v>44075</v>
      </c>
      <c r="R1013">
        <v>60</v>
      </c>
      <c r="S1013" s="1"/>
    </row>
    <row r="1014" spans="1:19" x14ac:dyDescent="0.35">
      <c r="A1014">
        <v>100092</v>
      </c>
      <c r="B1014" t="s">
        <v>0</v>
      </c>
      <c r="C1014" s="2">
        <f>_xlfn.SWITCH(Sales[[#This Row],[Subscription Type]],"Basic",10,"Premium",10,"Business",25,"Enterprise",27)</f>
        <v>10</v>
      </c>
      <c r="G1014">
        <v>7</v>
      </c>
      <c r="H1014">
        <v>9</v>
      </c>
      <c r="I1014">
        <f>IF(Sales[[#This Row],[Number of Users]]-Sales[[#This Row],[Licenses Bought]]&lt;0,0,Sales[[#This Row],[Number of Users]]-Sales[[#This Row],[Licenses Bought]])</f>
        <v>2</v>
      </c>
      <c r="J1014" s="2">
        <f>IF(Sales[[#This Row],[Sales Month]]=MAX(Sales[Sales Month]),Sales[[#This Row],[Upsell $ Per Non-Paying User]]*Sales[[#This Row],[Non-Paying Users]],0)</f>
        <v>0</v>
      </c>
      <c r="K1014" s="2" t="str">
        <f>_xlfn.IFS(Sales[[#This Row],[Current Upsell $]]=0,"",Sales[[#This Row],[Current Upsell $]]&gt;=400,"High",Sales[[#This Row],[Current Upsell $]]&gt;=100,"Medium",Sales[[#This Row],[Current Upsell $]]&lt;100,"Low")</f>
        <v/>
      </c>
      <c r="L1014" s="2" t="str">
        <f>IF(Sales[[#This Row],[Current Upsell $]]&gt;0,_xlfn.CONCAT(Sales[[#This Row],[Subscription Type]]," ",Sales[[#This Row],[Upsell Priority]]," ",TEXT(Sales[[#This Row],[Current Upsell $]],"$#,#")),"")</f>
        <v/>
      </c>
      <c r="M1014" s="1">
        <v>44044</v>
      </c>
      <c r="N1014" s="1">
        <v>44317</v>
      </c>
      <c r="O1014">
        <v>9</v>
      </c>
      <c r="P1014">
        <v>1</v>
      </c>
      <c r="Q1014" s="1">
        <v>44105</v>
      </c>
      <c r="R1014">
        <v>70</v>
      </c>
      <c r="S1014" s="1"/>
    </row>
    <row r="1015" spans="1:19" x14ac:dyDescent="0.35">
      <c r="A1015">
        <v>100092</v>
      </c>
      <c r="B1015" t="s">
        <v>0</v>
      </c>
      <c r="C1015" s="2">
        <f>_xlfn.SWITCH(Sales[[#This Row],[Subscription Type]],"Basic",10,"Premium",10,"Business",25,"Enterprise",27)</f>
        <v>10</v>
      </c>
      <c r="G1015">
        <v>7</v>
      </c>
      <c r="H1015">
        <v>11</v>
      </c>
      <c r="I1015">
        <f>IF(Sales[[#This Row],[Number of Users]]-Sales[[#This Row],[Licenses Bought]]&lt;0,0,Sales[[#This Row],[Number of Users]]-Sales[[#This Row],[Licenses Bought]])</f>
        <v>4</v>
      </c>
      <c r="J1015" s="2">
        <f>IF(Sales[[#This Row],[Sales Month]]=MAX(Sales[Sales Month]),Sales[[#This Row],[Upsell $ Per Non-Paying User]]*Sales[[#This Row],[Non-Paying Users]],0)</f>
        <v>0</v>
      </c>
      <c r="K1015" s="2" t="str">
        <f>_xlfn.IFS(Sales[[#This Row],[Current Upsell $]]=0,"",Sales[[#This Row],[Current Upsell $]]&gt;=400,"High",Sales[[#This Row],[Current Upsell $]]&gt;=100,"Medium",Sales[[#This Row],[Current Upsell $]]&lt;100,"Low")</f>
        <v/>
      </c>
      <c r="L1015" s="2" t="str">
        <f>IF(Sales[[#This Row],[Current Upsell $]]&gt;0,_xlfn.CONCAT(Sales[[#This Row],[Subscription Type]]," ",Sales[[#This Row],[Upsell Priority]]," ",TEXT(Sales[[#This Row],[Current Upsell $]],"$#,#")),"")</f>
        <v/>
      </c>
      <c r="M1015" s="1">
        <v>44044</v>
      </c>
      <c r="N1015" s="1">
        <v>44317</v>
      </c>
      <c r="O1015">
        <v>9</v>
      </c>
      <c r="P1015">
        <v>1</v>
      </c>
      <c r="Q1015" s="1">
        <v>44136</v>
      </c>
      <c r="R1015">
        <v>70</v>
      </c>
      <c r="S1015" s="1"/>
    </row>
    <row r="1016" spans="1:19" x14ac:dyDescent="0.35">
      <c r="A1016">
        <v>100092</v>
      </c>
      <c r="B1016" t="s">
        <v>0</v>
      </c>
      <c r="C1016" s="2">
        <f>_xlfn.SWITCH(Sales[[#This Row],[Subscription Type]],"Basic",10,"Premium",10,"Business",25,"Enterprise",27)</f>
        <v>10</v>
      </c>
      <c r="G1016">
        <v>7</v>
      </c>
      <c r="H1016">
        <v>8</v>
      </c>
      <c r="I1016">
        <f>IF(Sales[[#This Row],[Number of Users]]-Sales[[#This Row],[Licenses Bought]]&lt;0,0,Sales[[#This Row],[Number of Users]]-Sales[[#This Row],[Licenses Bought]])</f>
        <v>1</v>
      </c>
      <c r="J1016" s="2">
        <f>IF(Sales[[#This Row],[Sales Month]]=MAX(Sales[Sales Month]),Sales[[#This Row],[Upsell $ Per Non-Paying User]]*Sales[[#This Row],[Non-Paying Users]],0)</f>
        <v>0</v>
      </c>
      <c r="K1016" s="2" t="str">
        <f>_xlfn.IFS(Sales[[#This Row],[Current Upsell $]]=0,"",Sales[[#This Row],[Current Upsell $]]&gt;=400,"High",Sales[[#This Row],[Current Upsell $]]&gt;=100,"Medium",Sales[[#This Row],[Current Upsell $]]&lt;100,"Low")</f>
        <v/>
      </c>
      <c r="L1016" s="2" t="str">
        <f>IF(Sales[[#This Row],[Current Upsell $]]&gt;0,_xlfn.CONCAT(Sales[[#This Row],[Subscription Type]]," ",Sales[[#This Row],[Upsell Priority]]," ",TEXT(Sales[[#This Row],[Current Upsell $]],"$#,#")),"")</f>
        <v/>
      </c>
      <c r="M1016" s="1">
        <v>44044</v>
      </c>
      <c r="N1016" s="1">
        <v>44317</v>
      </c>
      <c r="O1016">
        <v>9</v>
      </c>
      <c r="P1016">
        <v>1</v>
      </c>
      <c r="Q1016" s="1">
        <v>44166</v>
      </c>
      <c r="R1016">
        <v>70</v>
      </c>
      <c r="S1016" s="1"/>
    </row>
    <row r="1017" spans="1:19" x14ac:dyDescent="0.35">
      <c r="A1017">
        <v>100092</v>
      </c>
      <c r="B1017" t="s">
        <v>0</v>
      </c>
      <c r="C1017" s="2">
        <f>_xlfn.SWITCH(Sales[[#This Row],[Subscription Type]],"Basic",10,"Premium",10,"Business",25,"Enterprise",27)</f>
        <v>10</v>
      </c>
      <c r="G1017">
        <v>7</v>
      </c>
      <c r="H1017">
        <v>11</v>
      </c>
      <c r="I1017">
        <f>IF(Sales[[#This Row],[Number of Users]]-Sales[[#This Row],[Licenses Bought]]&lt;0,0,Sales[[#This Row],[Number of Users]]-Sales[[#This Row],[Licenses Bought]])</f>
        <v>4</v>
      </c>
      <c r="J1017" s="2">
        <f>IF(Sales[[#This Row],[Sales Month]]=MAX(Sales[Sales Month]),Sales[[#This Row],[Upsell $ Per Non-Paying User]]*Sales[[#This Row],[Non-Paying Users]],0)</f>
        <v>0</v>
      </c>
      <c r="K1017" s="2" t="str">
        <f>_xlfn.IFS(Sales[[#This Row],[Current Upsell $]]=0,"",Sales[[#This Row],[Current Upsell $]]&gt;=400,"High",Sales[[#This Row],[Current Upsell $]]&gt;=100,"Medium",Sales[[#This Row],[Current Upsell $]]&lt;100,"Low")</f>
        <v/>
      </c>
      <c r="L1017" s="2" t="str">
        <f>IF(Sales[[#This Row],[Current Upsell $]]&gt;0,_xlfn.CONCAT(Sales[[#This Row],[Subscription Type]]," ",Sales[[#This Row],[Upsell Priority]]," ",TEXT(Sales[[#This Row],[Current Upsell $]],"$#,#")),"")</f>
        <v/>
      </c>
      <c r="M1017" s="1">
        <v>44044</v>
      </c>
      <c r="N1017" s="1">
        <v>44317</v>
      </c>
      <c r="O1017">
        <v>9</v>
      </c>
      <c r="P1017">
        <v>1</v>
      </c>
      <c r="Q1017" s="1">
        <v>44197</v>
      </c>
      <c r="R1017">
        <v>70</v>
      </c>
      <c r="S1017" s="1"/>
    </row>
    <row r="1018" spans="1:19" x14ac:dyDescent="0.35">
      <c r="A1018">
        <v>100092</v>
      </c>
      <c r="B1018" t="s">
        <v>0</v>
      </c>
      <c r="C1018" s="2">
        <f>_xlfn.SWITCH(Sales[[#This Row],[Subscription Type]],"Basic",10,"Premium",10,"Business",25,"Enterprise",27)</f>
        <v>10</v>
      </c>
      <c r="G1018">
        <v>7</v>
      </c>
      <c r="H1018">
        <v>10</v>
      </c>
      <c r="I1018">
        <f>IF(Sales[[#This Row],[Number of Users]]-Sales[[#This Row],[Licenses Bought]]&lt;0,0,Sales[[#This Row],[Number of Users]]-Sales[[#This Row],[Licenses Bought]])</f>
        <v>3</v>
      </c>
      <c r="J1018" s="2">
        <f>IF(Sales[[#This Row],[Sales Month]]=MAX(Sales[Sales Month]),Sales[[#This Row],[Upsell $ Per Non-Paying User]]*Sales[[#This Row],[Non-Paying Users]],0)</f>
        <v>0</v>
      </c>
      <c r="K1018" s="2" t="str">
        <f>_xlfn.IFS(Sales[[#This Row],[Current Upsell $]]=0,"",Sales[[#This Row],[Current Upsell $]]&gt;=400,"High",Sales[[#This Row],[Current Upsell $]]&gt;=100,"Medium",Sales[[#This Row],[Current Upsell $]]&lt;100,"Low")</f>
        <v/>
      </c>
      <c r="L1018" s="2" t="str">
        <f>IF(Sales[[#This Row],[Current Upsell $]]&gt;0,_xlfn.CONCAT(Sales[[#This Row],[Subscription Type]]," ",Sales[[#This Row],[Upsell Priority]]," ",TEXT(Sales[[#This Row],[Current Upsell $]],"$#,#")),"")</f>
        <v/>
      </c>
      <c r="M1018" s="1">
        <v>44044</v>
      </c>
      <c r="N1018" s="1">
        <v>44317</v>
      </c>
      <c r="O1018">
        <v>9</v>
      </c>
      <c r="P1018">
        <v>1</v>
      </c>
      <c r="Q1018" s="1">
        <v>44228</v>
      </c>
      <c r="R1018">
        <v>70</v>
      </c>
      <c r="S1018" s="1"/>
    </row>
    <row r="1019" spans="1:19" x14ac:dyDescent="0.35">
      <c r="A1019">
        <v>100092</v>
      </c>
      <c r="B1019" t="s">
        <v>0</v>
      </c>
      <c r="C1019" s="2">
        <f>_xlfn.SWITCH(Sales[[#This Row],[Subscription Type]],"Basic",10,"Premium",10,"Business",25,"Enterprise",27)</f>
        <v>10</v>
      </c>
      <c r="G1019">
        <v>7</v>
      </c>
      <c r="H1019">
        <v>7</v>
      </c>
      <c r="I1019">
        <f>IF(Sales[[#This Row],[Number of Users]]-Sales[[#This Row],[Licenses Bought]]&lt;0,0,Sales[[#This Row],[Number of Users]]-Sales[[#This Row],[Licenses Bought]])</f>
        <v>0</v>
      </c>
      <c r="J1019" s="2">
        <f>IF(Sales[[#This Row],[Sales Month]]=MAX(Sales[Sales Month]),Sales[[#This Row],[Upsell $ Per Non-Paying User]]*Sales[[#This Row],[Non-Paying Users]],0)</f>
        <v>0</v>
      </c>
      <c r="K1019" s="2" t="str">
        <f>_xlfn.IFS(Sales[[#This Row],[Current Upsell $]]=0,"",Sales[[#This Row],[Current Upsell $]]&gt;=400,"High",Sales[[#This Row],[Current Upsell $]]&gt;=100,"Medium",Sales[[#This Row],[Current Upsell $]]&lt;100,"Low")</f>
        <v/>
      </c>
      <c r="L1019" s="2" t="str">
        <f>IF(Sales[[#This Row],[Current Upsell $]]&gt;0,_xlfn.CONCAT(Sales[[#This Row],[Subscription Type]]," ",Sales[[#This Row],[Upsell Priority]]," ",TEXT(Sales[[#This Row],[Current Upsell $]],"$#,#")),"")</f>
        <v/>
      </c>
      <c r="M1019" s="1">
        <v>44044</v>
      </c>
      <c r="N1019" s="1">
        <v>44317</v>
      </c>
      <c r="O1019">
        <v>9</v>
      </c>
      <c r="P1019">
        <v>1</v>
      </c>
      <c r="Q1019" s="1">
        <v>44256</v>
      </c>
      <c r="R1019">
        <v>70</v>
      </c>
      <c r="S1019" s="1"/>
    </row>
    <row r="1020" spans="1:19" x14ac:dyDescent="0.35">
      <c r="A1020">
        <v>100092</v>
      </c>
      <c r="B1020" t="s">
        <v>0</v>
      </c>
      <c r="C1020" s="2">
        <f>_xlfn.SWITCH(Sales[[#This Row],[Subscription Type]],"Basic",10,"Premium",10,"Business",25,"Enterprise",27)</f>
        <v>10</v>
      </c>
      <c r="G1020">
        <v>7</v>
      </c>
      <c r="H1020">
        <v>11</v>
      </c>
      <c r="I1020">
        <f>IF(Sales[[#This Row],[Number of Users]]-Sales[[#This Row],[Licenses Bought]]&lt;0,0,Sales[[#This Row],[Number of Users]]-Sales[[#This Row],[Licenses Bought]])</f>
        <v>4</v>
      </c>
      <c r="J1020" s="2">
        <f>IF(Sales[[#This Row],[Sales Month]]=MAX(Sales[Sales Month]),Sales[[#This Row],[Upsell $ Per Non-Paying User]]*Sales[[#This Row],[Non-Paying Users]],0)</f>
        <v>0</v>
      </c>
      <c r="K1020" s="2" t="str">
        <f>_xlfn.IFS(Sales[[#This Row],[Current Upsell $]]=0,"",Sales[[#This Row],[Current Upsell $]]&gt;=400,"High",Sales[[#This Row],[Current Upsell $]]&gt;=100,"Medium",Sales[[#This Row],[Current Upsell $]]&lt;100,"Low")</f>
        <v/>
      </c>
      <c r="L1020" s="2" t="str">
        <f>IF(Sales[[#This Row],[Current Upsell $]]&gt;0,_xlfn.CONCAT(Sales[[#This Row],[Subscription Type]]," ",Sales[[#This Row],[Upsell Priority]]," ",TEXT(Sales[[#This Row],[Current Upsell $]],"$#,#")),"")</f>
        <v/>
      </c>
      <c r="M1020" s="1">
        <v>44044</v>
      </c>
      <c r="N1020" s="1">
        <v>44317</v>
      </c>
      <c r="O1020">
        <v>9</v>
      </c>
      <c r="P1020">
        <v>1</v>
      </c>
      <c r="Q1020" s="1">
        <v>44287</v>
      </c>
      <c r="R1020">
        <v>70</v>
      </c>
      <c r="S1020" s="1"/>
    </row>
    <row r="1021" spans="1:19" x14ac:dyDescent="0.35">
      <c r="A1021">
        <v>100092</v>
      </c>
      <c r="B1021" t="s">
        <v>0</v>
      </c>
      <c r="C1021" s="2">
        <f>_xlfn.SWITCH(Sales[[#This Row],[Subscription Type]],"Basic",10,"Premium",10,"Business",25,"Enterprise",27)</f>
        <v>10</v>
      </c>
      <c r="G1021">
        <v>7</v>
      </c>
      <c r="H1021">
        <v>7</v>
      </c>
      <c r="I1021">
        <f>IF(Sales[[#This Row],[Number of Users]]-Sales[[#This Row],[Licenses Bought]]&lt;0,0,Sales[[#This Row],[Number of Users]]-Sales[[#This Row],[Licenses Bought]])</f>
        <v>0</v>
      </c>
      <c r="J1021" s="2">
        <f>IF(Sales[[#This Row],[Sales Month]]=MAX(Sales[Sales Month]),Sales[[#This Row],[Upsell $ Per Non-Paying User]]*Sales[[#This Row],[Non-Paying Users]],0)</f>
        <v>0</v>
      </c>
      <c r="K1021" s="2" t="str">
        <f>_xlfn.IFS(Sales[[#This Row],[Current Upsell $]]=0,"",Sales[[#This Row],[Current Upsell $]]&gt;=400,"High",Sales[[#This Row],[Current Upsell $]]&gt;=100,"Medium",Sales[[#This Row],[Current Upsell $]]&lt;100,"Low")</f>
        <v/>
      </c>
      <c r="L1021" s="2" t="str">
        <f>IF(Sales[[#This Row],[Current Upsell $]]&gt;0,_xlfn.CONCAT(Sales[[#This Row],[Subscription Type]]," ",Sales[[#This Row],[Upsell Priority]]," ",TEXT(Sales[[#This Row],[Current Upsell $]],"$#,#")),"")</f>
        <v/>
      </c>
      <c r="M1021" s="1">
        <v>44044</v>
      </c>
      <c r="N1021" s="1">
        <v>44317</v>
      </c>
      <c r="O1021">
        <v>9</v>
      </c>
      <c r="P1021">
        <v>1</v>
      </c>
      <c r="Q1021" s="1">
        <v>44317</v>
      </c>
      <c r="R1021">
        <v>70</v>
      </c>
      <c r="S1021" s="1"/>
    </row>
    <row r="1022" spans="1:19" x14ac:dyDescent="0.35">
      <c r="A1022">
        <v>100093</v>
      </c>
      <c r="B1022" t="s">
        <v>3</v>
      </c>
      <c r="C1022" s="2">
        <f>_xlfn.SWITCH(Sales[[#This Row],[Subscription Type]],"Basic",10,"Premium",10,"Business",25,"Enterprise",27)</f>
        <v>10</v>
      </c>
      <c r="G1022">
        <v>0</v>
      </c>
      <c r="H1022">
        <v>7</v>
      </c>
      <c r="I1022">
        <f>IF(Sales[[#This Row],[Number of Users]]-Sales[[#This Row],[Licenses Bought]]&lt;0,0,Sales[[#This Row],[Number of Users]]-Sales[[#This Row],[Licenses Bought]])</f>
        <v>7</v>
      </c>
      <c r="J1022" s="2">
        <f>IF(Sales[[#This Row],[Sales Month]]=MAX(Sales[Sales Month]),Sales[[#This Row],[Upsell $ Per Non-Paying User]]*Sales[[#This Row],[Non-Paying Users]],0)</f>
        <v>0</v>
      </c>
      <c r="K1022" s="2" t="str">
        <f>_xlfn.IFS(Sales[[#This Row],[Current Upsell $]]=0,"",Sales[[#This Row],[Current Upsell $]]&gt;=400,"High",Sales[[#This Row],[Current Upsell $]]&gt;=100,"Medium",Sales[[#This Row],[Current Upsell $]]&lt;100,"Low")</f>
        <v/>
      </c>
      <c r="L1022" s="2" t="str">
        <f>IF(Sales[[#This Row],[Current Upsell $]]&gt;0,_xlfn.CONCAT(Sales[[#This Row],[Subscription Type]]," ",Sales[[#This Row],[Upsell Priority]]," ",TEXT(Sales[[#This Row],[Current Upsell $]],"$#,#")),"")</f>
        <v/>
      </c>
      <c r="M1022" s="1">
        <v>44044</v>
      </c>
      <c r="N1022" s="1">
        <v>44197</v>
      </c>
      <c r="O1022">
        <v>5</v>
      </c>
      <c r="P1022">
        <v>5</v>
      </c>
      <c r="Q1022" s="1">
        <v>44044</v>
      </c>
      <c r="R1022">
        <v>0</v>
      </c>
      <c r="S1022" s="1"/>
    </row>
    <row r="1023" spans="1:19" x14ac:dyDescent="0.35">
      <c r="A1023">
        <v>100093</v>
      </c>
      <c r="B1023" t="s">
        <v>3</v>
      </c>
      <c r="C1023" s="2">
        <f>_xlfn.SWITCH(Sales[[#This Row],[Subscription Type]],"Basic",10,"Premium",10,"Business",25,"Enterprise",27)</f>
        <v>10</v>
      </c>
      <c r="G1023">
        <v>0</v>
      </c>
      <c r="H1023">
        <v>7</v>
      </c>
      <c r="I1023">
        <f>IF(Sales[[#This Row],[Number of Users]]-Sales[[#This Row],[Licenses Bought]]&lt;0,0,Sales[[#This Row],[Number of Users]]-Sales[[#This Row],[Licenses Bought]])</f>
        <v>7</v>
      </c>
      <c r="J1023" s="2">
        <f>IF(Sales[[#This Row],[Sales Month]]=MAX(Sales[Sales Month]),Sales[[#This Row],[Upsell $ Per Non-Paying User]]*Sales[[#This Row],[Non-Paying Users]],0)</f>
        <v>0</v>
      </c>
      <c r="K1023" s="2" t="str">
        <f>_xlfn.IFS(Sales[[#This Row],[Current Upsell $]]=0,"",Sales[[#This Row],[Current Upsell $]]&gt;=400,"High",Sales[[#This Row],[Current Upsell $]]&gt;=100,"Medium",Sales[[#This Row],[Current Upsell $]]&lt;100,"Low")</f>
        <v/>
      </c>
      <c r="L1023" s="2" t="str">
        <f>IF(Sales[[#This Row],[Current Upsell $]]&gt;0,_xlfn.CONCAT(Sales[[#This Row],[Subscription Type]]," ",Sales[[#This Row],[Upsell Priority]]," ",TEXT(Sales[[#This Row],[Current Upsell $]],"$#,#")),"")</f>
        <v/>
      </c>
      <c r="M1023" s="1">
        <v>44044</v>
      </c>
      <c r="N1023" s="1">
        <v>44197</v>
      </c>
      <c r="O1023">
        <v>5</v>
      </c>
      <c r="P1023">
        <v>5</v>
      </c>
      <c r="Q1023" s="1">
        <v>44075</v>
      </c>
      <c r="R1023">
        <v>0</v>
      </c>
      <c r="S1023" s="1"/>
    </row>
    <row r="1024" spans="1:19" x14ac:dyDescent="0.35">
      <c r="A1024">
        <v>100093</v>
      </c>
      <c r="B1024" t="s">
        <v>3</v>
      </c>
      <c r="C1024" s="2">
        <f>_xlfn.SWITCH(Sales[[#This Row],[Subscription Type]],"Basic",10,"Premium",10,"Business",25,"Enterprise",27)</f>
        <v>10</v>
      </c>
      <c r="G1024">
        <v>0</v>
      </c>
      <c r="H1024">
        <v>7</v>
      </c>
      <c r="I1024">
        <f>IF(Sales[[#This Row],[Number of Users]]-Sales[[#This Row],[Licenses Bought]]&lt;0,0,Sales[[#This Row],[Number of Users]]-Sales[[#This Row],[Licenses Bought]])</f>
        <v>7</v>
      </c>
      <c r="J1024" s="2">
        <f>IF(Sales[[#This Row],[Sales Month]]=MAX(Sales[Sales Month]),Sales[[#This Row],[Upsell $ Per Non-Paying User]]*Sales[[#This Row],[Non-Paying Users]],0)</f>
        <v>0</v>
      </c>
      <c r="K1024" s="2" t="str">
        <f>_xlfn.IFS(Sales[[#This Row],[Current Upsell $]]=0,"",Sales[[#This Row],[Current Upsell $]]&gt;=400,"High",Sales[[#This Row],[Current Upsell $]]&gt;=100,"Medium",Sales[[#This Row],[Current Upsell $]]&lt;100,"Low")</f>
        <v/>
      </c>
      <c r="L1024" s="2" t="str">
        <f>IF(Sales[[#This Row],[Current Upsell $]]&gt;0,_xlfn.CONCAT(Sales[[#This Row],[Subscription Type]]," ",Sales[[#This Row],[Upsell Priority]]," ",TEXT(Sales[[#This Row],[Current Upsell $]],"$#,#")),"")</f>
        <v/>
      </c>
      <c r="M1024" s="1">
        <v>44044</v>
      </c>
      <c r="N1024" s="1">
        <v>44197</v>
      </c>
      <c r="O1024">
        <v>5</v>
      </c>
      <c r="P1024">
        <v>5</v>
      </c>
      <c r="Q1024" s="1">
        <v>44105</v>
      </c>
      <c r="R1024">
        <v>0</v>
      </c>
      <c r="S1024" s="1"/>
    </row>
    <row r="1025" spans="1:19" x14ac:dyDescent="0.35">
      <c r="A1025">
        <v>100093</v>
      </c>
      <c r="B1025" t="s">
        <v>3</v>
      </c>
      <c r="C1025" s="2">
        <f>_xlfn.SWITCH(Sales[[#This Row],[Subscription Type]],"Basic",10,"Premium",10,"Business",25,"Enterprise",27)</f>
        <v>10</v>
      </c>
      <c r="G1025">
        <v>0</v>
      </c>
      <c r="H1025">
        <v>7</v>
      </c>
      <c r="I1025">
        <f>IF(Sales[[#This Row],[Number of Users]]-Sales[[#This Row],[Licenses Bought]]&lt;0,0,Sales[[#This Row],[Number of Users]]-Sales[[#This Row],[Licenses Bought]])</f>
        <v>7</v>
      </c>
      <c r="J1025" s="2">
        <f>IF(Sales[[#This Row],[Sales Month]]=MAX(Sales[Sales Month]),Sales[[#This Row],[Upsell $ Per Non-Paying User]]*Sales[[#This Row],[Non-Paying Users]],0)</f>
        <v>0</v>
      </c>
      <c r="K1025" s="2" t="str">
        <f>_xlfn.IFS(Sales[[#This Row],[Current Upsell $]]=0,"",Sales[[#This Row],[Current Upsell $]]&gt;=400,"High",Sales[[#This Row],[Current Upsell $]]&gt;=100,"Medium",Sales[[#This Row],[Current Upsell $]]&lt;100,"Low")</f>
        <v/>
      </c>
      <c r="L1025" s="2" t="str">
        <f>IF(Sales[[#This Row],[Current Upsell $]]&gt;0,_xlfn.CONCAT(Sales[[#This Row],[Subscription Type]]," ",Sales[[#This Row],[Upsell Priority]]," ",TEXT(Sales[[#This Row],[Current Upsell $]],"$#,#")),"")</f>
        <v/>
      </c>
      <c r="M1025" s="1">
        <v>44044</v>
      </c>
      <c r="N1025" s="1">
        <v>44197</v>
      </c>
      <c r="O1025">
        <v>5</v>
      </c>
      <c r="P1025">
        <v>5</v>
      </c>
      <c r="Q1025" s="1">
        <v>44136</v>
      </c>
      <c r="R1025">
        <v>0</v>
      </c>
      <c r="S1025" s="1"/>
    </row>
    <row r="1026" spans="1:19" x14ac:dyDescent="0.35">
      <c r="A1026">
        <v>100093</v>
      </c>
      <c r="B1026" t="s">
        <v>3</v>
      </c>
      <c r="C1026" s="2">
        <f>_xlfn.SWITCH(Sales[[#This Row],[Subscription Type]],"Basic",10,"Premium",10,"Business",25,"Enterprise",27)</f>
        <v>10</v>
      </c>
      <c r="G1026">
        <v>0</v>
      </c>
      <c r="H1026">
        <v>7</v>
      </c>
      <c r="I1026">
        <f>IF(Sales[[#This Row],[Number of Users]]-Sales[[#This Row],[Licenses Bought]]&lt;0,0,Sales[[#This Row],[Number of Users]]-Sales[[#This Row],[Licenses Bought]])</f>
        <v>7</v>
      </c>
      <c r="J1026" s="2">
        <f>IF(Sales[[#This Row],[Sales Month]]=MAX(Sales[Sales Month]),Sales[[#This Row],[Upsell $ Per Non-Paying User]]*Sales[[#This Row],[Non-Paying Users]],0)</f>
        <v>0</v>
      </c>
      <c r="K1026" s="2" t="str">
        <f>_xlfn.IFS(Sales[[#This Row],[Current Upsell $]]=0,"",Sales[[#This Row],[Current Upsell $]]&gt;=400,"High",Sales[[#This Row],[Current Upsell $]]&gt;=100,"Medium",Sales[[#This Row],[Current Upsell $]]&lt;100,"Low")</f>
        <v/>
      </c>
      <c r="L1026" s="2" t="str">
        <f>IF(Sales[[#This Row],[Current Upsell $]]&gt;0,_xlfn.CONCAT(Sales[[#This Row],[Subscription Type]]," ",Sales[[#This Row],[Upsell Priority]]," ",TEXT(Sales[[#This Row],[Current Upsell $]],"$#,#")),"")</f>
        <v/>
      </c>
      <c r="M1026" s="1">
        <v>44044</v>
      </c>
      <c r="N1026" s="1">
        <v>44197</v>
      </c>
      <c r="O1026">
        <v>5</v>
      </c>
      <c r="P1026">
        <v>5</v>
      </c>
      <c r="Q1026" s="1">
        <v>44166</v>
      </c>
      <c r="R1026">
        <v>0</v>
      </c>
      <c r="S1026" s="1"/>
    </row>
    <row r="1027" spans="1:19" x14ac:dyDescent="0.35">
      <c r="A1027">
        <v>100093</v>
      </c>
      <c r="B1027" t="s">
        <v>3</v>
      </c>
      <c r="C1027" s="2">
        <f>_xlfn.SWITCH(Sales[[#This Row],[Subscription Type]],"Basic",10,"Premium",10,"Business",25,"Enterprise",27)</f>
        <v>10</v>
      </c>
      <c r="G1027">
        <v>0</v>
      </c>
      <c r="H1027">
        <v>7</v>
      </c>
      <c r="I1027">
        <f>IF(Sales[[#This Row],[Number of Users]]-Sales[[#This Row],[Licenses Bought]]&lt;0,0,Sales[[#This Row],[Number of Users]]-Sales[[#This Row],[Licenses Bought]])</f>
        <v>7</v>
      </c>
      <c r="J1027" s="2">
        <f>IF(Sales[[#This Row],[Sales Month]]=MAX(Sales[Sales Month]),Sales[[#This Row],[Upsell $ Per Non-Paying User]]*Sales[[#This Row],[Non-Paying Users]],0)</f>
        <v>0</v>
      </c>
      <c r="K1027" s="2" t="str">
        <f>_xlfn.IFS(Sales[[#This Row],[Current Upsell $]]=0,"",Sales[[#This Row],[Current Upsell $]]&gt;=400,"High",Sales[[#This Row],[Current Upsell $]]&gt;=100,"Medium",Sales[[#This Row],[Current Upsell $]]&lt;100,"Low")</f>
        <v/>
      </c>
      <c r="L1027" s="2" t="str">
        <f>IF(Sales[[#This Row],[Current Upsell $]]&gt;0,_xlfn.CONCAT(Sales[[#This Row],[Subscription Type]]," ",Sales[[#This Row],[Upsell Priority]]," ",TEXT(Sales[[#This Row],[Current Upsell $]],"$#,#")),"")</f>
        <v/>
      </c>
      <c r="M1027" s="1">
        <v>44044</v>
      </c>
      <c r="N1027" s="1">
        <v>44197</v>
      </c>
      <c r="O1027">
        <v>5</v>
      </c>
      <c r="P1027">
        <v>5</v>
      </c>
      <c r="Q1027" s="1">
        <v>44197</v>
      </c>
      <c r="R1027">
        <v>0</v>
      </c>
      <c r="S1027" s="1"/>
    </row>
    <row r="1028" spans="1:19" x14ac:dyDescent="0.35">
      <c r="A1028">
        <v>100094</v>
      </c>
      <c r="B1028" t="s">
        <v>3</v>
      </c>
      <c r="C1028" s="2">
        <f>_xlfn.SWITCH(Sales[[#This Row],[Subscription Type]],"Basic",10,"Premium",10,"Business",25,"Enterprise",27)</f>
        <v>10</v>
      </c>
      <c r="G1028">
        <v>0</v>
      </c>
      <c r="H1028">
        <v>5</v>
      </c>
      <c r="I1028">
        <f>IF(Sales[[#This Row],[Number of Users]]-Sales[[#This Row],[Licenses Bought]]&lt;0,0,Sales[[#This Row],[Number of Users]]-Sales[[#This Row],[Licenses Bought]])</f>
        <v>5</v>
      </c>
      <c r="J1028" s="2">
        <f>IF(Sales[[#This Row],[Sales Month]]=MAX(Sales[Sales Month]),Sales[[#This Row],[Upsell $ Per Non-Paying User]]*Sales[[#This Row],[Non-Paying Users]],0)</f>
        <v>0</v>
      </c>
      <c r="K1028" s="2" t="str">
        <f>_xlfn.IFS(Sales[[#This Row],[Current Upsell $]]=0,"",Sales[[#This Row],[Current Upsell $]]&gt;=400,"High",Sales[[#This Row],[Current Upsell $]]&gt;=100,"Medium",Sales[[#This Row],[Current Upsell $]]&lt;100,"Low")</f>
        <v/>
      </c>
      <c r="L1028" s="2" t="str">
        <f>IF(Sales[[#This Row],[Current Upsell $]]&gt;0,_xlfn.CONCAT(Sales[[#This Row],[Subscription Type]]," ",Sales[[#This Row],[Upsell Priority]]," ",TEXT(Sales[[#This Row],[Current Upsell $]],"$#,#")),"")</f>
        <v/>
      </c>
      <c r="M1028" s="1">
        <v>44044</v>
      </c>
      <c r="N1028" s="1">
        <v>44287</v>
      </c>
      <c r="O1028">
        <v>8</v>
      </c>
      <c r="P1028">
        <v>2</v>
      </c>
      <c r="Q1028" s="1">
        <v>44044</v>
      </c>
      <c r="R1028">
        <v>0</v>
      </c>
      <c r="S1028" s="1"/>
    </row>
    <row r="1029" spans="1:19" x14ac:dyDescent="0.35">
      <c r="A1029">
        <v>100094</v>
      </c>
      <c r="B1029" t="s">
        <v>0</v>
      </c>
      <c r="C1029" s="2">
        <f>_xlfn.SWITCH(Sales[[#This Row],[Subscription Type]],"Basic",10,"Premium",10,"Business",25,"Enterprise",27)</f>
        <v>10</v>
      </c>
      <c r="G1029">
        <v>2</v>
      </c>
      <c r="H1029">
        <v>6</v>
      </c>
      <c r="I1029">
        <f>IF(Sales[[#This Row],[Number of Users]]-Sales[[#This Row],[Licenses Bought]]&lt;0,0,Sales[[#This Row],[Number of Users]]-Sales[[#This Row],[Licenses Bought]])</f>
        <v>4</v>
      </c>
      <c r="J1029" s="2">
        <f>IF(Sales[[#This Row],[Sales Month]]=MAX(Sales[Sales Month]),Sales[[#This Row],[Upsell $ Per Non-Paying User]]*Sales[[#This Row],[Non-Paying Users]],0)</f>
        <v>0</v>
      </c>
      <c r="K1029" s="2" t="str">
        <f>_xlfn.IFS(Sales[[#This Row],[Current Upsell $]]=0,"",Sales[[#This Row],[Current Upsell $]]&gt;=400,"High",Sales[[#This Row],[Current Upsell $]]&gt;=100,"Medium",Sales[[#This Row],[Current Upsell $]]&lt;100,"Low")</f>
        <v/>
      </c>
      <c r="L1029" s="2" t="str">
        <f>IF(Sales[[#This Row],[Current Upsell $]]&gt;0,_xlfn.CONCAT(Sales[[#This Row],[Subscription Type]]," ",Sales[[#This Row],[Upsell Priority]]," ",TEXT(Sales[[#This Row],[Current Upsell $]],"$#,#")),"")</f>
        <v/>
      </c>
      <c r="M1029" s="1">
        <v>44044</v>
      </c>
      <c r="N1029" s="1">
        <v>44287</v>
      </c>
      <c r="O1029">
        <v>8</v>
      </c>
      <c r="P1029">
        <v>2</v>
      </c>
      <c r="Q1029" s="1">
        <v>44075</v>
      </c>
      <c r="R1029">
        <v>20</v>
      </c>
      <c r="S1029" s="1"/>
    </row>
    <row r="1030" spans="1:19" x14ac:dyDescent="0.35">
      <c r="A1030">
        <v>100094</v>
      </c>
      <c r="B1030" t="s">
        <v>0</v>
      </c>
      <c r="C1030" s="2">
        <f>_xlfn.SWITCH(Sales[[#This Row],[Subscription Type]],"Basic",10,"Premium",10,"Business",25,"Enterprise",27)</f>
        <v>10</v>
      </c>
      <c r="G1030">
        <v>3</v>
      </c>
      <c r="H1030">
        <v>6</v>
      </c>
      <c r="I1030">
        <f>IF(Sales[[#This Row],[Number of Users]]-Sales[[#This Row],[Licenses Bought]]&lt;0,0,Sales[[#This Row],[Number of Users]]-Sales[[#This Row],[Licenses Bought]])</f>
        <v>3</v>
      </c>
      <c r="J1030" s="2">
        <f>IF(Sales[[#This Row],[Sales Month]]=MAX(Sales[Sales Month]),Sales[[#This Row],[Upsell $ Per Non-Paying User]]*Sales[[#This Row],[Non-Paying Users]],0)</f>
        <v>0</v>
      </c>
      <c r="K1030" s="2" t="str">
        <f>_xlfn.IFS(Sales[[#This Row],[Current Upsell $]]=0,"",Sales[[#This Row],[Current Upsell $]]&gt;=400,"High",Sales[[#This Row],[Current Upsell $]]&gt;=100,"Medium",Sales[[#This Row],[Current Upsell $]]&lt;100,"Low")</f>
        <v/>
      </c>
      <c r="L1030" s="2" t="str">
        <f>IF(Sales[[#This Row],[Current Upsell $]]&gt;0,_xlfn.CONCAT(Sales[[#This Row],[Subscription Type]]," ",Sales[[#This Row],[Upsell Priority]]," ",TEXT(Sales[[#This Row],[Current Upsell $]],"$#,#")),"")</f>
        <v/>
      </c>
      <c r="M1030" s="1">
        <v>44044</v>
      </c>
      <c r="N1030" s="1">
        <v>44287</v>
      </c>
      <c r="O1030">
        <v>8</v>
      </c>
      <c r="P1030">
        <v>2</v>
      </c>
      <c r="Q1030" s="1">
        <v>44105</v>
      </c>
      <c r="R1030">
        <v>30</v>
      </c>
      <c r="S1030" s="1"/>
    </row>
    <row r="1031" spans="1:19" x14ac:dyDescent="0.35">
      <c r="A1031">
        <v>100094</v>
      </c>
      <c r="B1031" t="s">
        <v>0</v>
      </c>
      <c r="C1031" s="2">
        <f>_xlfn.SWITCH(Sales[[#This Row],[Subscription Type]],"Basic",10,"Premium",10,"Business",25,"Enterprise",27)</f>
        <v>10</v>
      </c>
      <c r="G1031">
        <v>4</v>
      </c>
      <c r="H1031">
        <v>6</v>
      </c>
      <c r="I1031">
        <f>IF(Sales[[#This Row],[Number of Users]]-Sales[[#This Row],[Licenses Bought]]&lt;0,0,Sales[[#This Row],[Number of Users]]-Sales[[#This Row],[Licenses Bought]])</f>
        <v>2</v>
      </c>
      <c r="J1031" s="2">
        <f>IF(Sales[[#This Row],[Sales Month]]=MAX(Sales[Sales Month]),Sales[[#This Row],[Upsell $ Per Non-Paying User]]*Sales[[#This Row],[Non-Paying Users]],0)</f>
        <v>0</v>
      </c>
      <c r="K1031" s="2" t="str">
        <f>_xlfn.IFS(Sales[[#This Row],[Current Upsell $]]=0,"",Sales[[#This Row],[Current Upsell $]]&gt;=400,"High",Sales[[#This Row],[Current Upsell $]]&gt;=100,"Medium",Sales[[#This Row],[Current Upsell $]]&lt;100,"Low")</f>
        <v/>
      </c>
      <c r="L1031" s="2" t="str">
        <f>IF(Sales[[#This Row],[Current Upsell $]]&gt;0,_xlfn.CONCAT(Sales[[#This Row],[Subscription Type]]," ",Sales[[#This Row],[Upsell Priority]]," ",TEXT(Sales[[#This Row],[Current Upsell $]],"$#,#")),"")</f>
        <v/>
      </c>
      <c r="M1031" s="1">
        <v>44044</v>
      </c>
      <c r="N1031" s="1">
        <v>44287</v>
      </c>
      <c r="O1031">
        <v>8</v>
      </c>
      <c r="P1031">
        <v>2</v>
      </c>
      <c r="Q1031" s="1">
        <v>44136</v>
      </c>
      <c r="R1031">
        <v>40</v>
      </c>
      <c r="S1031" s="1"/>
    </row>
    <row r="1032" spans="1:19" x14ac:dyDescent="0.35">
      <c r="A1032">
        <v>100094</v>
      </c>
      <c r="B1032" t="s">
        <v>0</v>
      </c>
      <c r="C1032" s="2">
        <f>_xlfn.SWITCH(Sales[[#This Row],[Subscription Type]],"Basic",10,"Premium",10,"Business",25,"Enterprise",27)</f>
        <v>10</v>
      </c>
      <c r="G1032">
        <v>4</v>
      </c>
      <c r="H1032">
        <v>6</v>
      </c>
      <c r="I1032">
        <f>IF(Sales[[#This Row],[Number of Users]]-Sales[[#This Row],[Licenses Bought]]&lt;0,0,Sales[[#This Row],[Number of Users]]-Sales[[#This Row],[Licenses Bought]])</f>
        <v>2</v>
      </c>
      <c r="J1032" s="2">
        <f>IF(Sales[[#This Row],[Sales Month]]=MAX(Sales[Sales Month]),Sales[[#This Row],[Upsell $ Per Non-Paying User]]*Sales[[#This Row],[Non-Paying Users]],0)</f>
        <v>0</v>
      </c>
      <c r="K1032" s="2" t="str">
        <f>_xlfn.IFS(Sales[[#This Row],[Current Upsell $]]=0,"",Sales[[#This Row],[Current Upsell $]]&gt;=400,"High",Sales[[#This Row],[Current Upsell $]]&gt;=100,"Medium",Sales[[#This Row],[Current Upsell $]]&lt;100,"Low")</f>
        <v/>
      </c>
      <c r="L1032" s="2" t="str">
        <f>IF(Sales[[#This Row],[Current Upsell $]]&gt;0,_xlfn.CONCAT(Sales[[#This Row],[Subscription Type]]," ",Sales[[#This Row],[Upsell Priority]]," ",TEXT(Sales[[#This Row],[Current Upsell $]],"$#,#")),"")</f>
        <v/>
      </c>
      <c r="M1032" s="1">
        <v>44044</v>
      </c>
      <c r="N1032" s="1">
        <v>44287</v>
      </c>
      <c r="O1032">
        <v>8</v>
      </c>
      <c r="P1032">
        <v>2</v>
      </c>
      <c r="Q1032" s="1">
        <v>44166</v>
      </c>
      <c r="R1032">
        <v>40</v>
      </c>
      <c r="S1032" s="1"/>
    </row>
    <row r="1033" spans="1:19" x14ac:dyDescent="0.35">
      <c r="A1033">
        <v>100094</v>
      </c>
      <c r="B1033" t="s">
        <v>0</v>
      </c>
      <c r="C1033" s="2">
        <f>_xlfn.SWITCH(Sales[[#This Row],[Subscription Type]],"Basic",10,"Premium",10,"Business",25,"Enterprise",27)</f>
        <v>10</v>
      </c>
      <c r="G1033">
        <v>4</v>
      </c>
      <c r="H1033">
        <v>6</v>
      </c>
      <c r="I1033">
        <f>IF(Sales[[#This Row],[Number of Users]]-Sales[[#This Row],[Licenses Bought]]&lt;0,0,Sales[[#This Row],[Number of Users]]-Sales[[#This Row],[Licenses Bought]])</f>
        <v>2</v>
      </c>
      <c r="J1033" s="2">
        <f>IF(Sales[[#This Row],[Sales Month]]=MAX(Sales[Sales Month]),Sales[[#This Row],[Upsell $ Per Non-Paying User]]*Sales[[#This Row],[Non-Paying Users]],0)</f>
        <v>0</v>
      </c>
      <c r="K1033" s="2" t="str">
        <f>_xlfn.IFS(Sales[[#This Row],[Current Upsell $]]=0,"",Sales[[#This Row],[Current Upsell $]]&gt;=400,"High",Sales[[#This Row],[Current Upsell $]]&gt;=100,"Medium",Sales[[#This Row],[Current Upsell $]]&lt;100,"Low")</f>
        <v/>
      </c>
      <c r="L1033" s="2" t="str">
        <f>IF(Sales[[#This Row],[Current Upsell $]]&gt;0,_xlfn.CONCAT(Sales[[#This Row],[Subscription Type]]," ",Sales[[#This Row],[Upsell Priority]]," ",TEXT(Sales[[#This Row],[Current Upsell $]],"$#,#")),"")</f>
        <v/>
      </c>
      <c r="M1033" s="1">
        <v>44044</v>
      </c>
      <c r="N1033" s="1">
        <v>44287</v>
      </c>
      <c r="O1033">
        <v>8</v>
      </c>
      <c r="P1033">
        <v>2</v>
      </c>
      <c r="Q1033" s="1">
        <v>44197</v>
      </c>
      <c r="R1033">
        <v>40</v>
      </c>
      <c r="S1033" s="1"/>
    </row>
    <row r="1034" spans="1:19" x14ac:dyDescent="0.35">
      <c r="A1034">
        <v>100094</v>
      </c>
      <c r="B1034" t="s">
        <v>0</v>
      </c>
      <c r="C1034" s="2">
        <f>_xlfn.SWITCH(Sales[[#This Row],[Subscription Type]],"Basic",10,"Premium",10,"Business",25,"Enterprise",27)</f>
        <v>10</v>
      </c>
      <c r="G1034">
        <v>4</v>
      </c>
      <c r="H1034">
        <v>6</v>
      </c>
      <c r="I1034">
        <f>IF(Sales[[#This Row],[Number of Users]]-Sales[[#This Row],[Licenses Bought]]&lt;0,0,Sales[[#This Row],[Number of Users]]-Sales[[#This Row],[Licenses Bought]])</f>
        <v>2</v>
      </c>
      <c r="J1034" s="2">
        <f>IF(Sales[[#This Row],[Sales Month]]=MAX(Sales[Sales Month]),Sales[[#This Row],[Upsell $ Per Non-Paying User]]*Sales[[#This Row],[Non-Paying Users]],0)</f>
        <v>0</v>
      </c>
      <c r="K1034" s="2" t="str">
        <f>_xlfn.IFS(Sales[[#This Row],[Current Upsell $]]=0,"",Sales[[#This Row],[Current Upsell $]]&gt;=400,"High",Sales[[#This Row],[Current Upsell $]]&gt;=100,"Medium",Sales[[#This Row],[Current Upsell $]]&lt;100,"Low")</f>
        <v/>
      </c>
      <c r="L1034" s="2" t="str">
        <f>IF(Sales[[#This Row],[Current Upsell $]]&gt;0,_xlfn.CONCAT(Sales[[#This Row],[Subscription Type]]," ",Sales[[#This Row],[Upsell Priority]]," ",TEXT(Sales[[#This Row],[Current Upsell $]],"$#,#")),"")</f>
        <v/>
      </c>
      <c r="M1034" s="1">
        <v>44044</v>
      </c>
      <c r="N1034" s="1">
        <v>44287</v>
      </c>
      <c r="O1034">
        <v>8</v>
      </c>
      <c r="P1034">
        <v>2</v>
      </c>
      <c r="Q1034" s="1">
        <v>44228</v>
      </c>
      <c r="R1034">
        <v>40</v>
      </c>
      <c r="S1034" s="1"/>
    </row>
    <row r="1035" spans="1:19" x14ac:dyDescent="0.35">
      <c r="A1035">
        <v>100094</v>
      </c>
      <c r="B1035" t="s">
        <v>0</v>
      </c>
      <c r="C1035" s="2">
        <f>_xlfn.SWITCH(Sales[[#This Row],[Subscription Type]],"Basic",10,"Premium",10,"Business",25,"Enterprise",27)</f>
        <v>10</v>
      </c>
      <c r="G1035">
        <v>4</v>
      </c>
      <c r="H1035">
        <v>6</v>
      </c>
      <c r="I1035">
        <f>IF(Sales[[#This Row],[Number of Users]]-Sales[[#This Row],[Licenses Bought]]&lt;0,0,Sales[[#This Row],[Number of Users]]-Sales[[#This Row],[Licenses Bought]])</f>
        <v>2</v>
      </c>
      <c r="J1035" s="2">
        <f>IF(Sales[[#This Row],[Sales Month]]=MAX(Sales[Sales Month]),Sales[[#This Row],[Upsell $ Per Non-Paying User]]*Sales[[#This Row],[Non-Paying Users]],0)</f>
        <v>0</v>
      </c>
      <c r="K1035" s="2" t="str">
        <f>_xlfn.IFS(Sales[[#This Row],[Current Upsell $]]=0,"",Sales[[#This Row],[Current Upsell $]]&gt;=400,"High",Sales[[#This Row],[Current Upsell $]]&gt;=100,"Medium",Sales[[#This Row],[Current Upsell $]]&lt;100,"Low")</f>
        <v/>
      </c>
      <c r="L1035" s="2" t="str">
        <f>IF(Sales[[#This Row],[Current Upsell $]]&gt;0,_xlfn.CONCAT(Sales[[#This Row],[Subscription Type]]," ",Sales[[#This Row],[Upsell Priority]]," ",TEXT(Sales[[#This Row],[Current Upsell $]],"$#,#")),"")</f>
        <v/>
      </c>
      <c r="M1035" s="1">
        <v>44044</v>
      </c>
      <c r="N1035" s="1">
        <v>44287</v>
      </c>
      <c r="O1035">
        <v>8</v>
      </c>
      <c r="P1035">
        <v>2</v>
      </c>
      <c r="Q1035" s="1">
        <v>44256</v>
      </c>
      <c r="R1035">
        <v>40</v>
      </c>
      <c r="S1035" s="1"/>
    </row>
    <row r="1036" spans="1:19" x14ac:dyDescent="0.35">
      <c r="A1036">
        <v>100094</v>
      </c>
      <c r="B1036" t="s">
        <v>0</v>
      </c>
      <c r="C1036" s="2">
        <f>_xlfn.SWITCH(Sales[[#This Row],[Subscription Type]],"Basic",10,"Premium",10,"Business",25,"Enterprise",27)</f>
        <v>10</v>
      </c>
      <c r="G1036">
        <v>4</v>
      </c>
      <c r="H1036">
        <v>5</v>
      </c>
      <c r="I1036">
        <f>IF(Sales[[#This Row],[Number of Users]]-Sales[[#This Row],[Licenses Bought]]&lt;0,0,Sales[[#This Row],[Number of Users]]-Sales[[#This Row],[Licenses Bought]])</f>
        <v>1</v>
      </c>
      <c r="J1036" s="2">
        <f>IF(Sales[[#This Row],[Sales Month]]=MAX(Sales[Sales Month]),Sales[[#This Row],[Upsell $ Per Non-Paying User]]*Sales[[#This Row],[Non-Paying Users]],0)</f>
        <v>0</v>
      </c>
      <c r="K1036" s="2" t="str">
        <f>_xlfn.IFS(Sales[[#This Row],[Current Upsell $]]=0,"",Sales[[#This Row],[Current Upsell $]]&gt;=400,"High",Sales[[#This Row],[Current Upsell $]]&gt;=100,"Medium",Sales[[#This Row],[Current Upsell $]]&lt;100,"Low")</f>
        <v/>
      </c>
      <c r="L1036" s="2" t="str">
        <f>IF(Sales[[#This Row],[Current Upsell $]]&gt;0,_xlfn.CONCAT(Sales[[#This Row],[Subscription Type]]," ",Sales[[#This Row],[Upsell Priority]]," ",TEXT(Sales[[#This Row],[Current Upsell $]],"$#,#")),"")</f>
        <v/>
      </c>
      <c r="M1036" s="1">
        <v>44044</v>
      </c>
      <c r="N1036" s="1">
        <v>44287</v>
      </c>
      <c r="O1036">
        <v>8</v>
      </c>
      <c r="P1036">
        <v>2</v>
      </c>
      <c r="Q1036" s="1">
        <v>44287</v>
      </c>
      <c r="R1036">
        <v>40</v>
      </c>
      <c r="S1036" s="1"/>
    </row>
    <row r="1037" spans="1:19" x14ac:dyDescent="0.35">
      <c r="A1037">
        <v>100095</v>
      </c>
      <c r="B1037" t="s">
        <v>3</v>
      </c>
      <c r="C1037" s="2">
        <f>_xlfn.SWITCH(Sales[[#This Row],[Subscription Type]],"Basic",10,"Premium",10,"Business",25,"Enterprise",27)</f>
        <v>10</v>
      </c>
      <c r="G1037">
        <v>0</v>
      </c>
      <c r="H1037">
        <v>5</v>
      </c>
      <c r="I1037">
        <f>IF(Sales[[#This Row],[Number of Users]]-Sales[[#This Row],[Licenses Bought]]&lt;0,0,Sales[[#This Row],[Number of Users]]-Sales[[#This Row],[Licenses Bought]])</f>
        <v>5</v>
      </c>
      <c r="J1037" s="2">
        <f>IF(Sales[[#This Row],[Sales Month]]=MAX(Sales[Sales Month]),Sales[[#This Row],[Upsell $ Per Non-Paying User]]*Sales[[#This Row],[Non-Paying Users]],0)</f>
        <v>0</v>
      </c>
      <c r="K1037" s="2" t="str">
        <f>_xlfn.IFS(Sales[[#This Row],[Current Upsell $]]=0,"",Sales[[#This Row],[Current Upsell $]]&gt;=400,"High",Sales[[#This Row],[Current Upsell $]]&gt;=100,"Medium",Sales[[#This Row],[Current Upsell $]]&lt;100,"Low")</f>
        <v/>
      </c>
      <c r="L1037" s="2" t="str">
        <f>IF(Sales[[#This Row],[Current Upsell $]]&gt;0,_xlfn.CONCAT(Sales[[#This Row],[Subscription Type]]," ",Sales[[#This Row],[Upsell Priority]]," ",TEXT(Sales[[#This Row],[Current Upsell $]],"$#,#")),"")</f>
        <v/>
      </c>
      <c r="M1037" s="1">
        <v>44044</v>
      </c>
      <c r="N1037" s="1">
        <v>44197</v>
      </c>
      <c r="O1037">
        <v>5</v>
      </c>
      <c r="P1037">
        <v>5</v>
      </c>
      <c r="Q1037" s="1">
        <v>44044</v>
      </c>
      <c r="R1037">
        <v>0</v>
      </c>
      <c r="S1037" s="1"/>
    </row>
    <row r="1038" spans="1:19" x14ac:dyDescent="0.35">
      <c r="A1038">
        <v>100095</v>
      </c>
      <c r="B1038" t="s">
        <v>3</v>
      </c>
      <c r="C1038" s="2">
        <f>_xlfn.SWITCH(Sales[[#This Row],[Subscription Type]],"Basic",10,"Premium",10,"Business",25,"Enterprise",27)</f>
        <v>10</v>
      </c>
      <c r="G1038">
        <v>0</v>
      </c>
      <c r="H1038">
        <v>6</v>
      </c>
      <c r="I1038">
        <f>IF(Sales[[#This Row],[Number of Users]]-Sales[[#This Row],[Licenses Bought]]&lt;0,0,Sales[[#This Row],[Number of Users]]-Sales[[#This Row],[Licenses Bought]])</f>
        <v>6</v>
      </c>
      <c r="J1038" s="2">
        <f>IF(Sales[[#This Row],[Sales Month]]=MAX(Sales[Sales Month]),Sales[[#This Row],[Upsell $ Per Non-Paying User]]*Sales[[#This Row],[Non-Paying Users]],0)</f>
        <v>0</v>
      </c>
      <c r="K1038" s="2" t="str">
        <f>_xlfn.IFS(Sales[[#This Row],[Current Upsell $]]=0,"",Sales[[#This Row],[Current Upsell $]]&gt;=400,"High",Sales[[#This Row],[Current Upsell $]]&gt;=100,"Medium",Sales[[#This Row],[Current Upsell $]]&lt;100,"Low")</f>
        <v/>
      </c>
      <c r="L1038" s="2" t="str">
        <f>IF(Sales[[#This Row],[Current Upsell $]]&gt;0,_xlfn.CONCAT(Sales[[#This Row],[Subscription Type]]," ",Sales[[#This Row],[Upsell Priority]]," ",TEXT(Sales[[#This Row],[Current Upsell $]],"$#,#")),"")</f>
        <v/>
      </c>
      <c r="M1038" s="1">
        <v>44044</v>
      </c>
      <c r="N1038" s="1">
        <v>44197</v>
      </c>
      <c r="O1038">
        <v>5</v>
      </c>
      <c r="P1038">
        <v>5</v>
      </c>
      <c r="Q1038" s="1">
        <v>44075</v>
      </c>
      <c r="R1038">
        <v>0</v>
      </c>
      <c r="S1038" s="1"/>
    </row>
    <row r="1039" spans="1:19" x14ac:dyDescent="0.35">
      <c r="A1039">
        <v>100095</v>
      </c>
      <c r="B1039" t="s">
        <v>3</v>
      </c>
      <c r="C1039" s="2">
        <f>_xlfn.SWITCH(Sales[[#This Row],[Subscription Type]],"Basic",10,"Premium",10,"Business",25,"Enterprise",27)</f>
        <v>10</v>
      </c>
      <c r="G1039">
        <v>0</v>
      </c>
      <c r="H1039">
        <v>5</v>
      </c>
      <c r="I1039">
        <f>IF(Sales[[#This Row],[Number of Users]]-Sales[[#This Row],[Licenses Bought]]&lt;0,0,Sales[[#This Row],[Number of Users]]-Sales[[#This Row],[Licenses Bought]])</f>
        <v>5</v>
      </c>
      <c r="J1039" s="2">
        <f>IF(Sales[[#This Row],[Sales Month]]=MAX(Sales[Sales Month]),Sales[[#This Row],[Upsell $ Per Non-Paying User]]*Sales[[#This Row],[Non-Paying Users]],0)</f>
        <v>0</v>
      </c>
      <c r="K1039" s="2" t="str">
        <f>_xlfn.IFS(Sales[[#This Row],[Current Upsell $]]=0,"",Sales[[#This Row],[Current Upsell $]]&gt;=400,"High",Sales[[#This Row],[Current Upsell $]]&gt;=100,"Medium",Sales[[#This Row],[Current Upsell $]]&lt;100,"Low")</f>
        <v/>
      </c>
      <c r="L1039" s="2" t="str">
        <f>IF(Sales[[#This Row],[Current Upsell $]]&gt;0,_xlfn.CONCAT(Sales[[#This Row],[Subscription Type]]," ",Sales[[#This Row],[Upsell Priority]]," ",TEXT(Sales[[#This Row],[Current Upsell $]],"$#,#")),"")</f>
        <v/>
      </c>
      <c r="M1039" s="1">
        <v>44044</v>
      </c>
      <c r="N1039" s="1">
        <v>44197</v>
      </c>
      <c r="O1039">
        <v>5</v>
      </c>
      <c r="P1039">
        <v>5</v>
      </c>
      <c r="Q1039" s="1">
        <v>44105</v>
      </c>
      <c r="R1039">
        <v>0</v>
      </c>
      <c r="S1039" s="1"/>
    </row>
    <row r="1040" spans="1:19" x14ac:dyDescent="0.35">
      <c r="A1040">
        <v>100095</v>
      </c>
      <c r="B1040" t="s">
        <v>3</v>
      </c>
      <c r="C1040" s="2">
        <f>_xlfn.SWITCH(Sales[[#This Row],[Subscription Type]],"Basic",10,"Premium",10,"Business",25,"Enterprise",27)</f>
        <v>10</v>
      </c>
      <c r="G1040">
        <v>0</v>
      </c>
      <c r="H1040">
        <v>6</v>
      </c>
      <c r="I1040">
        <f>IF(Sales[[#This Row],[Number of Users]]-Sales[[#This Row],[Licenses Bought]]&lt;0,0,Sales[[#This Row],[Number of Users]]-Sales[[#This Row],[Licenses Bought]])</f>
        <v>6</v>
      </c>
      <c r="J1040" s="2">
        <f>IF(Sales[[#This Row],[Sales Month]]=MAX(Sales[Sales Month]),Sales[[#This Row],[Upsell $ Per Non-Paying User]]*Sales[[#This Row],[Non-Paying Users]],0)</f>
        <v>0</v>
      </c>
      <c r="K1040" s="2" t="str">
        <f>_xlfn.IFS(Sales[[#This Row],[Current Upsell $]]=0,"",Sales[[#This Row],[Current Upsell $]]&gt;=400,"High",Sales[[#This Row],[Current Upsell $]]&gt;=100,"Medium",Sales[[#This Row],[Current Upsell $]]&lt;100,"Low")</f>
        <v/>
      </c>
      <c r="L1040" s="2" t="str">
        <f>IF(Sales[[#This Row],[Current Upsell $]]&gt;0,_xlfn.CONCAT(Sales[[#This Row],[Subscription Type]]," ",Sales[[#This Row],[Upsell Priority]]," ",TEXT(Sales[[#This Row],[Current Upsell $]],"$#,#")),"")</f>
        <v/>
      </c>
      <c r="M1040" s="1">
        <v>44044</v>
      </c>
      <c r="N1040" s="1">
        <v>44197</v>
      </c>
      <c r="O1040">
        <v>5</v>
      </c>
      <c r="P1040">
        <v>5</v>
      </c>
      <c r="Q1040" s="1">
        <v>44136</v>
      </c>
      <c r="R1040">
        <v>0</v>
      </c>
      <c r="S1040" s="1"/>
    </row>
    <row r="1041" spans="1:19" x14ac:dyDescent="0.35">
      <c r="A1041">
        <v>100095</v>
      </c>
      <c r="B1041" t="s">
        <v>3</v>
      </c>
      <c r="C1041" s="2">
        <f>_xlfn.SWITCH(Sales[[#This Row],[Subscription Type]],"Basic",10,"Premium",10,"Business",25,"Enterprise",27)</f>
        <v>10</v>
      </c>
      <c r="G1041">
        <v>0</v>
      </c>
      <c r="H1041">
        <v>5</v>
      </c>
      <c r="I1041">
        <f>IF(Sales[[#This Row],[Number of Users]]-Sales[[#This Row],[Licenses Bought]]&lt;0,0,Sales[[#This Row],[Number of Users]]-Sales[[#This Row],[Licenses Bought]])</f>
        <v>5</v>
      </c>
      <c r="J1041" s="2">
        <f>IF(Sales[[#This Row],[Sales Month]]=MAX(Sales[Sales Month]),Sales[[#This Row],[Upsell $ Per Non-Paying User]]*Sales[[#This Row],[Non-Paying Users]],0)</f>
        <v>0</v>
      </c>
      <c r="K1041" s="2" t="str">
        <f>_xlfn.IFS(Sales[[#This Row],[Current Upsell $]]=0,"",Sales[[#This Row],[Current Upsell $]]&gt;=400,"High",Sales[[#This Row],[Current Upsell $]]&gt;=100,"Medium",Sales[[#This Row],[Current Upsell $]]&lt;100,"Low")</f>
        <v/>
      </c>
      <c r="L1041" s="2" t="str">
        <f>IF(Sales[[#This Row],[Current Upsell $]]&gt;0,_xlfn.CONCAT(Sales[[#This Row],[Subscription Type]]," ",Sales[[#This Row],[Upsell Priority]]," ",TEXT(Sales[[#This Row],[Current Upsell $]],"$#,#")),"")</f>
        <v/>
      </c>
      <c r="M1041" s="1">
        <v>44044</v>
      </c>
      <c r="N1041" s="1">
        <v>44197</v>
      </c>
      <c r="O1041">
        <v>5</v>
      </c>
      <c r="P1041">
        <v>5</v>
      </c>
      <c r="Q1041" s="1">
        <v>44166</v>
      </c>
      <c r="R1041">
        <v>0</v>
      </c>
      <c r="S1041" s="1"/>
    </row>
    <row r="1042" spans="1:19" x14ac:dyDescent="0.35">
      <c r="A1042">
        <v>100095</v>
      </c>
      <c r="B1042" t="s">
        <v>3</v>
      </c>
      <c r="C1042" s="2">
        <f>_xlfn.SWITCH(Sales[[#This Row],[Subscription Type]],"Basic",10,"Premium",10,"Business",25,"Enterprise",27)</f>
        <v>10</v>
      </c>
      <c r="G1042">
        <v>0</v>
      </c>
      <c r="H1042">
        <v>6</v>
      </c>
      <c r="I1042">
        <f>IF(Sales[[#This Row],[Number of Users]]-Sales[[#This Row],[Licenses Bought]]&lt;0,0,Sales[[#This Row],[Number of Users]]-Sales[[#This Row],[Licenses Bought]])</f>
        <v>6</v>
      </c>
      <c r="J1042" s="2">
        <f>IF(Sales[[#This Row],[Sales Month]]=MAX(Sales[Sales Month]),Sales[[#This Row],[Upsell $ Per Non-Paying User]]*Sales[[#This Row],[Non-Paying Users]],0)</f>
        <v>0</v>
      </c>
      <c r="K1042" s="2" t="str">
        <f>_xlfn.IFS(Sales[[#This Row],[Current Upsell $]]=0,"",Sales[[#This Row],[Current Upsell $]]&gt;=400,"High",Sales[[#This Row],[Current Upsell $]]&gt;=100,"Medium",Sales[[#This Row],[Current Upsell $]]&lt;100,"Low")</f>
        <v/>
      </c>
      <c r="L1042" s="2" t="str">
        <f>IF(Sales[[#This Row],[Current Upsell $]]&gt;0,_xlfn.CONCAT(Sales[[#This Row],[Subscription Type]]," ",Sales[[#This Row],[Upsell Priority]]," ",TEXT(Sales[[#This Row],[Current Upsell $]],"$#,#")),"")</f>
        <v/>
      </c>
      <c r="M1042" s="1">
        <v>44044</v>
      </c>
      <c r="N1042" s="1">
        <v>44197</v>
      </c>
      <c r="O1042">
        <v>5</v>
      </c>
      <c r="P1042">
        <v>5</v>
      </c>
      <c r="Q1042" s="1">
        <v>44197</v>
      </c>
      <c r="R1042">
        <v>0</v>
      </c>
      <c r="S1042" s="1"/>
    </row>
    <row r="1043" spans="1:19" x14ac:dyDescent="0.35">
      <c r="A1043">
        <v>100096</v>
      </c>
      <c r="B1043" t="s">
        <v>3</v>
      </c>
      <c r="C1043" s="2">
        <f>_xlfn.SWITCH(Sales[[#This Row],[Subscription Type]],"Basic",10,"Premium",10,"Business",25,"Enterprise",27)</f>
        <v>10</v>
      </c>
      <c r="E1043" s="1"/>
      <c r="F1043" s="1"/>
      <c r="G1043">
        <v>0</v>
      </c>
      <c r="H1043">
        <v>4</v>
      </c>
      <c r="I1043">
        <f>IF(Sales[[#This Row],[Number of Users]]-Sales[[#This Row],[Licenses Bought]]&lt;0,0,Sales[[#This Row],[Number of Users]]-Sales[[#This Row],[Licenses Bought]])</f>
        <v>4</v>
      </c>
      <c r="J1043" s="2">
        <f>IF(Sales[[#This Row],[Sales Month]]=MAX(Sales[Sales Month]),Sales[[#This Row],[Upsell $ Per Non-Paying User]]*Sales[[#This Row],[Non-Paying Users]],0)</f>
        <v>0</v>
      </c>
      <c r="K1043" s="2" t="str">
        <f>_xlfn.IFS(Sales[[#This Row],[Current Upsell $]]=0,"",Sales[[#This Row],[Current Upsell $]]&gt;=400,"High",Sales[[#This Row],[Current Upsell $]]&gt;=100,"Medium",Sales[[#This Row],[Current Upsell $]]&lt;100,"Low")</f>
        <v/>
      </c>
      <c r="L1043" s="2" t="str">
        <f>IF(Sales[[#This Row],[Current Upsell $]]&gt;0,_xlfn.CONCAT(Sales[[#This Row],[Subscription Type]]," ",Sales[[#This Row],[Upsell Priority]]," ",TEXT(Sales[[#This Row],[Current Upsell $]],"$#,#")),"")</f>
        <v/>
      </c>
      <c r="M1043" s="1">
        <v>44044</v>
      </c>
      <c r="N1043" s="1">
        <v>44378</v>
      </c>
      <c r="O1043">
        <v>11</v>
      </c>
      <c r="P1043">
        <v>0</v>
      </c>
      <c r="Q1043" s="1">
        <v>44044</v>
      </c>
      <c r="R1043">
        <v>0</v>
      </c>
      <c r="S1043" s="1"/>
    </row>
    <row r="1044" spans="1:19" x14ac:dyDescent="0.35">
      <c r="A1044">
        <v>100096</v>
      </c>
      <c r="B1044" t="s">
        <v>0</v>
      </c>
      <c r="C1044" s="2">
        <f>_xlfn.SWITCH(Sales[[#This Row],[Subscription Type]],"Basic",10,"Premium",10,"Business",25,"Enterprise",27)</f>
        <v>10</v>
      </c>
      <c r="E1044" s="1"/>
      <c r="F1044" s="1"/>
      <c r="G1044">
        <v>2</v>
      </c>
      <c r="H1044">
        <v>5</v>
      </c>
      <c r="I1044">
        <f>IF(Sales[[#This Row],[Number of Users]]-Sales[[#This Row],[Licenses Bought]]&lt;0,0,Sales[[#This Row],[Number of Users]]-Sales[[#This Row],[Licenses Bought]])</f>
        <v>3</v>
      </c>
      <c r="J1044" s="2">
        <f>IF(Sales[[#This Row],[Sales Month]]=MAX(Sales[Sales Month]),Sales[[#This Row],[Upsell $ Per Non-Paying User]]*Sales[[#This Row],[Non-Paying Users]],0)</f>
        <v>0</v>
      </c>
      <c r="K1044" s="2" t="str">
        <f>_xlfn.IFS(Sales[[#This Row],[Current Upsell $]]=0,"",Sales[[#This Row],[Current Upsell $]]&gt;=400,"High",Sales[[#This Row],[Current Upsell $]]&gt;=100,"Medium",Sales[[#This Row],[Current Upsell $]]&lt;100,"Low")</f>
        <v/>
      </c>
      <c r="L1044" s="2" t="str">
        <f>IF(Sales[[#This Row],[Current Upsell $]]&gt;0,_xlfn.CONCAT(Sales[[#This Row],[Subscription Type]]," ",Sales[[#This Row],[Upsell Priority]]," ",TEXT(Sales[[#This Row],[Current Upsell $]],"$#,#")),"")</f>
        <v/>
      </c>
      <c r="M1044" s="1">
        <v>44044</v>
      </c>
      <c r="N1044" s="1">
        <v>44378</v>
      </c>
      <c r="O1044">
        <v>11</v>
      </c>
      <c r="P1044">
        <v>0</v>
      </c>
      <c r="Q1044" s="1">
        <v>44075</v>
      </c>
      <c r="R1044">
        <v>20</v>
      </c>
      <c r="S1044" s="1"/>
    </row>
    <row r="1045" spans="1:19" x14ac:dyDescent="0.35">
      <c r="A1045">
        <v>100096</v>
      </c>
      <c r="B1045" t="s">
        <v>0</v>
      </c>
      <c r="C1045" s="2">
        <f>_xlfn.SWITCH(Sales[[#This Row],[Subscription Type]],"Basic",10,"Premium",10,"Business",25,"Enterprise",27)</f>
        <v>10</v>
      </c>
      <c r="E1045" s="1"/>
      <c r="F1045" s="1"/>
      <c r="G1045">
        <v>3</v>
      </c>
      <c r="H1045">
        <v>5</v>
      </c>
      <c r="I1045">
        <f>IF(Sales[[#This Row],[Number of Users]]-Sales[[#This Row],[Licenses Bought]]&lt;0,0,Sales[[#This Row],[Number of Users]]-Sales[[#This Row],[Licenses Bought]])</f>
        <v>2</v>
      </c>
      <c r="J1045" s="2">
        <f>IF(Sales[[#This Row],[Sales Month]]=MAX(Sales[Sales Month]),Sales[[#This Row],[Upsell $ Per Non-Paying User]]*Sales[[#This Row],[Non-Paying Users]],0)</f>
        <v>0</v>
      </c>
      <c r="K1045" s="2" t="str">
        <f>_xlfn.IFS(Sales[[#This Row],[Current Upsell $]]=0,"",Sales[[#This Row],[Current Upsell $]]&gt;=400,"High",Sales[[#This Row],[Current Upsell $]]&gt;=100,"Medium",Sales[[#This Row],[Current Upsell $]]&lt;100,"Low")</f>
        <v/>
      </c>
      <c r="L1045" s="2" t="str">
        <f>IF(Sales[[#This Row],[Current Upsell $]]&gt;0,_xlfn.CONCAT(Sales[[#This Row],[Subscription Type]]," ",Sales[[#This Row],[Upsell Priority]]," ",TEXT(Sales[[#This Row],[Current Upsell $]],"$#,#")),"")</f>
        <v/>
      </c>
      <c r="M1045" s="1">
        <v>44044</v>
      </c>
      <c r="N1045" s="1">
        <v>44378</v>
      </c>
      <c r="O1045">
        <v>11</v>
      </c>
      <c r="P1045">
        <v>0</v>
      </c>
      <c r="Q1045" s="1">
        <v>44105</v>
      </c>
      <c r="R1045">
        <v>30</v>
      </c>
      <c r="S1045" s="1"/>
    </row>
    <row r="1046" spans="1:19" x14ac:dyDescent="0.35">
      <c r="A1046">
        <v>100096</v>
      </c>
      <c r="B1046" t="s">
        <v>0</v>
      </c>
      <c r="C1046" s="2">
        <f>_xlfn.SWITCH(Sales[[#This Row],[Subscription Type]],"Basic",10,"Premium",10,"Business",25,"Enterprise",27)</f>
        <v>10</v>
      </c>
      <c r="E1046" s="1"/>
      <c r="F1046" s="1"/>
      <c r="G1046">
        <v>4</v>
      </c>
      <c r="H1046">
        <v>5</v>
      </c>
      <c r="I1046">
        <f>IF(Sales[[#This Row],[Number of Users]]-Sales[[#This Row],[Licenses Bought]]&lt;0,0,Sales[[#This Row],[Number of Users]]-Sales[[#This Row],[Licenses Bought]])</f>
        <v>1</v>
      </c>
      <c r="J1046" s="2">
        <f>IF(Sales[[#This Row],[Sales Month]]=MAX(Sales[Sales Month]),Sales[[#This Row],[Upsell $ Per Non-Paying User]]*Sales[[#This Row],[Non-Paying Users]],0)</f>
        <v>0</v>
      </c>
      <c r="K1046" s="2" t="str">
        <f>_xlfn.IFS(Sales[[#This Row],[Current Upsell $]]=0,"",Sales[[#This Row],[Current Upsell $]]&gt;=400,"High",Sales[[#This Row],[Current Upsell $]]&gt;=100,"Medium",Sales[[#This Row],[Current Upsell $]]&lt;100,"Low")</f>
        <v/>
      </c>
      <c r="L1046" s="2" t="str">
        <f>IF(Sales[[#This Row],[Current Upsell $]]&gt;0,_xlfn.CONCAT(Sales[[#This Row],[Subscription Type]]," ",Sales[[#This Row],[Upsell Priority]]," ",TEXT(Sales[[#This Row],[Current Upsell $]],"$#,#")),"")</f>
        <v/>
      </c>
      <c r="M1046" s="1">
        <v>44044</v>
      </c>
      <c r="N1046" s="1">
        <v>44378</v>
      </c>
      <c r="O1046">
        <v>11</v>
      </c>
      <c r="P1046">
        <v>0</v>
      </c>
      <c r="Q1046" s="1">
        <v>44136</v>
      </c>
      <c r="R1046">
        <v>40</v>
      </c>
      <c r="S1046" s="1"/>
    </row>
    <row r="1047" spans="1:19" x14ac:dyDescent="0.35">
      <c r="A1047">
        <v>100096</v>
      </c>
      <c r="B1047" t="s">
        <v>0</v>
      </c>
      <c r="C1047" s="2">
        <f>_xlfn.SWITCH(Sales[[#This Row],[Subscription Type]],"Basic",10,"Premium",10,"Business",25,"Enterprise",27)</f>
        <v>10</v>
      </c>
      <c r="E1047" s="1"/>
      <c r="F1047" s="1"/>
      <c r="G1047">
        <v>4</v>
      </c>
      <c r="H1047">
        <v>5</v>
      </c>
      <c r="I1047">
        <f>IF(Sales[[#This Row],[Number of Users]]-Sales[[#This Row],[Licenses Bought]]&lt;0,0,Sales[[#This Row],[Number of Users]]-Sales[[#This Row],[Licenses Bought]])</f>
        <v>1</v>
      </c>
      <c r="J1047" s="2">
        <f>IF(Sales[[#This Row],[Sales Month]]=MAX(Sales[Sales Month]),Sales[[#This Row],[Upsell $ Per Non-Paying User]]*Sales[[#This Row],[Non-Paying Users]],0)</f>
        <v>0</v>
      </c>
      <c r="K1047" s="2" t="str">
        <f>_xlfn.IFS(Sales[[#This Row],[Current Upsell $]]=0,"",Sales[[#This Row],[Current Upsell $]]&gt;=400,"High",Sales[[#This Row],[Current Upsell $]]&gt;=100,"Medium",Sales[[#This Row],[Current Upsell $]]&lt;100,"Low")</f>
        <v/>
      </c>
      <c r="L1047" s="2" t="str">
        <f>IF(Sales[[#This Row],[Current Upsell $]]&gt;0,_xlfn.CONCAT(Sales[[#This Row],[Subscription Type]]," ",Sales[[#This Row],[Upsell Priority]]," ",TEXT(Sales[[#This Row],[Current Upsell $]],"$#,#")),"")</f>
        <v/>
      </c>
      <c r="M1047" s="1">
        <v>44044</v>
      </c>
      <c r="N1047" s="1">
        <v>44378</v>
      </c>
      <c r="O1047">
        <v>11</v>
      </c>
      <c r="P1047">
        <v>0</v>
      </c>
      <c r="Q1047" s="1">
        <v>44166</v>
      </c>
      <c r="R1047">
        <v>40</v>
      </c>
      <c r="S1047" s="1"/>
    </row>
    <row r="1048" spans="1:19" x14ac:dyDescent="0.35">
      <c r="A1048">
        <v>100096</v>
      </c>
      <c r="B1048" t="s">
        <v>0</v>
      </c>
      <c r="C1048" s="2">
        <f>_xlfn.SWITCH(Sales[[#This Row],[Subscription Type]],"Basic",10,"Premium",10,"Business",25,"Enterprise",27)</f>
        <v>10</v>
      </c>
      <c r="E1048" s="1"/>
      <c r="F1048" s="1"/>
      <c r="G1048">
        <v>4</v>
      </c>
      <c r="H1048">
        <v>6</v>
      </c>
      <c r="I1048">
        <f>IF(Sales[[#This Row],[Number of Users]]-Sales[[#This Row],[Licenses Bought]]&lt;0,0,Sales[[#This Row],[Number of Users]]-Sales[[#This Row],[Licenses Bought]])</f>
        <v>2</v>
      </c>
      <c r="J1048" s="2">
        <f>IF(Sales[[#This Row],[Sales Month]]=MAX(Sales[Sales Month]),Sales[[#This Row],[Upsell $ Per Non-Paying User]]*Sales[[#This Row],[Non-Paying Users]],0)</f>
        <v>0</v>
      </c>
      <c r="K1048" s="2" t="str">
        <f>_xlfn.IFS(Sales[[#This Row],[Current Upsell $]]=0,"",Sales[[#This Row],[Current Upsell $]]&gt;=400,"High",Sales[[#This Row],[Current Upsell $]]&gt;=100,"Medium",Sales[[#This Row],[Current Upsell $]]&lt;100,"Low")</f>
        <v/>
      </c>
      <c r="L1048" s="2" t="str">
        <f>IF(Sales[[#This Row],[Current Upsell $]]&gt;0,_xlfn.CONCAT(Sales[[#This Row],[Subscription Type]]," ",Sales[[#This Row],[Upsell Priority]]," ",TEXT(Sales[[#This Row],[Current Upsell $]],"$#,#")),"")</f>
        <v/>
      </c>
      <c r="M1048" s="1">
        <v>44044</v>
      </c>
      <c r="N1048" s="1">
        <v>44378</v>
      </c>
      <c r="O1048">
        <v>11</v>
      </c>
      <c r="P1048">
        <v>0</v>
      </c>
      <c r="Q1048" s="1">
        <v>44197</v>
      </c>
      <c r="R1048">
        <v>40</v>
      </c>
      <c r="S1048" s="1"/>
    </row>
    <row r="1049" spans="1:19" x14ac:dyDescent="0.35">
      <c r="A1049">
        <v>100096</v>
      </c>
      <c r="B1049" t="s">
        <v>0</v>
      </c>
      <c r="C1049" s="2">
        <f>_xlfn.SWITCH(Sales[[#This Row],[Subscription Type]],"Basic",10,"Premium",10,"Business",25,"Enterprise",27)</f>
        <v>10</v>
      </c>
      <c r="E1049" s="1"/>
      <c r="F1049" s="1"/>
      <c r="G1049">
        <v>4</v>
      </c>
      <c r="H1049">
        <v>7</v>
      </c>
      <c r="I1049">
        <f>IF(Sales[[#This Row],[Number of Users]]-Sales[[#This Row],[Licenses Bought]]&lt;0,0,Sales[[#This Row],[Number of Users]]-Sales[[#This Row],[Licenses Bought]])</f>
        <v>3</v>
      </c>
      <c r="J1049" s="2">
        <f>IF(Sales[[#This Row],[Sales Month]]=MAX(Sales[Sales Month]),Sales[[#This Row],[Upsell $ Per Non-Paying User]]*Sales[[#This Row],[Non-Paying Users]],0)</f>
        <v>0</v>
      </c>
      <c r="K1049" s="2" t="str">
        <f>_xlfn.IFS(Sales[[#This Row],[Current Upsell $]]=0,"",Sales[[#This Row],[Current Upsell $]]&gt;=400,"High",Sales[[#This Row],[Current Upsell $]]&gt;=100,"Medium",Sales[[#This Row],[Current Upsell $]]&lt;100,"Low")</f>
        <v/>
      </c>
      <c r="L1049" s="2" t="str">
        <f>IF(Sales[[#This Row],[Current Upsell $]]&gt;0,_xlfn.CONCAT(Sales[[#This Row],[Subscription Type]]," ",Sales[[#This Row],[Upsell Priority]]," ",TEXT(Sales[[#This Row],[Current Upsell $]],"$#,#")),"")</f>
        <v/>
      </c>
      <c r="M1049" s="1">
        <v>44044</v>
      </c>
      <c r="N1049" s="1">
        <v>44378</v>
      </c>
      <c r="O1049">
        <v>11</v>
      </c>
      <c r="P1049">
        <v>0</v>
      </c>
      <c r="Q1049" s="1">
        <v>44228</v>
      </c>
      <c r="R1049">
        <v>40</v>
      </c>
      <c r="S1049" s="1"/>
    </row>
    <row r="1050" spans="1:19" x14ac:dyDescent="0.35">
      <c r="A1050">
        <v>100096</v>
      </c>
      <c r="B1050" t="s">
        <v>0</v>
      </c>
      <c r="C1050" s="2">
        <f>_xlfn.SWITCH(Sales[[#This Row],[Subscription Type]],"Basic",10,"Premium",10,"Business",25,"Enterprise",27)</f>
        <v>10</v>
      </c>
      <c r="E1050" s="1"/>
      <c r="F1050" s="1"/>
      <c r="G1050">
        <v>4</v>
      </c>
      <c r="H1050">
        <v>6</v>
      </c>
      <c r="I1050">
        <f>IF(Sales[[#This Row],[Number of Users]]-Sales[[#This Row],[Licenses Bought]]&lt;0,0,Sales[[#This Row],[Number of Users]]-Sales[[#This Row],[Licenses Bought]])</f>
        <v>2</v>
      </c>
      <c r="J1050" s="2">
        <f>IF(Sales[[#This Row],[Sales Month]]=MAX(Sales[Sales Month]),Sales[[#This Row],[Upsell $ Per Non-Paying User]]*Sales[[#This Row],[Non-Paying Users]],0)</f>
        <v>0</v>
      </c>
      <c r="K1050" s="2" t="str">
        <f>_xlfn.IFS(Sales[[#This Row],[Current Upsell $]]=0,"",Sales[[#This Row],[Current Upsell $]]&gt;=400,"High",Sales[[#This Row],[Current Upsell $]]&gt;=100,"Medium",Sales[[#This Row],[Current Upsell $]]&lt;100,"Low")</f>
        <v/>
      </c>
      <c r="L1050" s="2" t="str">
        <f>IF(Sales[[#This Row],[Current Upsell $]]&gt;0,_xlfn.CONCAT(Sales[[#This Row],[Subscription Type]]," ",Sales[[#This Row],[Upsell Priority]]," ",TEXT(Sales[[#This Row],[Current Upsell $]],"$#,#")),"")</f>
        <v/>
      </c>
      <c r="M1050" s="1">
        <v>44044</v>
      </c>
      <c r="N1050" s="1">
        <v>44378</v>
      </c>
      <c r="O1050">
        <v>11</v>
      </c>
      <c r="P1050">
        <v>0</v>
      </c>
      <c r="Q1050" s="1">
        <v>44256</v>
      </c>
      <c r="R1050">
        <v>40</v>
      </c>
      <c r="S1050" s="1"/>
    </row>
    <row r="1051" spans="1:19" x14ac:dyDescent="0.35">
      <c r="A1051">
        <v>100096</v>
      </c>
      <c r="B1051" t="s">
        <v>0</v>
      </c>
      <c r="C1051" s="2">
        <f>_xlfn.SWITCH(Sales[[#This Row],[Subscription Type]],"Basic",10,"Premium",10,"Business",25,"Enterprise",27)</f>
        <v>10</v>
      </c>
      <c r="E1051" s="1"/>
      <c r="F1051" s="1"/>
      <c r="G1051">
        <v>4</v>
      </c>
      <c r="H1051">
        <v>5</v>
      </c>
      <c r="I1051">
        <f>IF(Sales[[#This Row],[Number of Users]]-Sales[[#This Row],[Licenses Bought]]&lt;0,0,Sales[[#This Row],[Number of Users]]-Sales[[#This Row],[Licenses Bought]])</f>
        <v>1</v>
      </c>
      <c r="J1051" s="2">
        <f>IF(Sales[[#This Row],[Sales Month]]=MAX(Sales[Sales Month]),Sales[[#This Row],[Upsell $ Per Non-Paying User]]*Sales[[#This Row],[Non-Paying Users]],0)</f>
        <v>0</v>
      </c>
      <c r="K1051" s="2" t="str">
        <f>_xlfn.IFS(Sales[[#This Row],[Current Upsell $]]=0,"",Sales[[#This Row],[Current Upsell $]]&gt;=400,"High",Sales[[#This Row],[Current Upsell $]]&gt;=100,"Medium",Sales[[#This Row],[Current Upsell $]]&lt;100,"Low")</f>
        <v/>
      </c>
      <c r="L1051" s="2" t="str">
        <f>IF(Sales[[#This Row],[Current Upsell $]]&gt;0,_xlfn.CONCAT(Sales[[#This Row],[Subscription Type]]," ",Sales[[#This Row],[Upsell Priority]]," ",TEXT(Sales[[#This Row],[Current Upsell $]],"$#,#")),"")</f>
        <v/>
      </c>
      <c r="M1051" s="1">
        <v>44044</v>
      </c>
      <c r="N1051" s="1">
        <v>44378</v>
      </c>
      <c r="O1051">
        <v>11</v>
      </c>
      <c r="P1051">
        <v>0</v>
      </c>
      <c r="Q1051" s="1">
        <v>44287</v>
      </c>
      <c r="R1051">
        <v>40</v>
      </c>
      <c r="S1051" s="1"/>
    </row>
    <row r="1052" spans="1:19" x14ac:dyDescent="0.35">
      <c r="A1052">
        <v>100096</v>
      </c>
      <c r="B1052" t="s">
        <v>0</v>
      </c>
      <c r="C1052" s="2">
        <f>_xlfn.SWITCH(Sales[[#This Row],[Subscription Type]],"Basic",10,"Premium",10,"Business",25,"Enterprise",27)</f>
        <v>10</v>
      </c>
      <c r="E1052" s="1"/>
      <c r="F1052" s="1"/>
      <c r="G1052">
        <v>4</v>
      </c>
      <c r="H1052">
        <v>5</v>
      </c>
      <c r="I1052">
        <f>IF(Sales[[#This Row],[Number of Users]]-Sales[[#This Row],[Licenses Bought]]&lt;0,0,Sales[[#This Row],[Number of Users]]-Sales[[#This Row],[Licenses Bought]])</f>
        <v>1</v>
      </c>
      <c r="J1052" s="2">
        <f>IF(Sales[[#This Row],[Sales Month]]=MAX(Sales[Sales Month]),Sales[[#This Row],[Upsell $ Per Non-Paying User]]*Sales[[#This Row],[Non-Paying Users]],0)</f>
        <v>0</v>
      </c>
      <c r="K1052" s="2" t="str">
        <f>_xlfn.IFS(Sales[[#This Row],[Current Upsell $]]=0,"",Sales[[#This Row],[Current Upsell $]]&gt;=400,"High",Sales[[#This Row],[Current Upsell $]]&gt;=100,"Medium",Sales[[#This Row],[Current Upsell $]]&lt;100,"Low")</f>
        <v/>
      </c>
      <c r="L1052" s="2" t="str">
        <f>IF(Sales[[#This Row],[Current Upsell $]]&gt;0,_xlfn.CONCAT(Sales[[#This Row],[Subscription Type]]," ",Sales[[#This Row],[Upsell Priority]]," ",TEXT(Sales[[#This Row],[Current Upsell $]],"$#,#")),"")</f>
        <v/>
      </c>
      <c r="M1052" s="1">
        <v>44044</v>
      </c>
      <c r="N1052" s="1">
        <v>44378</v>
      </c>
      <c r="O1052">
        <v>11</v>
      </c>
      <c r="P1052">
        <v>0</v>
      </c>
      <c r="Q1052" s="1">
        <v>44317</v>
      </c>
      <c r="R1052">
        <v>40</v>
      </c>
      <c r="S1052" s="1"/>
    </row>
    <row r="1053" spans="1:19" x14ac:dyDescent="0.35">
      <c r="A1053">
        <v>100096</v>
      </c>
      <c r="B1053" t="s">
        <v>0</v>
      </c>
      <c r="C1053" s="2">
        <f>_xlfn.SWITCH(Sales[[#This Row],[Subscription Type]],"Basic",10,"Premium",10,"Business",25,"Enterprise",27)</f>
        <v>10</v>
      </c>
      <c r="E1053" s="1"/>
      <c r="F1053" s="1"/>
      <c r="G1053">
        <v>4</v>
      </c>
      <c r="H1053">
        <v>6</v>
      </c>
      <c r="I1053">
        <f>IF(Sales[[#This Row],[Number of Users]]-Sales[[#This Row],[Licenses Bought]]&lt;0,0,Sales[[#This Row],[Number of Users]]-Sales[[#This Row],[Licenses Bought]])</f>
        <v>2</v>
      </c>
      <c r="J1053" s="2">
        <f>IF(Sales[[#This Row],[Sales Month]]=MAX(Sales[Sales Month]),Sales[[#This Row],[Upsell $ Per Non-Paying User]]*Sales[[#This Row],[Non-Paying Users]],0)</f>
        <v>20</v>
      </c>
      <c r="K1053" s="2" t="str">
        <f>_xlfn.IFS(Sales[[#This Row],[Current Upsell $]]=0,"",Sales[[#This Row],[Current Upsell $]]&gt;=400,"High",Sales[[#This Row],[Current Upsell $]]&gt;=100,"Medium",Sales[[#This Row],[Current Upsell $]]&lt;100,"Low")</f>
        <v>Low</v>
      </c>
      <c r="L1053" s="2" t="str">
        <f>IF(Sales[[#This Row],[Current Upsell $]]&gt;0,_xlfn.CONCAT(Sales[[#This Row],[Subscription Type]]," ",Sales[[#This Row],[Upsell Priority]]," ",TEXT(Sales[[#This Row],[Current Upsell $]],"$#,#")),"")</f>
        <v>Premium Low $20</v>
      </c>
      <c r="M1053" s="1">
        <v>44044</v>
      </c>
      <c r="N1053" s="1">
        <v>44378</v>
      </c>
      <c r="O1053">
        <v>11</v>
      </c>
      <c r="P1053">
        <v>0</v>
      </c>
      <c r="Q1053" s="1">
        <v>44348</v>
      </c>
      <c r="R1053">
        <v>40</v>
      </c>
      <c r="S1053" s="1"/>
    </row>
    <row r="1054" spans="1:19" x14ac:dyDescent="0.35">
      <c r="A1054">
        <v>100097</v>
      </c>
      <c r="B1054" t="s">
        <v>3</v>
      </c>
      <c r="C1054" s="2">
        <f>_xlfn.SWITCH(Sales[[#This Row],[Subscription Type]],"Basic",10,"Premium",10,"Business",25,"Enterprise",27)</f>
        <v>10</v>
      </c>
      <c r="G1054">
        <v>0</v>
      </c>
      <c r="H1054">
        <v>4</v>
      </c>
      <c r="I1054">
        <f>IF(Sales[[#This Row],[Number of Users]]-Sales[[#This Row],[Licenses Bought]]&lt;0,0,Sales[[#This Row],[Number of Users]]-Sales[[#This Row],[Licenses Bought]])</f>
        <v>4</v>
      </c>
      <c r="J1054" s="2">
        <f>IF(Sales[[#This Row],[Sales Month]]=MAX(Sales[Sales Month]),Sales[[#This Row],[Upsell $ Per Non-Paying User]]*Sales[[#This Row],[Non-Paying Users]],0)</f>
        <v>0</v>
      </c>
      <c r="K1054" s="2" t="str">
        <f>_xlfn.IFS(Sales[[#This Row],[Current Upsell $]]=0,"",Sales[[#This Row],[Current Upsell $]]&gt;=400,"High",Sales[[#This Row],[Current Upsell $]]&gt;=100,"Medium",Sales[[#This Row],[Current Upsell $]]&lt;100,"Low")</f>
        <v/>
      </c>
      <c r="L1054" s="2" t="str">
        <f>IF(Sales[[#This Row],[Current Upsell $]]&gt;0,_xlfn.CONCAT(Sales[[#This Row],[Subscription Type]]," ",Sales[[#This Row],[Upsell Priority]]," ",TEXT(Sales[[#This Row],[Current Upsell $]],"$#,#")),"")</f>
        <v/>
      </c>
      <c r="M1054" s="1">
        <v>44044</v>
      </c>
      <c r="N1054" s="1">
        <v>44136</v>
      </c>
      <c r="O1054">
        <v>3</v>
      </c>
      <c r="P1054">
        <v>7</v>
      </c>
      <c r="Q1054" s="1">
        <v>44044</v>
      </c>
      <c r="R1054">
        <v>0</v>
      </c>
      <c r="S1054" s="1"/>
    </row>
    <row r="1055" spans="1:19" x14ac:dyDescent="0.35">
      <c r="A1055">
        <v>100097</v>
      </c>
      <c r="B1055" t="s">
        <v>3</v>
      </c>
      <c r="C1055" s="2">
        <f>_xlfn.SWITCH(Sales[[#This Row],[Subscription Type]],"Basic",10,"Premium",10,"Business",25,"Enterprise",27)</f>
        <v>10</v>
      </c>
      <c r="G1055">
        <v>0</v>
      </c>
      <c r="H1055">
        <v>4</v>
      </c>
      <c r="I1055">
        <f>IF(Sales[[#This Row],[Number of Users]]-Sales[[#This Row],[Licenses Bought]]&lt;0,0,Sales[[#This Row],[Number of Users]]-Sales[[#This Row],[Licenses Bought]])</f>
        <v>4</v>
      </c>
      <c r="J1055" s="2">
        <f>IF(Sales[[#This Row],[Sales Month]]=MAX(Sales[Sales Month]),Sales[[#This Row],[Upsell $ Per Non-Paying User]]*Sales[[#This Row],[Non-Paying Users]],0)</f>
        <v>0</v>
      </c>
      <c r="K1055" s="2" t="str">
        <f>_xlfn.IFS(Sales[[#This Row],[Current Upsell $]]=0,"",Sales[[#This Row],[Current Upsell $]]&gt;=400,"High",Sales[[#This Row],[Current Upsell $]]&gt;=100,"Medium",Sales[[#This Row],[Current Upsell $]]&lt;100,"Low")</f>
        <v/>
      </c>
      <c r="L1055" s="2" t="str">
        <f>IF(Sales[[#This Row],[Current Upsell $]]&gt;0,_xlfn.CONCAT(Sales[[#This Row],[Subscription Type]]," ",Sales[[#This Row],[Upsell Priority]]," ",TEXT(Sales[[#This Row],[Current Upsell $]],"$#,#")),"")</f>
        <v/>
      </c>
      <c r="M1055" s="1">
        <v>44044</v>
      </c>
      <c r="N1055" s="1">
        <v>44136</v>
      </c>
      <c r="O1055">
        <v>3</v>
      </c>
      <c r="P1055">
        <v>7</v>
      </c>
      <c r="Q1055" s="1">
        <v>44075</v>
      </c>
      <c r="R1055">
        <v>0</v>
      </c>
      <c r="S1055" s="1"/>
    </row>
    <row r="1056" spans="1:19" x14ac:dyDescent="0.35">
      <c r="A1056">
        <v>100097</v>
      </c>
      <c r="B1056" t="s">
        <v>3</v>
      </c>
      <c r="C1056" s="2">
        <f>_xlfn.SWITCH(Sales[[#This Row],[Subscription Type]],"Basic",10,"Premium",10,"Business",25,"Enterprise",27)</f>
        <v>10</v>
      </c>
      <c r="G1056">
        <v>0</v>
      </c>
      <c r="H1056">
        <v>3</v>
      </c>
      <c r="I1056">
        <f>IF(Sales[[#This Row],[Number of Users]]-Sales[[#This Row],[Licenses Bought]]&lt;0,0,Sales[[#This Row],[Number of Users]]-Sales[[#This Row],[Licenses Bought]])</f>
        <v>3</v>
      </c>
      <c r="J1056" s="2">
        <f>IF(Sales[[#This Row],[Sales Month]]=MAX(Sales[Sales Month]),Sales[[#This Row],[Upsell $ Per Non-Paying User]]*Sales[[#This Row],[Non-Paying Users]],0)</f>
        <v>0</v>
      </c>
      <c r="K1056" s="2" t="str">
        <f>_xlfn.IFS(Sales[[#This Row],[Current Upsell $]]=0,"",Sales[[#This Row],[Current Upsell $]]&gt;=400,"High",Sales[[#This Row],[Current Upsell $]]&gt;=100,"Medium",Sales[[#This Row],[Current Upsell $]]&lt;100,"Low")</f>
        <v/>
      </c>
      <c r="L1056" s="2" t="str">
        <f>IF(Sales[[#This Row],[Current Upsell $]]&gt;0,_xlfn.CONCAT(Sales[[#This Row],[Subscription Type]]," ",Sales[[#This Row],[Upsell Priority]]," ",TEXT(Sales[[#This Row],[Current Upsell $]],"$#,#")),"")</f>
        <v/>
      </c>
      <c r="M1056" s="1">
        <v>44044</v>
      </c>
      <c r="N1056" s="1">
        <v>44136</v>
      </c>
      <c r="O1056">
        <v>3</v>
      </c>
      <c r="P1056">
        <v>7</v>
      </c>
      <c r="Q1056" s="1">
        <v>44105</v>
      </c>
      <c r="R1056">
        <v>0</v>
      </c>
      <c r="S1056" s="1"/>
    </row>
    <row r="1057" spans="1:19" x14ac:dyDescent="0.35">
      <c r="A1057">
        <v>100097</v>
      </c>
      <c r="B1057" t="s">
        <v>3</v>
      </c>
      <c r="C1057" s="2">
        <f>_xlfn.SWITCH(Sales[[#This Row],[Subscription Type]],"Basic",10,"Premium",10,"Business",25,"Enterprise",27)</f>
        <v>10</v>
      </c>
      <c r="G1057">
        <v>0</v>
      </c>
      <c r="H1057">
        <v>4</v>
      </c>
      <c r="I1057">
        <f>IF(Sales[[#This Row],[Number of Users]]-Sales[[#This Row],[Licenses Bought]]&lt;0,0,Sales[[#This Row],[Number of Users]]-Sales[[#This Row],[Licenses Bought]])</f>
        <v>4</v>
      </c>
      <c r="J1057" s="2">
        <f>IF(Sales[[#This Row],[Sales Month]]=MAX(Sales[Sales Month]),Sales[[#This Row],[Upsell $ Per Non-Paying User]]*Sales[[#This Row],[Non-Paying Users]],0)</f>
        <v>0</v>
      </c>
      <c r="K1057" s="2" t="str">
        <f>_xlfn.IFS(Sales[[#This Row],[Current Upsell $]]=0,"",Sales[[#This Row],[Current Upsell $]]&gt;=400,"High",Sales[[#This Row],[Current Upsell $]]&gt;=100,"Medium",Sales[[#This Row],[Current Upsell $]]&lt;100,"Low")</f>
        <v/>
      </c>
      <c r="L1057" s="2" t="str">
        <f>IF(Sales[[#This Row],[Current Upsell $]]&gt;0,_xlfn.CONCAT(Sales[[#This Row],[Subscription Type]]," ",Sales[[#This Row],[Upsell Priority]]," ",TEXT(Sales[[#This Row],[Current Upsell $]],"$#,#")),"")</f>
        <v/>
      </c>
      <c r="M1057" s="1">
        <v>44044</v>
      </c>
      <c r="N1057" s="1">
        <v>44136</v>
      </c>
      <c r="O1057">
        <v>3</v>
      </c>
      <c r="P1057">
        <v>7</v>
      </c>
      <c r="Q1057" s="1">
        <v>44136</v>
      </c>
      <c r="R1057">
        <v>0</v>
      </c>
      <c r="S1057" s="1"/>
    </row>
    <row r="1058" spans="1:19" x14ac:dyDescent="0.35">
      <c r="A1058">
        <v>100098</v>
      </c>
      <c r="B1058" t="s">
        <v>3</v>
      </c>
      <c r="C1058" s="2">
        <f>_xlfn.SWITCH(Sales[[#This Row],[Subscription Type]],"Basic",10,"Premium",10,"Business",25,"Enterprise",27)</f>
        <v>10</v>
      </c>
      <c r="G1058">
        <v>0</v>
      </c>
      <c r="H1058">
        <v>3</v>
      </c>
      <c r="I1058">
        <f>IF(Sales[[#This Row],[Number of Users]]-Sales[[#This Row],[Licenses Bought]]&lt;0,0,Sales[[#This Row],[Number of Users]]-Sales[[#This Row],[Licenses Bought]])</f>
        <v>3</v>
      </c>
      <c r="J1058" s="2">
        <f>IF(Sales[[#This Row],[Sales Month]]=MAX(Sales[Sales Month]),Sales[[#This Row],[Upsell $ Per Non-Paying User]]*Sales[[#This Row],[Non-Paying Users]],0)</f>
        <v>0</v>
      </c>
      <c r="K1058" s="2" t="str">
        <f>_xlfn.IFS(Sales[[#This Row],[Current Upsell $]]=0,"",Sales[[#This Row],[Current Upsell $]]&gt;=400,"High",Sales[[#This Row],[Current Upsell $]]&gt;=100,"Medium",Sales[[#This Row],[Current Upsell $]]&lt;100,"Low")</f>
        <v/>
      </c>
      <c r="L1058" s="2" t="str">
        <f>IF(Sales[[#This Row],[Current Upsell $]]&gt;0,_xlfn.CONCAT(Sales[[#This Row],[Subscription Type]]," ",Sales[[#This Row],[Upsell Priority]]," ",TEXT(Sales[[#This Row],[Current Upsell $]],"$#,#")),"")</f>
        <v/>
      </c>
      <c r="M1058" s="1">
        <v>44044</v>
      </c>
      <c r="N1058" s="1">
        <v>44197</v>
      </c>
      <c r="O1058">
        <v>5</v>
      </c>
      <c r="P1058">
        <v>5</v>
      </c>
      <c r="Q1058" s="1">
        <v>44044</v>
      </c>
      <c r="R1058">
        <v>0</v>
      </c>
      <c r="S1058" s="1"/>
    </row>
    <row r="1059" spans="1:19" x14ac:dyDescent="0.35">
      <c r="A1059">
        <v>100098</v>
      </c>
      <c r="B1059" t="s">
        <v>3</v>
      </c>
      <c r="C1059" s="2">
        <f>_xlfn.SWITCH(Sales[[#This Row],[Subscription Type]],"Basic",10,"Premium",10,"Business",25,"Enterprise",27)</f>
        <v>10</v>
      </c>
      <c r="G1059">
        <v>0</v>
      </c>
      <c r="H1059">
        <v>3</v>
      </c>
      <c r="I1059">
        <f>IF(Sales[[#This Row],[Number of Users]]-Sales[[#This Row],[Licenses Bought]]&lt;0,0,Sales[[#This Row],[Number of Users]]-Sales[[#This Row],[Licenses Bought]])</f>
        <v>3</v>
      </c>
      <c r="J1059" s="2">
        <f>IF(Sales[[#This Row],[Sales Month]]=MAX(Sales[Sales Month]),Sales[[#This Row],[Upsell $ Per Non-Paying User]]*Sales[[#This Row],[Non-Paying Users]],0)</f>
        <v>0</v>
      </c>
      <c r="K1059" s="2" t="str">
        <f>_xlfn.IFS(Sales[[#This Row],[Current Upsell $]]=0,"",Sales[[#This Row],[Current Upsell $]]&gt;=400,"High",Sales[[#This Row],[Current Upsell $]]&gt;=100,"Medium",Sales[[#This Row],[Current Upsell $]]&lt;100,"Low")</f>
        <v/>
      </c>
      <c r="L1059" s="2" t="str">
        <f>IF(Sales[[#This Row],[Current Upsell $]]&gt;0,_xlfn.CONCAT(Sales[[#This Row],[Subscription Type]]," ",Sales[[#This Row],[Upsell Priority]]," ",TEXT(Sales[[#This Row],[Current Upsell $]],"$#,#")),"")</f>
        <v/>
      </c>
      <c r="M1059" s="1">
        <v>44044</v>
      </c>
      <c r="N1059" s="1">
        <v>44197</v>
      </c>
      <c r="O1059">
        <v>5</v>
      </c>
      <c r="P1059">
        <v>5</v>
      </c>
      <c r="Q1059" s="1">
        <v>44075</v>
      </c>
      <c r="R1059">
        <v>0</v>
      </c>
      <c r="S1059" s="1"/>
    </row>
    <row r="1060" spans="1:19" x14ac:dyDescent="0.35">
      <c r="A1060">
        <v>100098</v>
      </c>
      <c r="B1060" t="s">
        <v>3</v>
      </c>
      <c r="C1060" s="2">
        <f>_xlfn.SWITCH(Sales[[#This Row],[Subscription Type]],"Basic",10,"Premium",10,"Business",25,"Enterprise",27)</f>
        <v>10</v>
      </c>
      <c r="G1060">
        <v>0</v>
      </c>
      <c r="H1060">
        <v>3</v>
      </c>
      <c r="I1060">
        <f>IF(Sales[[#This Row],[Number of Users]]-Sales[[#This Row],[Licenses Bought]]&lt;0,0,Sales[[#This Row],[Number of Users]]-Sales[[#This Row],[Licenses Bought]])</f>
        <v>3</v>
      </c>
      <c r="J1060" s="2">
        <f>IF(Sales[[#This Row],[Sales Month]]=MAX(Sales[Sales Month]),Sales[[#This Row],[Upsell $ Per Non-Paying User]]*Sales[[#This Row],[Non-Paying Users]],0)</f>
        <v>0</v>
      </c>
      <c r="K1060" s="2" t="str">
        <f>_xlfn.IFS(Sales[[#This Row],[Current Upsell $]]=0,"",Sales[[#This Row],[Current Upsell $]]&gt;=400,"High",Sales[[#This Row],[Current Upsell $]]&gt;=100,"Medium",Sales[[#This Row],[Current Upsell $]]&lt;100,"Low")</f>
        <v/>
      </c>
      <c r="L1060" s="2" t="str">
        <f>IF(Sales[[#This Row],[Current Upsell $]]&gt;0,_xlfn.CONCAT(Sales[[#This Row],[Subscription Type]]," ",Sales[[#This Row],[Upsell Priority]]," ",TEXT(Sales[[#This Row],[Current Upsell $]],"$#,#")),"")</f>
        <v/>
      </c>
      <c r="M1060" s="1">
        <v>44044</v>
      </c>
      <c r="N1060" s="1">
        <v>44197</v>
      </c>
      <c r="O1060">
        <v>5</v>
      </c>
      <c r="P1060">
        <v>5</v>
      </c>
      <c r="Q1060" s="1">
        <v>44105</v>
      </c>
      <c r="R1060">
        <v>0</v>
      </c>
      <c r="S1060" s="1"/>
    </row>
    <row r="1061" spans="1:19" x14ac:dyDescent="0.35">
      <c r="A1061">
        <v>100098</v>
      </c>
      <c r="B1061" t="s">
        <v>3</v>
      </c>
      <c r="C1061" s="2">
        <f>_xlfn.SWITCH(Sales[[#This Row],[Subscription Type]],"Basic",10,"Premium",10,"Business",25,"Enterprise",27)</f>
        <v>10</v>
      </c>
      <c r="G1061">
        <v>0</v>
      </c>
      <c r="H1061">
        <v>3</v>
      </c>
      <c r="I1061">
        <f>IF(Sales[[#This Row],[Number of Users]]-Sales[[#This Row],[Licenses Bought]]&lt;0,0,Sales[[#This Row],[Number of Users]]-Sales[[#This Row],[Licenses Bought]])</f>
        <v>3</v>
      </c>
      <c r="J1061" s="2">
        <f>IF(Sales[[#This Row],[Sales Month]]=MAX(Sales[Sales Month]),Sales[[#This Row],[Upsell $ Per Non-Paying User]]*Sales[[#This Row],[Non-Paying Users]],0)</f>
        <v>0</v>
      </c>
      <c r="K1061" s="2" t="str">
        <f>_xlfn.IFS(Sales[[#This Row],[Current Upsell $]]=0,"",Sales[[#This Row],[Current Upsell $]]&gt;=400,"High",Sales[[#This Row],[Current Upsell $]]&gt;=100,"Medium",Sales[[#This Row],[Current Upsell $]]&lt;100,"Low")</f>
        <v/>
      </c>
      <c r="L1061" s="2" t="str">
        <f>IF(Sales[[#This Row],[Current Upsell $]]&gt;0,_xlfn.CONCAT(Sales[[#This Row],[Subscription Type]]," ",Sales[[#This Row],[Upsell Priority]]," ",TEXT(Sales[[#This Row],[Current Upsell $]],"$#,#")),"")</f>
        <v/>
      </c>
      <c r="M1061" s="1">
        <v>44044</v>
      </c>
      <c r="N1061" s="1">
        <v>44197</v>
      </c>
      <c r="O1061">
        <v>5</v>
      </c>
      <c r="P1061">
        <v>5</v>
      </c>
      <c r="Q1061" s="1">
        <v>44136</v>
      </c>
      <c r="R1061">
        <v>0</v>
      </c>
      <c r="S1061" s="1"/>
    </row>
    <row r="1062" spans="1:19" x14ac:dyDescent="0.35">
      <c r="A1062">
        <v>100098</v>
      </c>
      <c r="B1062" t="s">
        <v>3</v>
      </c>
      <c r="C1062" s="2">
        <f>_xlfn.SWITCH(Sales[[#This Row],[Subscription Type]],"Basic",10,"Premium",10,"Business",25,"Enterprise",27)</f>
        <v>10</v>
      </c>
      <c r="G1062">
        <v>0</v>
      </c>
      <c r="H1062">
        <v>3</v>
      </c>
      <c r="I1062">
        <f>IF(Sales[[#This Row],[Number of Users]]-Sales[[#This Row],[Licenses Bought]]&lt;0,0,Sales[[#This Row],[Number of Users]]-Sales[[#This Row],[Licenses Bought]])</f>
        <v>3</v>
      </c>
      <c r="J1062" s="2">
        <f>IF(Sales[[#This Row],[Sales Month]]=MAX(Sales[Sales Month]),Sales[[#This Row],[Upsell $ Per Non-Paying User]]*Sales[[#This Row],[Non-Paying Users]],0)</f>
        <v>0</v>
      </c>
      <c r="K1062" s="2" t="str">
        <f>_xlfn.IFS(Sales[[#This Row],[Current Upsell $]]=0,"",Sales[[#This Row],[Current Upsell $]]&gt;=400,"High",Sales[[#This Row],[Current Upsell $]]&gt;=100,"Medium",Sales[[#This Row],[Current Upsell $]]&lt;100,"Low")</f>
        <v/>
      </c>
      <c r="L1062" s="2" t="str">
        <f>IF(Sales[[#This Row],[Current Upsell $]]&gt;0,_xlfn.CONCAT(Sales[[#This Row],[Subscription Type]]," ",Sales[[#This Row],[Upsell Priority]]," ",TEXT(Sales[[#This Row],[Current Upsell $]],"$#,#")),"")</f>
        <v/>
      </c>
      <c r="M1062" s="1">
        <v>44044</v>
      </c>
      <c r="N1062" s="1">
        <v>44197</v>
      </c>
      <c r="O1062">
        <v>5</v>
      </c>
      <c r="P1062">
        <v>5</v>
      </c>
      <c r="Q1062" s="1">
        <v>44166</v>
      </c>
      <c r="R1062">
        <v>0</v>
      </c>
      <c r="S1062" s="1"/>
    </row>
    <row r="1063" spans="1:19" x14ac:dyDescent="0.35">
      <c r="A1063">
        <v>100098</v>
      </c>
      <c r="B1063" t="s">
        <v>3</v>
      </c>
      <c r="C1063" s="2">
        <f>_xlfn.SWITCH(Sales[[#This Row],[Subscription Type]],"Basic",10,"Premium",10,"Business",25,"Enterprise",27)</f>
        <v>10</v>
      </c>
      <c r="G1063">
        <v>0</v>
      </c>
      <c r="H1063">
        <v>3</v>
      </c>
      <c r="I1063">
        <f>IF(Sales[[#This Row],[Number of Users]]-Sales[[#This Row],[Licenses Bought]]&lt;0,0,Sales[[#This Row],[Number of Users]]-Sales[[#This Row],[Licenses Bought]])</f>
        <v>3</v>
      </c>
      <c r="J1063" s="2">
        <f>IF(Sales[[#This Row],[Sales Month]]=MAX(Sales[Sales Month]),Sales[[#This Row],[Upsell $ Per Non-Paying User]]*Sales[[#This Row],[Non-Paying Users]],0)</f>
        <v>0</v>
      </c>
      <c r="K1063" s="2" t="str">
        <f>_xlfn.IFS(Sales[[#This Row],[Current Upsell $]]=0,"",Sales[[#This Row],[Current Upsell $]]&gt;=400,"High",Sales[[#This Row],[Current Upsell $]]&gt;=100,"Medium",Sales[[#This Row],[Current Upsell $]]&lt;100,"Low")</f>
        <v/>
      </c>
      <c r="L1063" s="2" t="str">
        <f>IF(Sales[[#This Row],[Current Upsell $]]&gt;0,_xlfn.CONCAT(Sales[[#This Row],[Subscription Type]]," ",Sales[[#This Row],[Upsell Priority]]," ",TEXT(Sales[[#This Row],[Current Upsell $]],"$#,#")),"")</f>
        <v/>
      </c>
      <c r="M1063" s="1">
        <v>44044</v>
      </c>
      <c r="N1063" s="1">
        <v>44197</v>
      </c>
      <c r="O1063">
        <v>5</v>
      </c>
      <c r="P1063">
        <v>5</v>
      </c>
      <c r="Q1063" s="1">
        <v>44197</v>
      </c>
      <c r="R1063">
        <v>0</v>
      </c>
      <c r="S1063" s="1"/>
    </row>
    <row r="1064" spans="1:19" x14ac:dyDescent="0.35">
      <c r="A1064">
        <v>100099</v>
      </c>
      <c r="B1064" t="s">
        <v>3</v>
      </c>
      <c r="C1064" s="2">
        <f>_xlfn.SWITCH(Sales[[#This Row],[Subscription Type]],"Basic",10,"Premium",10,"Business",25,"Enterprise",27)</f>
        <v>10</v>
      </c>
      <c r="G1064">
        <v>0</v>
      </c>
      <c r="H1064">
        <v>3</v>
      </c>
      <c r="I1064">
        <f>IF(Sales[[#This Row],[Number of Users]]-Sales[[#This Row],[Licenses Bought]]&lt;0,0,Sales[[#This Row],[Number of Users]]-Sales[[#This Row],[Licenses Bought]])</f>
        <v>3</v>
      </c>
      <c r="J1064" s="2">
        <f>IF(Sales[[#This Row],[Sales Month]]=MAX(Sales[Sales Month]),Sales[[#This Row],[Upsell $ Per Non-Paying User]]*Sales[[#This Row],[Non-Paying Users]],0)</f>
        <v>0</v>
      </c>
      <c r="K1064" s="2" t="str">
        <f>_xlfn.IFS(Sales[[#This Row],[Current Upsell $]]=0,"",Sales[[#This Row],[Current Upsell $]]&gt;=400,"High",Sales[[#This Row],[Current Upsell $]]&gt;=100,"Medium",Sales[[#This Row],[Current Upsell $]]&lt;100,"Low")</f>
        <v/>
      </c>
      <c r="L1064" s="2" t="str">
        <f>IF(Sales[[#This Row],[Current Upsell $]]&gt;0,_xlfn.CONCAT(Sales[[#This Row],[Subscription Type]]," ",Sales[[#This Row],[Upsell Priority]]," ",TEXT(Sales[[#This Row],[Current Upsell $]],"$#,#")),"")</f>
        <v/>
      </c>
      <c r="M1064" s="1">
        <v>44044</v>
      </c>
      <c r="N1064" s="1">
        <v>44105</v>
      </c>
      <c r="O1064">
        <v>2</v>
      </c>
      <c r="P1064">
        <v>8</v>
      </c>
      <c r="Q1064" s="1">
        <v>44044</v>
      </c>
      <c r="R1064">
        <v>0</v>
      </c>
      <c r="S1064" s="1"/>
    </row>
    <row r="1065" spans="1:19" x14ac:dyDescent="0.35">
      <c r="A1065">
        <v>100099</v>
      </c>
      <c r="B1065" t="s">
        <v>3</v>
      </c>
      <c r="C1065" s="2">
        <f>_xlfn.SWITCH(Sales[[#This Row],[Subscription Type]],"Basic",10,"Premium",10,"Business",25,"Enterprise",27)</f>
        <v>10</v>
      </c>
      <c r="G1065">
        <v>0</v>
      </c>
      <c r="H1065">
        <v>2</v>
      </c>
      <c r="I1065">
        <f>IF(Sales[[#This Row],[Number of Users]]-Sales[[#This Row],[Licenses Bought]]&lt;0,0,Sales[[#This Row],[Number of Users]]-Sales[[#This Row],[Licenses Bought]])</f>
        <v>2</v>
      </c>
      <c r="J1065" s="2">
        <f>IF(Sales[[#This Row],[Sales Month]]=MAX(Sales[Sales Month]),Sales[[#This Row],[Upsell $ Per Non-Paying User]]*Sales[[#This Row],[Non-Paying Users]],0)</f>
        <v>0</v>
      </c>
      <c r="K1065" s="2" t="str">
        <f>_xlfn.IFS(Sales[[#This Row],[Current Upsell $]]=0,"",Sales[[#This Row],[Current Upsell $]]&gt;=400,"High",Sales[[#This Row],[Current Upsell $]]&gt;=100,"Medium",Sales[[#This Row],[Current Upsell $]]&lt;100,"Low")</f>
        <v/>
      </c>
      <c r="L1065" s="2" t="str">
        <f>IF(Sales[[#This Row],[Current Upsell $]]&gt;0,_xlfn.CONCAT(Sales[[#This Row],[Subscription Type]]," ",Sales[[#This Row],[Upsell Priority]]," ",TEXT(Sales[[#This Row],[Current Upsell $]],"$#,#")),"")</f>
        <v/>
      </c>
      <c r="M1065" s="1">
        <v>44044</v>
      </c>
      <c r="N1065" s="1">
        <v>44105</v>
      </c>
      <c r="O1065">
        <v>2</v>
      </c>
      <c r="P1065">
        <v>8</v>
      </c>
      <c r="Q1065" s="1">
        <v>44075</v>
      </c>
      <c r="R1065">
        <v>0</v>
      </c>
      <c r="S1065" s="1"/>
    </row>
    <row r="1066" spans="1:19" x14ac:dyDescent="0.35">
      <c r="A1066">
        <v>100099</v>
      </c>
      <c r="B1066" t="s">
        <v>3</v>
      </c>
      <c r="C1066" s="2">
        <f>_xlfn.SWITCH(Sales[[#This Row],[Subscription Type]],"Basic",10,"Premium",10,"Business",25,"Enterprise",27)</f>
        <v>10</v>
      </c>
      <c r="G1066">
        <v>0</v>
      </c>
      <c r="H1066">
        <v>3</v>
      </c>
      <c r="I1066">
        <f>IF(Sales[[#This Row],[Number of Users]]-Sales[[#This Row],[Licenses Bought]]&lt;0,0,Sales[[#This Row],[Number of Users]]-Sales[[#This Row],[Licenses Bought]])</f>
        <v>3</v>
      </c>
      <c r="J1066" s="2">
        <f>IF(Sales[[#This Row],[Sales Month]]=MAX(Sales[Sales Month]),Sales[[#This Row],[Upsell $ Per Non-Paying User]]*Sales[[#This Row],[Non-Paying Users]],0)</f>
        <v>0</v>
      </c>
      <c r="K1066" s="2" t="str">
        <f>_xlfn.IFS(Sales[[#This Row],[Current Upsell $]]=0,"",Sales[[#This Row],[Current Upsell $]]&gt;=400,"High",Sales[[#This Row],[Current Upsell $]]&gt;=100,"Medium",Sales[[#This Row],[Current Upsell $]]&lt;100,"Low")</f>
        <v/>
      </c>
      <c r="L1066" s="2" t="str">
        <f>IF(Sales[[#This Row],[Current Upsell $]]&gt;0,_xlfn.CONCAT(Sales[[#This Row],[Subscription Type]]," ",Sales[[#This Row],[Upsell Priority]]," ",TEXT(Sales[[#This Row],[Current Upsell $]],"$#,#")),"")</f>
        <v/>
      </c>
      <c r="M1066" s="1">
        <v>44044</v>
      </c>
      <c r="N1066" s="1">
        <v>44105</v>
      </c>
      <c r="O1066">
        <v>2</v>
      </c>
      <c r="P1066">
        <v>8</v>
      </c>
      <c r="Q1066" s="1">
        <v>44105</v>
      </c>
      <c r="R1066">
        <v>0</v>
      </c>
      <c r="S1066" s="1"/>
    </row>
    <row r="1067" spans="1:19" x14ac:dyDescent="0.35">
      <c r="A1067">
        <v>100100</v>
      </c>
      <c r="B1067" t="s">
        <v>3</v>
      </c>
      <c r="C1067" s="2">
        <f>_xlfn.SWITCH(Sales[[#This Row],[Subscription Type]],"Basic",10,"Premium",10,"Business",25,"Enterprise",27)</f>
        <v>10</v>
      </c>
      <c r="G1067">
        <v>0</v>
      </c>
      <c r="H1067">
        <v>3</v>
      </c>
      <c r="I1067">
        <f>IF(Sales[[#This Row],[Number of Users]]-Sales[[#This Row],[Licenses Bought]]&lt;0,0,Sales[[#This Row],[Number of Users]]-Sales[[#This Row],[Licenses Bought]])</f>
        <v>3</v>
      </c>
      <c r="J1067" s="2">
        <f>IF(Sales[[#This Row],[Sales Month]]=MAX(Sales[Sales Month]),Sales[[#This Row],[Upsell $ Per Non-Paying User]]*Sales[[#This Row],[Non-Paying Users]],0)</f>
        <v>0</v>
      </c>
      <c r="K1067" s="2" t="str">
        <f>_xlfn.IFS(Sales[[#This Row],[Current Upsell $]]=0,"",Sales[[#This Row],[Current Upsell $]]&gt;=400,"High",Sales[[#This Row],[Current Upsell $]]&gt;=100,"Medium",Sales[[#This Row],[Current Upsell $]]&lt;100,"Low")</f>
        <v/>
      </c>
      <c r="L1067" s="2" t="str">
        <f>IF(Sales[[#This Row],[Current Upsell $]]&gt;0,_xlfn.CONCAT(Sales[[#This Row],[Subscription Type]]," ",Sales[[#This Row],[Upsell Priority]]," ",TEXT(Sales[[#This Row],[Current Upsell $]],"$#,#")),"")</f>
        <v/>
      </c>
      <c r="M1067" s="1">
        <v>44044</v>
      </c>
      <c r="N1067" s="1">
        <v>44256</v>
      </c>
      <c r="O1067">
        <v>7</v>
      </c>
      <c r="P1067">
        <v>3</v>
      </c>
      <c r="Q1067" s="1">
        <v>44044</v>
      </c>
      <c r="R1067">
        <v>0</v>
      </c>
      <c r="S1067" s="1"/>
    </row>
    <row r="1068" spans="1:19" x14ac:dyDescent="0.35">
      <c r="A1068">
        <v>100100</v>
      </c>
      <c r="B1068" t="s">
        <v>3</v>
      </c>
      <c r="C1068" s="2">
        <f>_xlfn.SWITCH(Sales[[#This Row],[Subscription Type]],"Basic",10,"Premium",10,"Business",25,"Enterprise",27)</f>
        <v>10</v>
      </c>
      <c r="G1068">
        <v>0</v>
      </c>
      <c r="H1068">
        <v>3</v>
      </c>
      <c r="I1068">
        <f>IF(Sales[[#This Row],[Number of Users]]-Sales[[#This Row],[Licenses Bought]]&lt;0,0,Sales[[#This Row],[Number of Users]]-Sales[[#This Row],[Licenses Bought]])</f>
        <v>3</v>
      </c>
      <c r="J1068" s="2">
        <f>IF(Sales[[#This Row],[Sales Month]]=MAX(Sales[Sales Month]),Sales[[#This Row],[Upsell $ Per Non-Paying User]]*Sales[[#This Row],[Non-Paying Users]],0)</f>
        <v>0</v>
      </c>
      <c r="K1068" s="2" t="str">
        <f>_xlfn.IFS(Sales[[#This Row],[Current Upsell $]]=0,"",Sales[[#This Row],[Current Upsell $]]&gt;=400,"High",Sales[[#This Row],[Current Upsell $]]&gt;=100,"Medium",Sales[[#This Row],[Current Upsell $]]&lt;100,"Low")</f>
        <v/>
      </c>
      <c r="L1068" s="2" t="str">
        <f>IF(Sales[[#This Row],[Current Upsell $]]&gt;0,_xlfn.CONCAT(Sales[[#This Row],[Subscription Type]]," ",Sales[[#This Row],[Upsell Priority]]," ",TEXT(Sales[[#This Row],[Current Upsell $]],"$#,#")),"")</f>
        <v/>
      </c>
      <c r="M1068" s="1">
        <v>44044</v>
      </c>
      <c r="N1068" s="1">
        <v>44256</v>
      </c>
      <c r="O1068">
        <v>7</v>
      </c>
      <c r="P1068">
        <v>3</v>
      </c>
      <c r="Q1068" s="1">
        <v>44075</v>
      </c>
      <c r="R1068">
        <v>0</v>
      </c>
      <c r="S1068" s="1"/>
    </row>
    <row r="1069" spans="1:19" x14ac:dyDescent="0.35">
      <c r="A1069">
        <v>100100</v>
      </c>
      <c r="B1069" t="s">
        <v>3</v>
      </c>
      <c r="C1069" s="2">
        <f>_xlfn.SWITCH(Sales[[#This Row],[Subscription Type]],"Basic",10,"Premium",10,"Business",25,"Enterprise",27)</f>
        <v>10</v>
      </c>
      <c r="G1069">
        <v>0</v>
      </c>
      <c r="H1069">
        <v>3</v>
      </c>
      <c r="I1069">
        <f>IF(Sales[[#This Row],[Number of Users]]-Sales[[#This Row],[Licenses Bought]]&lt;0,0,Sales[[#This Row],[Number of Users]]-Sales[[#This Row],[Licenses Bought]])</f>
        <v>3</v>
      </c>
      <c r="J1069" s="2">
        <f>IF(Sales[[#This Row],[Sales Month]]=MAX(Sales[Sales Month]),Sales[[#This Row],[Upsell $ Per Non-Paying User]]*Sales[[#This Row],[Non-Paying Users]],0)</f>
        <v>0</v>
      </c>
      <c r="K1069" s="2" t="str">
        <f>_xlfn.IFS(Sales[[#This Row],[Current Upsell $]]=0,"",Sales[[#This Row],[Current Upsell $]]&gt;=400,"High",Sales[[#This Row],[Current Upsell $]]&gt;=100,"Medium",Sales[[#This Row],[Current Upsell $]]&lt;100,"Low")</f>
        <v/>
      </c>
      <c r="L1069" s="2" t="str">
        <f>IF(Sales[[#This Row],[Current Upsell $]]&gt;0,_xlfn.CONCAT(Sales[[#This Row],[Subscription Type]]," ",Sales[[#This Row],[Upsell Priority]]," ",TEXT(Sales[[#This Row],[Current Upsell $]],"$#,#")),"")</f>
        <v/>
      </c>
      <c r="M1069" s="1">
        <v>44044</v>
      </c>
      <c r="N1069" s="1">
        <v>44256</v>
      </c>
      <c r="O1069">
        <v>7</v>
      </c>
      <c r="P1069">
        <v>3</v>
      </c>
      <c r="Q1069" s="1">
        <v>44105</v>
      </c>
      <c r="R1069">
        <v>0</v>
      </c>
      <c r="S1069" s="1"/>
    </row>
    <row r="1070" spans="1:19" x14ac:dyDescent="0.35">
      <c r="A1070">
        <v>100100</v>
      </c>
      <c r="B1070" t="s">
        <v>3</v>
      </c>
      <c r="C1070" s="2">
        <f>_xlfn.SWITCH(Sales[[#This Row],[Subscription Type]],"Basic",10,"Premium",10,"Business",25,"Enterprise",27)</f>
        <v>10</v>
      </c>
      <c r="G1070">
        <v>0</v>
      </c>
      <c r="H1070">
        <v>3</v>
      </c>
      <c r="I1070">
        <f>IF(Sales[[#This Row],[Number of Users]]-Sales[[#This Row],[Licenses Bought]]&lt;0,0,Sales[[#This Row],[Number of Users]]-Sales[[#This Row],[Licenses Bought]])</f>
        <v>3</v>
      </c>
      <c r="J1070" s="2">
        <f>IF(Sales[[#This Row],[Sales Month]]=MAX(Sales[Sales Month]),Sales[[#This Row],[Upsell $ Per Non-Paying User]]*Sales[[#This Row],[Non-Paying Users]],0)</f>
        <v>0</v>
      </c>
      <c r="K1070" s="2" t="str">
        <f>_xlfn.IFS(Sales[[#This Row],[Current Upsell $]]=0,"",Sales[[#This Row],[Current Upsell $]]&gt;=400,"High",Sales[[#This Row],[Current Upsell $]]&gt;=100,"Medium",Sales[[#This Row],[Current Upsell $]]&lt;100,"Low")</f>
        <v/>
      </c>
      <c r="L1070" s="2" t="str">
        <f>IF(Sales[[#This Row],[Current Upsell $]]&gt;0,_xlfn.CONCAT(Sales[[#This Row],[Subscription Type]]," ",Sales[[#This Row],[Upsell Priority]]," ",TEXT(Sales[[#This Row],[Current Upsell $]],"$#,#")),"")</f>
        <v/>
      </c>
      <c r="M1070" s="1">
        <v>44044</v>
      </c>
      <c r="N1070" s="1">
        <v>44256</v>
      </c>
      <c r="O1070">
        <v>7</v>
      </c>
      <c r="P1070">
        <v>3</v>
      </c>
      <c r="Q1070" s="1">
        <v>44136</v>
      </c>
      <c r="R1070">
        <v>0</v>
      </c>
      <c r="S1070" s="1"/>
    </row>
    <row r="1071" spans="1:19" x14ac:dyDescent="0.35">
      <c r="A1071">
        <v>100100</v>
      </c>
      <c r="B1071" t="s">
        <v>3</v>
      </c>
      <c r="C1071" s="2">
        <f>_xlfn.SWITCH(Sales[[#This Row],[Subscription Type]],"Basic",10,"Premium",10,"Business",25,"Enterprise",27)</f>
        <v>10</v>
      </c>
      <c r="G1071">
        <v>0</v>
      </c>
      <c r="H1071">
        <v>3</v>
      </c>
      <c r="I1071">
        <f>IF(Sales[[#This Row],[Number of Users]]-Sales[[#This Row],[Licenses Bought]]&lt;0,0,Sales[[#This Row],[Number of Users]]-Sales[[#This Row],[Licenses Bought]])</f>
        <v>3</v>
      </c>
      <c r="J1071" s="2">
        <f>IF(Sales[[#This Row],[Sales Month]]=MAX(Sales[Sales Month]),Sales[[#This Row],[Upsell $ Per Non-Paying User]]*Sales[[#This Row],[Non-Paying Users]],0)</f>
        <v>0</v>
      </c>
      <c r="K1071" s="2" t="str">
        <f>_xlfn.IFS(Sales[[#This Row],[Current Upsell $]]=0,"",Sales[[#This Row],[Current Upsell $]]&gt;=400,"High",Sales[[#This Row],[Current Upsell $]]&gt;=100,"Medium",Sales[[#This Row],[Current Upsell $]]&lt;100,"Low")</f>
        <v/>
      </c>
      <c r="L1071" s="2" t="str">
        <f>IF(Sales[[#This Row],[Current Upsell $]]&gt;0,_xlfn.CONCAT(Sales[[#This Row],[Subscription Type]]," ",Sales[[#This Row],[Upsell Priority]]," ",TEXT(Sales[[#This Row],[Current Upsell $]],"$#,#")),"")</f>
        <v/>
      </c>
      <c r="M1071" s="1">
        <v>44044</v>
      </c>
      <c r="N1071" s="1">
        <v>44256</v>
      </c>
      <c r="O1071">
        <v>7</v>
      </c>
      <c r="P1071">
        <v>3</v>
      </c>
      <c r="Q1071" s="1">
        <v>44166</v>
      </c>
      <c r="R1071">
        <v>0</v>
      </c>
      <c r="S1071" s="1"/>
    </row>
    <row r="1072" spans="1:19" x14ac:dyDescent="0.35">
      <c r="A1072">
        <v>100100</v>
      </c>
      <c r="B1072" t="s">
        <v>3</v>
      </c>
      <c r="C1072" s="2">
        <f>_xlfn.SWITCH(Sales[[#This Row],[Subscription Type]],"Basic",10,"Premium",10,"Business",25,"Enterprise",27)</f>
        <v>10</v>
      </c>
      <c r="G1072">
        <v>0</v>
      </c>
      <c r="H1072">
        <v>3</v>
      </c>
      <c r="I1072">
        <f>IF(Sales[[#This Row],[Number of Users]]-Sales[[#This Row],[Licenses Bought]]&lt;0,0,Sales[[#This Row],[Number of Users]]-Sales[[#This Row],[Licenses Bought]])</f>
        <v>3</v>
      </c>
      <c r="J1072" s="2">
        <f>IF(Sales[[#This Row],[Sales Month]]=MAX(Sales[Sales Month]),Sales[[#This Row],[Upsell $ Per Non-Paying User]]*Sales[[#This Row],[Non-Paying Users]],0)</f>
        <v>0</v>
      </c>
      <c r="K1072" s="2" t="str">
        <f>_xlfn.IFS(Sales[[#This Row],[Current Upsell $]]=0,"",Sales[[#This Row],[Current Upsell $]]&gt;=400,"High",Sales[[#This Row],[Current Upsell $]]&gt;=100,"Medium",Sales[[#This Row],[Current Upsell $]]&lt;100,"Low")</f>
        <v/>
      </c>
      <c r="L1072" s="2" t="str">
        <f>IF(Sales[[#This Row],[Current Upsell $]]&gt;0,_xlfn.CONCAT(Sales[[#This Row],[Subscription Type]]," ",Sales[[#This Row],[Upsell Priority]]," ",TEXT(Sales[[#This Row],[Current Upsell $]],"$#,#")),"")</f>
        <v/>
      </c>
      <c r="M1072" s="1">
        <v>44044</v>
      </c>
      <c r="N1072" s="1">
        <v>44256</v>
      </c>
      <c r="O1072">
        <v>7</v>
      </c>
      <c r="P1072">
        <v>3</v>
      </c>
      <c r="Q1072" s="1">
        <v>44197</v>
      </c>
      <c r="R1072">
        <v>0</v>
      </c>
      <c r="S1072" s="1"/>
    </row>
    <row r="1073" spans="1:19" x14ac:dyDescent="0.35">
      <c r="A1073">
        <v>100100</v>
      </c>
      <c r="B1073" t="s">
        <v>3</v>
      </c>
      <c r="C1073" s="2">
        <f>_xlfn.SWITCH(Sales[[#This Row],[Subscription Type]],"Basic",10,"Premium",10,"Business",25,"Enterprise",27)</f>
        <v>10</v>
      </c>
      <c r="G1073">
        <v>0</v>
      </c>
      <c r="H1073">
        <v>3</v>
      </c>
      <c r="I1073">
        <f>IF(Sales[[#This Row],[Number of Users]]-Sales[[#This Row],[Licenses Bought]]&lt;0,0,Sales[[#This Row],[Number of Users]]-Sales[[#This Row],[Licenses Bought]])</f>
        <v>3</v>
      </c>
      <c r="J1073" s="2">
        <f>IF(Sales[[#This Row],[Sales Month]]=MAX(Sales[Sales Month]),Sales[[#This Row],[Upsell $ Per Non-Paying User]]*Sales[[#This Row],[Non-Paying Users]],0)</f>
        <v>0</v>
      </c>
      <c r="K1073" s="2" t="str">
        <f>_xlfn.IFS(Sales[[#This Row],[Current Upsell $]]=0,"",Sales[[#This Row],[Current Upsell $]]&gt;=400,"High",Sales[[#This Row],[Current Upsell $]]&gt;=100,"Medium",Sales[[#This Row],[Current Upsell $]]&lt;100,"Low")</f>
        <v/>
      </c>
      <c r="L1073" s="2" t="str">
        <f>IF(Sales[[#This Row],[Current Upsell $]]&gt;0,_xlfn.CONCAT(Sales[[#This Row],[Subscription Type]]," ",Sales[[#This Row],[Upsell Priority]]," ",TEXT(Sales[[#This Row],[Current Upsell $]],"$#,#")),"")</f>
        <v/>
      </c>
      <c r="M1073" s="1">
        <v>44044</v>
      </c>
      <c r="N1073" s="1">
        <v>44256</v>
      </c>
      <c r="O1073">
        <v>7</v>
      </c>
      <c r="P1073">
        <v>3</v>
      </c>
      <c r="Q1073" s="1">
        <v>44228</v>
      </c>
      <c r="R1073">
        <v>0</v>
      </c>
      <c r="S1073" s="1"/>
    </row>
    <row r="1074" spans="1:19" x14ac:dyDescent="0.35">
      <c r="A1074">
        <v>100100</v>
      </c>
      <c r="B1074" t="s">
        <v>3</v>
      </c>
      <c r="C1074" s="2">
        <f>_xlfn.SWITCH(Sales[[#This Row],[Subscription Type]],"Basic",10,"Premium",10,"Business",25,"Enterprise",27)</f>
        <v>10</v>
      </c>
      <c r="G1074">
        <v>0</v>
      </c>
      <c r="H1074">
        <v>3</v>
      </c>
      <c r="I1074">
        <f>IF(Sales[[#This Row],[Number of Users]]-Sales[[#This Row],[Licenses Bought]]&lt;0,0,Sales[[#This Row],[Number of Users]]-Sales[[#This Row],[Licenses Bought]])</f>
        <v>3</v>
      </c>
      <c r="J1074" s="2">
        <f>IF(Sales[[#This Row],[Sales Month]]=MAX(Sales[Sales Month]),Sales[[#This Row],[Upsell $ Per Non-Paying User]]*Sales[[#This Row],[Non-Paying Users]],0)</f>
        <v>0</v>
      </c>
      <c r="K1074" s="2" t="str">
        <f>_xlfn.IFS(Sales[[#This Row],[Current Upsell $]]=0,"",Sales[[#This Row],[Current Upsell $]]&gt;=400,"High",Sales[[#This Row],[Current Upsell $]]&gt;=100,"Medium",Sales[[#This Row],[Current Upsell $]]&lt;100,"Low")</f>
        <v/>
      </c>
      <c r="L1074" s="2" t="str">
        <f>IF(Sales[[#This Row],[Current Upsell $]]&gt;0,_xlfn.CONCAT(Sales[[#This Row],[Subscription Type]]," ",Sales[[#This Row],[Upsell Priority]]," ",TEXT(Sales[[#This Row],[Current Upsell $]],"$#,#")),"")</f>
        <v/>
      </c>
      <c r="M1074" s="1">
        <v>44044</v>
      </c>
      <c r="N1074" s="1">
        <v>44256</v>
      </c>
      <c r="O1074">
        <v>7</v>
      </c>
      <c r="P1074">
        <v>3</v>
      </c>
      <c r="Q1074" s="1">
        <v>44256</v>
      </c>
      <c r="R1074">
        <v>0</v>
      </c>
      <c r="S1074" s="1"/>
    </row>
    <row r="1075" spans="1:19" x14ac:dyDescent="0.35">
      <c r="A1075">
        <v>100101</v>
      </c>
      <c r="B1075" t="s">
        <v>3</v>
      </c>
      <c r="C1075" s="2">
        <f>_xlfn.SWITCH(Sales[[#This Row],[Subscription Type]],"Basic",10,"Premium",10,"Business",25,"Enterprise",27)</f>
        <v>10</v>
      </c>
      <c r="G1075">
        <v>0</v>
      </c>
      <c r="H1075">
        <v>2</v>
      </c>
      <c r="I1075">
        <f>IF(Sales[[#This Row],[Number of Users]]-Sales[[#This Row],[Licenses Bought]]&lt;0,0,Sales[[#This Row],[Number of Users]]-Sales[[#This Row],[Licenses Bought]])</f>
        <v>2</v>
      </c>
      <c r="J1075" s="2">
        <f>IF(Sales[[#This Row],[Sales Month]]=MAX(Sales[Sales Month]),Sales[[#This Row],[Upsell $ Per Non-Paying User]]*Sales[[#This Row],[Non-Paying Users]],0)</f>
        <v>0</v>
      </c>
      <c r="K1075" s="2" t="str">
        <f>_xlfn.IFS(Sales[[#This Row],[Current Upsell $]]=0,"",Sales[[#This Row],[Current Upsell $]]&gt;=400,"High",Sales[[#This Row],[Current Upsell $]]&gt;=100,"Medium",Sales[[#This Row],[Current Upsell $]]&lt;100,"Low")</f>
        <v/>
      </c>
      <c r="L1075" s="2" t="str">
        <f>IF(Sales[[#This Row],[Current Upsell $]]&gt;0,_xlfn.CONCAT(Sales[[#This Row],[Subscription Type]]," ",Sales[[#This Row],[Upsell Priority]]," ",TEXT(Sales[[#This Row],[Current Upsell $]],"$#,#")),"")</f>
        <v/>
      </c>
      <c r="M1075" s="1">
        <v>44044</v>
      </c>
      <c r="N1075" s="1">
        <v>44105</v>
      </c>
      <c r="O1075">
        <v>2</v>
      </c>
      <c r="P1075">
        <v>8</v>
      </c>
      <c r="Q1075" s="1">
        <v>44044</v>
      </c>
      <c r="R1075">
        <v>0</v>
      </c>
      <c r="S1075" s="1"/>
    </row>
    <row r="1076" spans="1:19" x14ac:dyDescent="0.35">
      <c r="A1076">
        <v>100101</v>
      </c>
      <c r="B1076" t="s">
        <v>3</v>
      </c>
      <c r="C1076" s="2">
        <f>_xlfn.SWITCH(Sales[[#This Row],[Subscription Type]],"Basic",10,"Premium",10,"Business",25,"Enterprise",27)</f>
        <v>10</v>
      </c>
      <c r="G1076">
        <v>0</v>
      </c>
      <c r="H1076">
        <v>2</v>
      </c>
      <c r="I1076">
        <f>IF(Sales[[#This Row],[Number of Users]]-Sales[[#This Row],[Licenses Bought]]&lt;0,0,Sales[[#This Row],[Number of Users]]-Sales[[#This Row],[Licenses Bought]])</f>
        <v>2</v>
      </c>
      <c r="J1076" s="2">
        <f>IF(Sales[[#This Row],[Sales Month]]=MAX(Sales[Sales Month]),Sales[[#This Row],[Upsell $ Per Non-Paying User]]*Sales[[#This Row],[Non-Paying Users]],0)</f>
        <v>0</v>
      </c>
      <c r="K1076" s="2" t="str">
        <f>_xlfn.IFS(Sales[[#This Row],[Current Upsell $]]=0,"",Sales[[#This Row],[Current Upsell $]]&gt;=400,"High",Sales[[#This Row],[Current Upsell $]]&gt;=100,"Medium",Sales[[#This Row],[Current Upsell $]]&lt;100,"Low")</f>
        <v/>
      </c>
      <c r="L1076" s="2" t="str">
        <f>IF(Sales[[#This Row],[Current Upsell $]]&gt;0,_xlfn.CONCAT(Sales[[#This Row],[Subscription Type]]," ",Sales[[#This Row],[Upsell Priority]]," ",TEXT(Sales[[#This Row],[Current Upsell $]],"$#,#")),"")</f>
        <v/>
      </c>
      <c r="M1076" s="1">
        <v>44044</v>
      </c>
      <c r="N1076" s="1">
        <v>44105</v>
      </c>
      <c r="O1076">
        <v>2</v>
      </c>
      <c r="P1076">
        <v>8</v>
      </c>
      <c r="Q1076" s="1">
        <v>44075</v>
      </c>
      <c r="R1076">
        <v>0</v>
      </c>
      <c r="S1076" s="1"/>
    </row>
    <row r="1077" spans="1:19" x14ac:dyDescent="0.35">
      <c r="A1077">
        <v>100101</v>
      </c>
      <c r="B1077" t="s">
        <v>3</v>
      </c>
      <c r="C1077" s="2">
        <f>_xlfn.SWITCH(Sales[[#This Row],[Subscription Type]],"Basic",10,"Premium",10,"Business",25,"Enterprise",27)</f>
        <v>10</v>
      </c>
      <c r="G1077">
        <v>0</v>
      </c>
      <c r="H1077">
        <v>2</v>
      </c>
      <c r="I1077">
        <f>IF(Sales[[#This Row],[Number of Users]]-Sales[[#This Row],[Licenses Bought]]&lt;0,0,Sales[[#This Row],[Number of Users]]-Sales[[#This Row],[Licenses Bought]])</f>
        <v>2</v>
      </c>
      <c r="J1077" s="2">
        <f>IF(Sales[[#This Row],[Sales Month]]=MAX(Sales[Sales Month]),Sales[[#This Row],[Upsell $ Per Non-Paying User]]*Sales[[#This Row],[Non-Paying Users]],0)</f>
        <v>0</v>
      </c>
      <c r="K1077" s="2" t="str">
        <f>_xlfn.IFS(Sales[[#This Row],[Current Upsell $]]=0,"",Sales[[#This Row],[Current Upsell $]]&gt;=400,"High",Sales[[#This Row],[Current Upsell $]]&gt;=100,"Medium",Sales[[#This Row],[Current Upsell $]]&lt;100,"Low")</f>
        <v/>
      </c>
      <c r="L1077" s="2" t="str">
        <f>IF(Sales[[#This Row],[Current Upsell $]]&gt;0,_xlfn.CONCAT(Sales[[#This Row],[Subscription Type]]," ",Sales[[#This Row],[Upsell Priority]]," ",TEXT(Sales[[#This Row],[Current Upsell $]],"$#,#")),"")</f>
        <v/>
      </c>
      <c r="M1077" s="1">
        <v>44044</v>
      </c>
      <c r="N1077" s="1">
        <v>44105</v>
      </c>
      <c r="O1077">
        <v>2</v>
      </c>
      <c r="P1077">
        <v>8</v>
      </c>
      <c r="Q1077" s="1">
        <v>44105</v>
      </c>
      <c r="R1077">
        <v>0</v>
      </c>
      <c r="S1077" s="1"/>
    </row>
    <row r="1078" spans="1:19" x14ac:dyDescent="0.35">
      <c r="A1078">
        <v>100102</v>
      </c>
      <c r="B1078" t="s">
        <v>3</v>
      </c>
      <c r="C1078" s="2">
        <f>_xlfn.SWITCH(Sales[[#This Row],[Subscription Type]],"Basic",10,"Premium",10,"Business",25,"Enterprise",27)</f>
        <v>10</v>
      </c>
      <c r="G1078">
        <v>0</v>
      </c>
      <c r="H1078">
        <v>2</v>
      </c>
      <c r="I1078">
        <f>IF(Sales[[#This Row],[Number of Users]]-Sales[[#This Row],[Licenses Bought]]&lt;0,0,Sales[[#This Row],[Number of Users]]-Sales[[#This Row],[Licenses Bought]])</f>
        <v>2</v>
      </c>
      <c r="J1078" s="2">
        <f>IF(Sales[[#This Row],[Sales Month]]=MAX(Sales[Sales Month]),Sales[[#This Row],[Upsell $ Per Non-Paying User]]*Sales[[#This Row],[Non-Paying Users]],0)</f>
        <v>0</v>
      </c>
      <c r="K1078" s="2" t="str">
        <f>_xlfn.IFS(Sales[[#This Row],[Current Upsell $]]=0,"",Sales[[#This Row],[Current Upsell $]]&gt;=400,"High",Sales[[#This Row],[Current Upsell $]]&gt;=100,"Medium",Sales[[#This Row],[Current Upsell $]]&lt;100,"Low")</f>
        <v/>
      </c>
      <c r="L1078" s="2" t="str">
        <f>IF(Sales[[#This Row],[Current Upsell $]]&gt;0,_xlfn.CONCAT(Sales[[#This Row],[Subscription Type]]," ",Sales[[#This Row],[Upsell Priority]]," ",TEXT(Sales[[#This Row],[Current Upsell $]],"$#,#")),"")</f>
        <v/>
      </c>
      <c r="M1078" s="1">
        <v>44044</v>
      </c>
      <c r="N1078" s="1">
        <v>44105</v>
      </c>
      <c r="O1078">
        <v>2</v>
      </c>
      <c r="P1078">
        <v>8</v>
      </c>
      <c r="Q1078" s="1">
        <v>44044</v>
      </c>
      <c r="R1078">
        <v>0</v>
      </c>
      <c r="S1078" s="1"/>
    </row>
    <row r="1079" spans="1:19" x14ac:dyDescent="0.35">
      <c r="A1079">
        <v>100102</v>
      </c>
      <c r="B1079" t="s">
        <v>3</v>
      </c>
      <c r="C1079" s="2">
        <f>_xlfn.SWITCH(Sales[[#This Row],[Subscription Type]],"Basic",10,"Premium",10,"Business",25,"Enterprise",27)</f>
        <v>10</v>
      </c>
      <c r="G1079">
        <v>0</v>
      </c>
      <c r="H1079">
        <v>2</v>
      </c>
      <c r="I1079">
        <f>IF(Sales[[#This Row],[Number of Users]]-Sales[[#This Row],[Licenses Bought]]&lt;0,0,Sales[[#This Row],[Number of Users]]-Sales[[#This Row],[Licenses Bought]])</f>
        <v>2</v>
      </c>
      <c r="J1079" s="2">
        <f>IF(Sales[[#This Row],[Sales Month]]=MAX(Sales[Sales Month]),Sales[[#This Row],[Upsell $ Per Non-Paying User]]*Sales[[#This Row],[Non-Paying Users]],0)</f>
        <v>0</v>
      </c>
      <c r="K1079" s="2" t="str">
        <f>_xlfn.IFS(Sales[[#This Row],[Current Upsell $]]=0,"",Sales[[#This Row],[Current Upsell $]]&gt;=400,"High",Sales[[#This Row],[Current Upsell $]]&gt;=100,"Medium",Sales[[#This Row],[Current Upsell $]]&lt;100,"Low")</f>
        <v/>
      </c>
      <c r="L1079" s="2" t="str">
        <f>IF(Sales[[#This Row],[Current Upsell $]]&gt;0,_xlfn.CONCAT(Sales[[#This Row],[Subscription Type]]," ",Sales[[#This Row],[Upsell Priority]]," ",TEXT(Sales[[#This Row],[Current Upsell $]],"$#,#")),"")</f>
        <v/>
      </c>
      <c r="M1079" s="1">
        <v>44044</v>
      </c>
      <c r="N1079" s="1">
        <v>44105</v>
      </c>
      <c r="O1079">
        <v>2</v>
      </c>
      <c r="P1079">
        <v>8</v>
      </c>
      <c r="Q1079" s="1">
        <v>44075</v>
      </c>
      <c r="R1079">
        <v>0</v>
      </c>
      <c r="S1079" s="1"/>
    </row>
    <row r="1080" spans="1:19" x14ac:dyDescent="0.35">
      <c r="A1080">
        <v>100102</v>
      </c>
      <c r="B1080" t="s">
        <v>3</v>
      </c>
      <c r="C1080" s="2">
        <f>_xlfn.SWITCH(Sales[[#This Row],[Subscription Type]],"Basic",10,"Premium",10,"Business",25,"Enterprise",27)</f>
        <v>10</v>
      </c>
      <c r="G1080">
        <v>0</v>
      </c>
      <c r="H1080">
        <v>2</v>
      </c>
      <c r="I1080">
        <f>IF(Sales[[#This Row],[Number of Users]]-Sales[[#This Row],[Licenses Bought]]&lt;0,0,Sales[[#This Row],[Number of Users]]-Sales[[#This Row],[Licenses Bought]])</f>
        <v>2</v>
      </c>
      <c r="J1080" s="2">
        <f>IF(Sales[[#This Row],[Sales Month]]=MAX(Sales[Sales Month]),Sales[[#This Row],[Upsell $ Per Non-Paying User]]*Sales[[#This Row],[Non-Paying Users]],0)</f>
        <v>0</v>
      </c>
      <c r="K1080" s="2" t="str">
        <f>_xlfn.IFS(Sales[[#This Row],[Current Upsell $]]=0,"",Sales[[#This Row],[Current Upsell $]]&gt;=400,"High",Sales[[#This Row],[Current Upsell $]]&gt;=100,"Medium",Sales[[#This Row],[Current Upsell $]]&lt;100,"Low")</f>
        <v/>
      </c>
      <c r="L1080" s="2" t="str">
        <f>IF(Sales[[#This Row],[Current Upsell $]]&gt;0,_xlfn.CONCAT(Sales[[#This Row],[Subscription Type]]," ",Sales[[#This Row],[Upsell Priority]]," ",TEXT(Sales[[#This Row],[Current Upsell $]],"$#,#")),"")</f>
        <v/>
      </c>
      <c r="M1080" s="1">
        <v>44044</v>
      </c>
      <c r="N1080" s="1">
        <v>44105</v>
      </c>
      <c r="O1080">
        <v>2</v>
      </c>
      <c r="P1080">
        <v>8</v>
      </c>
      <c r="Q1080" s="1">
        <v>44105</v>
      </c>
      <c r="R1080">
        <v>0</v>
      </c>
      <c r="S1080" s="1"/>
    </row>
    <row r="1081" spans="1:19" x14ac:dyDescent="0.35">
      <c r="A1081">
        <v>100103</v>
      </c>
      <c r="B1081" t="s">
        <v>3</v>
      </c>
      <c r="C1081" s="2">
        <f>_xlfn.SWITCH(Sales[[#This Row],[Subscription Type]],"Basic",10,"Premium",10,"Business",25,"Enterprise",27)</f>
        <v>10</v>
      </c>
      <c r="G1081">
        <v>0</v>
      </c>
      <c r="H1081">
        <v>2</v>
      </c>
      <c r="I1081">
        <f>IF(Sales[[#This Row],[Number of Users]]-Sales[[#This Row],[Licenses Bought]]&lt;0,0,Sales[[#This Row],[Number of Users]]-Sales[[#This Row],[Licenses Bought]])</f>
        <v>2</v>
      </c>
      <c r="J1081" s="2">
        <f>IF(Sales[[#This Row],[Sales Month]]=MAX(Sales[Sales Month]),Sales[[#This Row],[Upsell $ Per Non-Paying User]]*Sales[[#This Row],[Non-Paying Users]],0)</f>
        <v>0</v>
      </c>
      <c r="K1081" s="2" t="str">
        <f>_xlfn.IFS(Sales[[#This Row],[Current Upsell $]]=0,"",Sales[[#This Row],[Current Upsell $]]&gt;=400,"High",Sales[[#This Row],[Current Upsell $]]&gt;=100,"Medium",Sales[[#This Row],[Current Upsell $]]&lt;100,"Low")</f>
        <v/>
      </c>
      <c r="L1081" s="2" t="str">
        <f>IF(Sales[[#This Row],[Current Upsell $]]&gt;0,_xlfn.CONCAT(Sales[[#This Row],[Subscription Type]]," ",Sales[[#This Row],[Upsell Priority]]," ",TEXT(Sales[[#This Row],[Current Upsell $]],"$#,#")),"")</f>
        <v/>
      </c>
      <c r="M1081" s="1">
        <v>44044</v>
      </c>
      <c r="N1081" s="1">
        <v>44256</v>
      </c>
      <c r="O1081">
        <v>7</v>
      </c>
      <c r="P1081">
        <v>3</v>
      </c>
      <c r="Q1081" s="1">
        <v>44044</v>
      </c>
      <c r="R1081">
        <v>0</v>
      </c>
      <c r="S1081" s="1"/>
    </row>
    <row r="1082" spans="1:19" x14ac:dyDescent="0.35">
      <c r="A1082">
        <v>100103</v>
      </c>
      <c r="B1082" t="s">
        <v>3</v>
      </c>
      <c r="C1082" s="2">
        <f>_xlfn.SWITCH(Sales[[#This Row],[Subscription Type]],"Basic",10,"Premium",10,"Business",25,"Enterprise",27)</f>
        <v>10</v>
      </c>
      <c r="G1082">
        <v>0</v>
      </c>
      <c r="H1082">
        <v>1</v>
      </c>
      <c r="I1082">
        <f>IF(Sales[[#This Row],[Number of Users]]-Sales[[#This Row],[Licenses Bought]]&lt;0,0,Sales[[#This Row],[Number of Users]]-Sales[[#This Row],[Licenses Bought]])</f>
        <v>1</v>
      </c>
      <c r="J1082" s="2">
        <f>IF(Sales[[#This Row],[Sales Month]]=MAX(Sales[Sales Month]),Sales[[#This Row],[Upsell $ Per Non-Paying User]]*Sales[[#This Row],[Non-Paying Users]],0)</f>
        <v>0</v>
      </c>
      <c r="K1082" s="2" t="str">
        <f>_xlfn.IFS(Sales[[#This Row],[Current Upsell $]]=0,"",Sales[[#This Row],[Current Upsell $]]&gt;=400,"High",Sales[[#This Row],[Current Upsell $]]&gt;=100,"Medium",Sales[[#This Row],[Current Upsell $]]&lt;100,"Low")</f>
        <v/>
      </c>
      <c r="L1082" s="2" t="str">
        <f>IF(Sales[[#This Row],[Current Upsell $]]&gt;0,_xlfn.CONCAT(Sales[[#This Row],[Subscription Type]]," ",Sales[[#This Row],[Upsell Priority]]," ",TEXT(Sales[[#This Row],[Current Upsell $]],"$#,#")),"")</f>
        <v/>
      </c>
      <c r="M1082" s="1">
        <v>44044</v>
      </c>
      <c r="N1082" s="1">
        <v>44256</v>
      </c>
      <c r="O1082">
        <v>7</v>
      </c>
      <c r="P1082">
        <v>3</v>
      </c>
      <c r="Q1082" s="1">
        <v>44075</v>
      </c>
      <c r="R1082">
        <v>0</v>
      </c>
      <c r="S1082" s="1"/>
    </row>
    <row r="1083" spans="1:19" x14ac:dyDescent="0.35">
      <c r="A1083">
        <v>100103</v>
      </c>
      <c r="B1083" t="s">
        <v>3</v>
      </c>
      <c r="C1083" s="2">
        <f>_xlfn.SWITCH(Sales[[#This Row],[Subscription Type]],"Basic",10,"Premium",10,"Business",25,"Enterprise",27)</f>
        <v>10</v>
      </c>
      <c r="G1083">
        <v>0</v>
      </c>
      <c r="H1083">
        <v>2</v>
      </c>
      <c r="I1083">
        <f>IF(Sales[[#This Row],[Number of Users]]-Sales[[#This Row],[Licenses Bought]]&lt;0,0,Sales[[#This Row],[Number of Users]]-Sales[[#This Row],[Licenses Bought]])</f>
        <v>2</v>
      </c>
      <c r="J1083" s="2">
        <f>IF(Sales[[#This Row],[Sales Month]]=MAX(Sales[Sales Month]),Sales[[#This Row],[Upsell $ Per Non-Paying User]]*Sales[[#This Row],[Non-Paying Users]],0)</f>
        <v>0</v>
      </c>
      <c r="K1083" s="2" t="str">
        <f>_xlfn.IFS(Sales[[#This Row],[Current Upsell $]]=0,"",Sales[[#This Row],[Current Upsell $]]&gt;=400,"High",Sales[[#This Row],[Current Upsell $]]&gt;=100,"Medium",Sales[[#This Row],[Current Upsell $]]&lt;100,"Low")</f>
        <v/>
      </c>
      <c r="L1083" s="2" t="str">
        <f>IF(Sales[[#This Row],[Current Upsell $]]&gt;0,_xlfn.CONCAT(Sales[[#This Row],[Subscription Type]]," ",Sales[[#This Row],[Upsell Priority]]," ",TEXT(Sales[[#This Row],[Current Upsell $]],"$#,#")),"")</f>
        <v/>
      </c>
      <c r="M1083" s="1">
        <v>44044</v>
      </c>
      <c r="N1083" s="1">
        <v>44256</v>
      </c>
      <c r="O1083">
        <v>7</v>
      </c>
      <c r="P1083">
        <v>3</v>
      </c>
      <c r="Q1083" s="1">
        <v>44105</v>
      </c>
      <c r="R1083">
        <v>0</v>
      </c>
      <c r="S1083" s="1"/>
    </row>
    <row r="1084" spans="1:19" x14ac:dyDescent="0.35">
      <c r="A1084">
        <v>100103</v>
      </c>
      <c r="B1084" t="s">
        <v>3</v>
      </c>
      <c r="C1084" s="2">
        <f>_xlfn.SWITCH(Sales[[#This Row],[Subscription Type]],"Basic",10,"Premium",10,"Business",25,"Enterprise",27)</f>
        <v>10</v>
      </c>
      <c r="G1084">
        <v>0</v>
      </c>
      <c r="H1084">
        <v>2</v>
      </c>
      <c r="I1084">
        <f>IF(Sales[[#This Row],[Number of Users]]-Sales[[#This Row],[Licenses Bought]]&lt;0,0,Sales[[#This Row],[Number of Users]]-Sales[[#This Row],[Licenses Bought]])</f>
        <v>2</v>
      </c>
      <c r="J1084" s="2">
        <f>IF(Sales[[#This Row],[Sales Month]]=MAX(Sales[Sales Month]),Sales[[#This Row],[Upsell $ Per Non-Paying User]]*Sales[[#This Row],[Non-Paying Users]],0)</f>
        <v>0</v>
      </c>
      <c r="K1084" s="2" t="str">
        <f>_xlfn.IFS(Sales[[#This Row],[Current Upsell $]]=0,"",Sales[[#This Row],[Current Upsell $]]&gt;=400,"High",Sales[[#This Row],[Current Upsell $]]&gt;=100,"Medium",Sales[[#This Row],[Current Upsell $]]&lt;100,"Low")</f>
        <v/>
      </c>
      <c r="L1084" s="2" t="str">
        <f>IF(Sales[[#This Row],[Current Upsell $]]&gt;0,_xlfn.CONCAT(Sales[[#This Row],[Subscription Type]]," ",Sales[[#This Row],[Upsell Priority]]," ",TEXT(Sales[[#This Row],[Current Upsell $]],"$#,#")),"")</f>
        <v/>
      </c>
      <c r="M1084" s="1">
        <v>44044</v>
      </c>
      <c r="N1084" s="1">
        <v>44256</v>
      </c>
      <c r="O1084">
        <v>7</v>
      </c>
      <c r="P1084">
        <v>3</v>
      </c>
      <c r="Q1084" s="1">
        <v>44136</v>
      </c>
      <c r="R1084">
        <v>0</v>
      </c>
      <c r="S1084" s="1"/>
    </row>
    <row r="1085" spans="1:19" x14ac:dyDescent="0.35">
      <c r="A1085">
        <v>100103</v>
      </c>
      <c r="B1085" t="s">
        <v>3</v>
      </c>
      <c r="C1085" s="2">
        <f>_xlfn.SWITCH(Sales[[#This Row],[Subscription Type]],"Basic",10,"Premium",10,"Business",25,"Enterprise",27)</f>
        <v>10</v>
      </c>
      <c r="G1085">
        <v>0</v>
      </c>
      <c r="H1085">
        <v>2</v>
      </c>
      <c r="I1085">
        <f>IF(Sales[[#This Row],[Number of Users]]-Sales[[#This Row],[Licenses Bought]]&lt;0,0,Sales[[#This Row],[Number of Users]]-Sales[[#This Row],[Licenses Bought]])</f>
        <v>2</v>
      </c>
      <c r="J1085" s="2">
        <f>IF(Sales[[#This Row],[Sales Month]]=MAX(Sales[Sales Month]),Sales[[#This Row],[Upsell $ Per Non-Paying User]]*Sales[[#This Row],[Non-Paying Users]],0)</f>
        <v>0</v>
      </c>
      <c r="K1085" s="2" t="str">
        <f>_xlfn.IFS(Sales[[#This Row],[Current Upsell $]]=0,"",Sales[[#This Row],[Current Upsell $]]&gt;=400,"High",Sales[[#This Row],[Current Upsell $]]&gt;=100,"Medium",Sales[[#This Row],[Current Upsell $]]&lt;100,"Low")</f>
        <v/>
      </c>
      <c r="L1085" s="2" t="str">
        <f>IF(Sales[[#This Row],[Current Upsell $]]&gt;0,_xlfn.CONCAT(Sales[[#This Row],[Subscription Type]]," ",Sales[[#This Row],[Upsell Priority]]," ",TEXT(Sales[[#This Row],[Current Upsell $]],"$#,#")),"")</f>
        <v/>
      </c>
      <c r="M1085" s="1">
        <v>44044</v>
      </c>
      <c r="N1085" s="1">
        <v>44256</v>
      </c>
      <c r="O1085">
        <v>7</v>
      </c>
      <c r="P1085">
        <v>3</v>
      </c>
      <c r="Q1085" s="1">
        <v>44166</v>
      </c>
      <c r="R1085">
        <v>0</v>
      </c>
      <c r="S1085" s="1"/>
    </row>
    <row r="1086" spans="1:19" x14ac:dyDescent="0.35">
      <c r="A1086">
        <v>100103</v>
      </c>
      <c r="B1086" t="s">
        <v>3</v>
      </c>
      <c r="C1086" s="2">
        <f>_xlfn.SWITCH(Sales[[#This Row],[Subscription Type]],"Basic",10,"Premium",10,"Business",25,"Enterprise",27)</f>
        <v>10</v>
      </c>
      <c r="G1086">
        <v>0</v>
      </c>
      <c r="H1086">
        <v>1</v>
      </c>
      <c r="I1086">
        <f>IF(Sales[[#This Row],[Number of Users]]-Sales[[#This Row],[Licenses Bought]]&lt;0,0,Sales[[#This Row],[Number of Users]]-Sales[[#This Row],[Licenses Bought]])</f>
        <v>1</v>
      </c>
      <c r="J1086" s="2">
        <f>IF(Sales[[#This Row],[Sales Month]]=MAX(Sales[Sales Month]),Sales[[#This Row],[Upsell $ Per Non-Paying User]]*Sales[[#This Row],[Non-Paying Users]],0)</f>
        <v>0</v>
      </c>
      <c r="K1086" s="2" t="str">
        <f>_xlfn.IFS(Sales[[#This Row],[Current Upsell $]]=0,"",Sales[[#This Row],[Current Upsell $]]&gt;=400,"High",Sales[[#This Row],[Current Upsell $]]&gt;=100,"Medium",Sales[[#This Row],[Current Upsell $]]&lt;100,"Low")</f>
        <v/>
      </c>
      <c r="L1086" s="2" t="str">
        <f>IF(Sales[[#This Row],[Current Upsell $]]&gt;0,_xlfn.CONCAT(Sales[[#This Row],[Subscription Type]]," ",Sales[[#This Row],[Upsell Priority]]," ",TEXT(Sales[[#This Row],[Current Upsell $]],"$#,#")),"")</f>
        <v/>
      </c>
      <c r="M1086" s="1">
        <v>44044</v>
      </c>
      <c r="N1086" s="1">
        <v>44256</v>
      </c>
      <c r="O1086">
        <v>7</v>
      </c>
      <c r="P1086">
        <v>3</v>
      </c>
      <c r="Q1086" s="1">
        <v>44197</v>
      </c>
      <c r="R1086">
        <v>0</v>
      </c>
      <c r="S1086" s="1"/>
    </row>
    <row r="1087" spans="1:19" x14ac:dyDescent="0.35">
      <c r="A1087">
        <v>100103</v>
      </c>
      <c r="B1087" t="s">
        <v>3</v>
      </c>
      <c r="C1087" s="2">
        <f>_xlfn.SWITCH(Sales[[#This Row],[Subscription Type]],"Basic",10,"Premium",10,"Business",25,"Enterprise",27)</f>
        <v>10</v>
      </c>
      <c r="G1087">
        <v>0</v>
      </c>
      <c r="H1087">
        <v>2</v>
      </c>
      <c r="I1087">
        <f>IF(Sales[[#This Row],[Number of Users]]-Sales[[#This Row],[Licenses Bought]]&lt;0,0,Sales[[#This Row],[Number of Users]]-Sales[[#This Row],[Licenses Bought]])</f>
        <v>2</v>
      </c>
      <c r="J1087" s="2">
        <f>IF(Sales[[#This Row],[Sales Month]]=MAX(Sales[Sales Month]),Sales[[#This Row],[Upsell $ Per Non-Paying User]]*Sales[[#This Row],[Non-Paying Users]],0)</f>
        <v>0</v>
      </c>
      <c r="K1087" s="2" t="str">
        <f>_xlfn.IFS(Sales[[#This Row],[Current Upsell $]]=0,"",Sales[[#This Row],[Current Upsell $]]&gt;=400,"High",Sales[[#This Row],[Current Upsell $]]&gt;=100,"Medium",Sales[[#This Row],[Current Upsell $]]&lt;100,"Low")</f>
        <v/>
      </c>
      <c r="L1087" s="2" t="str">
        <f>IF(Sales[[#This Row],[Current Upsell $]]&gt;0,_xlfn.CONCAT(Sales[[#This Row],[Subscription Type]]," ",Sales[[#This Row],[Upsell Priority]]," ",TEXT(Sales[[#This Row],[Current Upsell $]],"$#,#")),"")</f>
        <v/>
      </c>
      <c r="M1087" s="1">
        <v>44044</v>
      </c>
      <c r="N1087" s="1">
        <v>44256</v>
      </c>
      <c r="O1087">
        <v>7</v>
      </c>
      <c r="P1087">
        <v>3</v>
      </c>
      <c r="Q1087" s="1">
        <v>44228</v>
      </c>
      <c r="R1087">
        <v>0</v>
      </c>
      <c r="S1087" s="1"/>
    </row>
    <row r="1088" spans="1:19" x14ac:dyDescent="0.35">
      <c r="A1088">
        <v>100103</v>
      </c>
      <c r="B1088" t="s">
        <v>3</v>
      </c>
      <c r="C1088" s="2">
        <f>_xlfn.SWITCH(Sales[[#This Row],[Subscription Type]],"Basic",10,"Premium",10,"Business",25,"Enterprise",27)</f>
        <v>10</v>
      </c>
      <c r="G1088">
        <v>0</v>
      </c>
      <c r="H1088">
        <v>2</v>
      </c>
      <c r="I1088">
        <f>IF(Sales[[#This Row],[Number of Users]]-Sales[[#This Row],[Licenses Bought]]&lt;0,0,Sales[[#This Row],[Number of Users]]-Sales[[#This Row],[Licenses Bought]])</f>
        <v>2</v>
      </c>
      <c r="J1088" s="2">
        <f>IF(Sales[[#This Row],[Sales Month]]=MAX(Sales[Sales Month]),Sales[[#This Row],[Upsell $ Per Non-Paying User]]*Sales[[#This Row],[Non-Paying Users]],0)</f>
        <v>0</v>
      </c>
      <c r="K1088" s="2" t="str">
        <f>_xlfn.IFS(Sales[[#This Row],[Current Upsell $]]=0,"",Sales[[#This Row],[Current Upsell $]]&gt;=400,"High",Sales[[#This Row],[Current Upsell $]]&gt;=100,"Medium",Sales[[#This Row],[Current Upsell $]]&lt;100,"Low")</f>
        <v/>
      </c>
      <c r="L1088" s="2" t="str">
        <f>IF(Sales[[#This Row],[Current Upsell $]]&gt;0,_xlfn.CONCAT(Sales[[#This Row],[Subscription Type]]," ",Sales[[#This Row],[Upsell Priority]]," ",TEXT(Sales[[#This Row],[Current Upsell $]],"$#,#")),"")</f>
        <v/>
      </c>
      <c r="M1088" s="1">
        <v>44044</v>
      </c>
      <c r="N1088" s="1">
        <v>44256</v>
      </c>
      <c r="O1088">
        <v>7</v>
      </c>
      <c r="P1088">
        <v>3</v>
      </c>
      <c r="Q1088" s="1">
        <v>44256</v>
      </c>
      <c r="R1088">
        <v>0</v>
      </c>
      <c r="S1088" s="1"/>
    </row>
    <row r="1089" spans="1:19" x14ac:dyDescent="0.35">
      <c r="A1089">
        <v>100104</v>
      </c>
      <c r="B1089" t="s">
        <v>3</v>
      </c>
      <c r="C1089" s="2">
        <f>_xlfn.SWITCH(Sales[[#This Row],[Subscription Type]],"Basic",10,"Premium",10,"Business",25,"Enterprise",27)</f>
        <v>10</v>
      </c>
      <c r="G1089">
        <v>0</v>
      </c>
      <c r="H1089">
        <v>2</v>
      </c>
      <c r="I1089">
        <f>IF(Sales[[#This Row],[Number of Users]]-Sales[[#This Row],[Licenses Bought]]&lt;0,0,Sales[[#This Row],[Number of Users]]-Sales[[#This Row],[Licenses Bought]])</f>
        <v>2</v>
      </c>
      <c r="J1089" s="2">
        <f>IF(Sales[[#This Row],[Sales Month]]=MAX(Sales[Sales Month]),Sales[[#This Row],[Upsell $ Per Non-Paying User]]*Sales[[#This Row],[Non-Paying Users]],0)</f>
        <v>0</v>
      </c>
      <c r="K1089" s="2" t="str">
        <f>_xlfn.IFS(Sales[[#This Row],[Current Upsell $]]=0,"",Sales[[#This Row],[Current Upsell $]]&gt;=400,"High",Sales[[#This Row],[Current Upsell $]]&gt;=100,"Medium",Sales[[#This Row],[Current Upsell $]]&lt;100,"Low")</f>
        <v/>
      </c>
      <c r="L1089" s="2" t="str">
        <f>IF(Sales[[#This Row],[Current Upsell $]]&gt;0,_xlfn.CONCAT(Sales[[#This Row],[Subscription Type]]," ",Sales[[#This Row],[Upsell Priority]]," ",TEXT(Sales[[#This Row],[Current Upsell $]],"$#,#")),"")</f>
        <v/>
      </c>
      <c r="M1089" s="1">
        <v>44044</v>
      </c>
      <c r="N1089" s="1">
        <v>44075</v>
      </c>
      <c r="O1089">
        <v>1</v>
      </c>
      <c r="P1089">
        <v>9</v>
      </c>
      <c r="Q1089" s="1">
        <v>44044</v>
      </c>
      <c r="R1089">
        <v>0</v>
      </c>
      <c r="S1089" s="1"/>
    </row>
    <row r="1090" spans="1:19" x14ac:dyDescent="0.35">
      <c r="A1090">
        <v>100104</v>
      </c>
      <c r="B1090" t="s">
        <v>3</v>
      </c>
      <c r="C1090" s="2">
        <f>_xlfn.SWITCH(Sales[[#This Row],[Subscription Type]],"Basic",10,"Premium",10,"Business",25,"Enterprise",27)</f>
        <v>10</v>
      </c>
      <c r="G1090">
        <v>0</v>
      </c>
      <c r="H1090">
        <v>2</v>
      </c>
      <c r="I1090">
        <f>IF(Sales[[#This Row],[Number of Users]]-Sales[[#This Row],[Licenses Bought]]&lt;0,0,Sales[[#This Row],[Number of Users]]-Sales[[#This Row],[Licenses Bought]])</f>
        <v>2</v>
      </c>
      <c r="J1090" s="2">
        <f>IF(Sales[[#This Row],[Sales Month]]=MAX(Sales[Sales Month]),Sales[[#This Row],[Upsell $ Per Non-Paying User]]*Sales[[#This Row],[Non-Paying Users]],0)</f>
        <v>0</v>
      </c>
      <c r="K1090" s="2" t="str">
        <f>_xlfn.IFS(Sales[[#This Row],[Current Upsell $]]=0,"",Sales[[#This Row],[Current Upsell $]]&gt;=400,"High",Sales[[#This Row],[Current Upsell $]]&gt;=100,"Medium",Sales[[#This Row],[Current Upsell $]]&lt;100,"Low")</f>
        <v/>
      </c>
      <c r="L1090" s="2" t="str">
        <f>IF(Sales[[#This Row],[Current Upsell $]]&gt;0,_xlfn.CONCAT(Sales[[#This Row],[Subscription Type]]," ",Sales[[#This Row],[Upsell Priority]]," ",TEXT(Sales[[#This Row],[Current Upsell $]],"$#,#")),"")</f>
        <v/>
      </c>
      <c r="M1090" s="1">
        <v>44044</v>
      </c>
      <c r="N1090" s="1">
        <v>44075</v>
      </c>
      <c r="O1090">
        <v>1</v>
      </c>
      <c r="P1090">
        <v>9</v>
      </c>
      <c r="Q1090" s="1">
        <v>44075</v>
      </c>
      <c r="R1090">
        <v>0</v>
      </c>
      <c r="S1090" s="1"/>
    </row>
    <row r="1091" spans="1:19" x14ac:dyDescent="0.35">
      <c r="A1091">
        <v>100105</v>
      </c>
      <c r="B1091" t="s">
        <v>3</v>
      </c>
      <c r="C1091" s="2">
        <f>_xlfn.SWITCH(Sales[[#This Row],[Subscription Type]],"Basic",10,"Premium",10,"Business",25,"Enterprise",27)</f>
        <v>10</v>
      </c>
      <c r="G1091">
        <v>0</v>
      </c>
      <c r="H1091">
        <v>2</v>
      </c>
      <c r="I1091">
        <f>IF(Sales[[#This Row],[Number of Users]]-Sales[[#This Row],[Licenses Bought]]&lt;0,0,Sales[[#This Row],[Number of Users]]-Sales[[#This Row],[Licenses Bought]])</f>
        <v>2</v>
      </c>
      <c r="J1091" s="2">
        <f>IF(Sales[[#This Row],[Sales Month]]=MAX(Sales[Sales Month]),Sales[[#This Row],[Upsell $ Per Non-Paying User]]*Sales[[#This Row],[Non-Paying Users]],0)</f>
        <v>0</v>
      </c>
      <c r="K1091" s="2" t="str">
        <f>_xlfn.IFS(Sales[[#This Row],[Current Upsell $]]=0,"",Sales[[#This Row],[Current Upsell $]]&gt;=400,"High",Sales[[#This Row],[Current Upsell $]]&gt;=100,"Medium",Sales[[#This Row],[Current Upsell $]]&lt;100,"Low")</f>
        <v/>
      </c>
      <c r="L1091" s="2" t="str">
        <f>IF(Sales[[#This Row],[Current Upsell $]]&gt;0,_xlfn.CONCAT(Sales[[#This Row],[Subscription Type]]," ",Sales[[#This Row],[Upsell Priority]]," ",TEXT(Sales[[#This Row],[Current Upsell $]],"$#,#")),"")</f>
        <v/>
      </c>
      <c r="M1091" s="1">
        <v>44044</v>
      </c>
      <c r="N1091" s="1">
        <v>44166</v>
      </c>
      <c r="O1091">
        <v>4</v>
      </c>
      <c r="P1091">
        <v>6</v>
      </c>
      <c r="Q1091" s="1">
        <v>44044</v>
      </c>
      <c r="R1091">
        <v>0</v>
      </c>
      <c r="S1091" s="1"/>
    </row>
    <row r="1092" spans="1:19" x14ac:dyDescent="0.35">
      <c r="A1092">
        <v>100105</v>
      </c>
      <c r="B1092" t="s">
        <v>3</v>
      </c>
      <c r="C1092" s="2">
        <f>_xlfn.SWITCH(Sales[[#This Row],[Subscription Type]],"Basic",10,"Premium",10,"Business",25,"Enterprise",27)</f>
        <v>10</v>
      </c>
      <c r="G1092">
        <v>0</v>
      </c>
      <c r="H1092">
        <v>2</v>
      </c>
      <c r="I1092">
        <f>IF(Sales[[#This Row],[Number of Users]]-Sales[[#This Row],[Licenses Bought]]&lt;0,0,Sales[[#This Row],[Number of Users]]-Sales[[#This Row],[Licenses Bought]])</f>
        <v>2</v>
      </c>
      <c r="J1092" s="2">
        <f>IF(Sales[[#This Row],[Sales Month]]=MAX(Sales[Sales Month]),Sales[[#This Row],[Upsell $ Per Non-Paying User]]*Sales[[#This Row],[Non-Paying Users]],0)</f>
        <v>0</v>
      </c>
      <c r="K1092" s="2" t="str">
        <f>_xlfn.IFS(Sales[[#This Row],[Current Upsell $]]=0,"",Sales[[#This Row],[Current Upsell $]]&gt;=400,"High",Sales[[#This Row],[Current Upsell $]]&gt;=100,"Medium",Sales[[#This Row],[Current Upsell $]]&lt;100,"Low")</f>
        <v/>
      </c>
      <c r="L1092" s="2" t="str">
        <f>IF(Sales[[#This Row],[Current Upsell $]]&gt;0,_xlfn.CONCAT(Sales[[#This Row],[Subscription Type]]," ",Sales[[#This Row],[Upsell Priority]]," ",TEXT(Sales[[#This Row],[Current Upsell $]],"$#,#")),"")</f>
        <v/>
      </c>
      <c r="M1092" s="1">
        <v>44044</v>
      </c>
      <c r="N1092" s="1">
        <v>44166</v>
      </c>
      <c r="O1092">
        <v>4</v>
      </c>
      <c r="P1092">
        <v>6</v>
      </c>
      <c r="Q1092" s="1">
        <v>44075</v>
      </c>
      <c r="R1092">
        <v>0</v>
      </c>
      <c r="S1092" s="1"/>
    </row>
    <row r="1093" spans="1:19" x14ac:dyDescent="0.35">
      <c r="A1093">
        <v>100105</v>
      </c>
      <c r="B1093" t="s">
        <v>3</v>
      </c>
      <c r="C1093" s="2">
        <f>_xlfn.SWITCH(Sales[[#This Row],[Subscription Type]],"Basic",10,"Premium",10,"Business",25,"Enterprise",27)</f>
        <v>10</v>
      </c>
      <c r="G1093">
        <v>0</v>
      </c>
      <c r="H1093">
        <v>2</v>
      </c>
      <c r="I1093">
        <f>IF(Sales[[#This Row],[Number of Users]]-Sales[[#This Row],[Licenses Bought]]&lt;0,0,Sales[[#This Row],[Number of Users]]-Sales[[#This Row],[Licenses Bought]])</f>
        <v>2</v>
      </c>
      <c r="J1093" s="2">
        <f>IF(Sales[[#This Row],[Sales Month]]=MAX(Sales[Sales Month]),Sales[[#This Row],[Upsell $ Per Non-Paying User]]*Sales[[#This Row],[Non-Paying Users]],0)</f>
        <v>0</v>
      </c>
      <c r="K1093" s="2" t="str">
        <f>_xlfn.IFS(Sales[[#This Row],[Current Upsell $]]=0,"",Sales[[#This Row],[Current Upsell $]]&gt;=400,"High",Sales[[#This Row],[Current Upsell $]]&gt;=100,"Medium",Sales[[#This Row],[Current Upsell $]]&lt;100,"Low")</f>
        <v/>
      </c>
      <c r="L1093" s="2" t="str">
        <f>IF(Sales[[#This Row],[Current Upsell $]]&gt;0,_xlfn.CONCAT(Sales[[#This Row],[Subscription Type]]," ",Sales[[#This Row],[Upsell Priority]]," ",TEXT(Sales[[#This Row],[Current Upsell $]],"$#,#")),"")</f>
        <v/>
      </c>
      <c r="M1093" s="1">
        <v>44044</v>
      </c>
      <c r="N1093" s="1">
        <v>44166</v>
      </c>
      <c r="O1093">
        <v>4</v>
      </c>
      <c r="P1093">
        <v>6</v>
      </c>
      <c r="Q1093" s="1">
        <v>44105</v>
      </c>
      <c r="R1093">
        <v>0</v>
      </c>
      <c r="S1093" s="1"/>
    </row>
    <row r="1094" spans="1:19" x14ac:dyDescent="0.35">
      <c r="A1094">
        <v>100105</v>
      </c>
      <c r="B1094" t="s">
        <v>3</v>
      </c>
      <c r="C1094" s="2">
        <f>_xlfn.SWITCH(Sales[[#This Row],[Subscription Type]],"Basic",10,"Premium",10,"Business",25,"Enterprise",27)</f>
        <v>10</v>
      </c>
      <c r="G1094">
        <v>0</v>
      </c>
      <c r="H1094">
        <v>2</v>
      </c>
      <c r="I1094">
        <f>IF(Sales[[#This Row],[Number of Users]]-Sales[[#This Row],[Licenses Bought]]&lt;0,0,Sales[[#This Row],[Number of Users]]-Sales[[#This Row],[Licenses Bought]])</f>
        <v>2</v>
      </c>
      <c r="J1094" s="2">
        <f>IF(Sales[[#This Row],[Sales Month]]=MAX(Sales[Sales Month]),Sales[[#This Row],[Upsell $ Per Non-Paying User]]*Sales[[#This Row],[Non-Paying Users]],0)</f>
        <v>0</v>
      </c>
      <c r="K1094" s="2" t="str">
        <f>_xlfn.IFS(Sales[[#This Row],[Current Upsell $]]=0,"",Sales[[#This Row],[Current Upsell $]]&gt;=400,"High",Sales[[#This Row],[Current Upsell $]]&gt;=100,"Medium",Sales[[#This Row],[Current Upsell $]]&lt;100,"Low")</f>
        <v/>
      </c>
      <c r="L1094" s="2" t="str">
        <f>IF(Sales[[#This Row],[Current Upsell $]]&gt;0,_xlfn.CONCAT(Sales[[#This Row],[Subscription Type]]," ",Sales[[#This Row],[Upsell Priority]]," ",TEXT(Sales[[#This Row],[Current Upsell $]],"$#,#")),"")</f>
        <v/>
      </c>
      <c r="M1094" s="1">
        <v>44044</v>
      </c>
      <c r="N1094" s="1">
        <v>44166</v>
      </c>
      <c r="O1094">
        <v>4</v>
      </c>
      <c r="P1094">
        <v>6</v>
      </c>
      <c r="Q1094" s="1">
        <v>44136</v>
      </c>
      <c r="R1094">
        <v>0</v>
      </c>
      <c r="S1094" s="1"/>
    </row>
    <row r="1095" spans="1:19" x14ac:dyDescent="0.35">
      <c r="A1095">
        <v>100105</v>
      </c>
      <c r="B1095" t="s">
        <v>3</v>
      </c>
      <c r="C1095" s="2">
        <f>_xlfn.SWITCH(Sales[[#This Row],[Subscription Type]],"Basic",10,"Premium",10,"Business",25,"Enterprise",27)</f>
        <v>10</v>
      </c>
      <c r="G1095">
        <v>0</v>
      </c>
      <c r="H1095">
        <v>2</v>
      </c>
      <c r="I1095">
        <f>IF(Sales[[#This Row],[Number of Users]]-Sales[[#This Row],[Licenses Bought]]&lt;0,0,Sales[[#This Row],[Number of Users]]-Sales[[#This Row],[Licenses Bought]])</f>
        <v>2</v>
      </c>
      <c r="J1095" s="2">
        <f>IF(Sales[[#This Row],[Sales Month]]=MAX(Sales[Sales Month]),Sales[[#This Row],[Upsell $ Per Non-Paying User]]*Sales[[#This Row],[Non-Paying Users]],0)</f>
        <v>0</v>
      </c>
      <c r="K1095" s="2" t="str">
        <f>_xlfn.IFS(Sales[[#This Row],[Current Upsell $]]=0,"",Sales[[#This Row],[Current Upsell $]]&gt;=400,"High",Sales[[#This Row],[Current Upsell $]]&gt;=100,"Medium",Sales[[#This Row],[Current Upsell $]]&lt;100,"Low")</f>
        <v/>
      </c>
      <c r="L1095" s="2" t="str">
        <f>IF(Sales[[#This Row],[Current Upsell $]]&gt;0,_xlfn.CONCAT(Sales[[#This Row],[Subscription Type]]," ",Sales[[#This Row],[Upsell Priority]]," ",TEXT(Sales[[#This Row],[Current Upsell $]],"$#,#")),"")</f>
        <v/>
      </c>
      <c r="M1095" s="1">
        <v>44044</v>
      </c>
      <c r="N1095" s="1">
        <v>44166</v>
      </c>
      <c r="O1095">
        <v>4</v>
      </c>
      <c r="P1095">
        <v>6</v>
      </c>
      <c r="Q1095" s="1">
        <v>44166</v>
      </c>
      <c r="R1095">
        <v>0</v>
      </c>
      <c r="S1095" s="1"/>
    </row>
    <row r="1096" spans="1:19" x14ac:dyDescent="0.35">
      <c r="A1096">
        <v>100106</v>
      </c>
      <c r="B1096" t="s">
        <v>3</v>
      </c>
      <c r="C1096" s="2">
        <f>_xlfn.SWITCH(Sales[[#This Row],[Subscription Type]],"Basic",10,"Premium",10,"Business",25,"Enterprise",27)</f>
        <v>10</v>
      </c>
      <c r="G1096">
        <v>0</v>
      </c>
      <c r="H1096">
        <v>2</v>
      </c>
      <c r="I1096">
        <f>IF(Sales[[#This Row],[Number of Users]]-Sales[[#This Row],[Licenses Bought]]&lt;0,0,Sales[[#This Row],[Number of Users]]-Sales[[#This Row],[Licenses Bought]])</f>
        <v>2</v>
      </c>
      <c r="J1096" s="2">
        <f>IF(Sales[[#This Row],[Sales Month]]=MAX(Sales[Sales Month]),Sales[[#This Row],[Upsell $ Per Non-Paying User]]*Sales[[#This Row],[Non-Paying Users]],0)</f>
        <v>0</v>
      </c>
      <c r="K1096" s="2" t="str">
        <f>_xlfn.IFS(Sales[[#This Row],[Current Upsell $]]=0,"",Sales[[#This Row],[Current Upsell $]]&gt;=400,"High",Sales[[#This Row],[Current Upsell $]]&gt;=100,"Medium",Sales[[#This Row],[Current Upsell $]]&lt;100,"Low")</f>
        <v/>
      </c>
      <c r="L1096" s="2" t="str">
        <f>IF(Sales[[#This Row],[Current Upsell $]]&gt;0,_xlfn.CONCAT(Sales[[#This Row],[Subscription Type]]," ",Sales[[#This Row],[Upsell Priority]]," ",TEXT(Sales[[#This Row],[Current Upsell $]],"$#,#")),"")</f>
        <v/>
      </c>
      <c r="M1096" s="1">
        <v>44044</v>
      </c>
      <c r="N1096" s="1">
        <v>44228</v>
      </c>
      <c r="O1096">
        <v>6</v>
      </c>
      <c r="P1096">
        <v>4</v>
      </c>
      <c r="Q1096" s="1">
        <v>44044</v>
      </c>
      <c r="R1096">
        <v>0</v>
      </c>
      <c r="S1096" s="1"/>
    </row>
    <row r="1097" spans="1:19" x14ac:dyDescent="0.35">
      <c r="A1097">
        <v>100106</v>
      </c>
      <c r="B1097" t="s">
        <v>3</v>
      </c>
      <c r="C1097" s="2">
        <f>_xlfn.SWITCH(Sales[[#This Row],[Subscription Type]],"Basic",10,"Premium",10,"Business",25,"Enterprise",27)</f>
        <v>10</v>
      </c>
      <c r="G1097">
        <v>0</v>
      </c>
      <c r="H1097">
        <v>2</v>
      </c>
      <c r="I1097">
        <f>IF(Sales[[#This Row],[Number of Users]]-Sales[[#This Row],[Licenses Bought]]&lt;0,0,Sales[[#This Row],[Number of Users]]-Sales[[#This Row],[Licenses Bought]])</f>
        <v>2</v>
      </c>
      <c r="J1097" s="2">
        <f>IF(Sales[[#This Row],[Sales Month]]=MAX(Sales[Sales Month]),Sales[[#This Row],[Upsell $ Per Non-Paying User]]*Sales[[#This Row],[Non-Paying Users]],0)</f>
        <v>0</v>
      </c>
      <c r="K1097" s="2" t="str">
        <f>_xlfn.IFS(Sales[[#This Row],[Current Upsell $]]=0,"",Sales[[#This Row],[Current Upsell $]]&gt;=400,"High",Sales[[#This Row],[Current Upsell $]]&gt;=100,"Medium",Sales[[#This Row],[Current Upsell $]]&lt;100,"Low")</f>
        <v/>
      </c>
      <c r="L1097" s="2" t="str">
        <f>IF(Sales[[#This Row],[Current Upsell $]]&gt;0,_xlfn.CONCAT(Sales[[#This Row],[Subscription Type]]," ",Sales[[#This Row],[Upsell Priority]]," ",TEXT(Sales[[#This Row],[Current Upsell $]],"$#,#")),"")</f>
        <v/>
      </c>
      <c r="M1097" s="1">
        <v>44044</v>
      </c>
      <c r="N1097" s="1">
        <v>44228</v>
      </c>
      <c r="O1097">
        <v>6</v>
      </c>
      <c r="P1097">
        <v>4</v>
      </c>
      <c r="Q1097" s="1">
        <v>44075</v>
      </c>
      <c r="R1097">
        <v>0</v>
      </c>
      <c r="S1097" s="1"/>
    </row>
    <row r="1098" spans="1:19" x14ac:dyDescent="0.35">
      <c r="A1098">
        <v>100106</v>
      </c>
      <c r="B1098" t="s">
        <v>3</v>
      </c>
      <c r="C1098" s="2">
        <f>_xlfn.SWITCH(Sales[[#This Row],[Subscription Type]],"Basic",10,"Premium",10,"Business",25,"Enterprise",27)</f>
        <v>10</v>
      </c>
      <c r="G1098">
        <v>0</v>
      </c>
      <c r="H1098">
        <v>2</v>
      </c>
      <c r="I1098">
        <f>IF(Sales[[#This Row],[Number of Users]]-Sales[[#This Row],[Licenses Bought]]&lt;0,0,Sales[[#This Row],[Number of Users]]-Sales[[#This Row],[Licenses Bought]])</f>
        <v>2</v>
      </c>
      <c r="J1098" s="2">
        <f>IF(Sales[[#This Row],[Sales Month]]=MAX(Sales[Sales Month]),Sales[[#This Row],[Upsell $ Per Non-Paying User]]*Sales[[#This Row],[Non-Paying Users]],0)</f>
        <v>0</v>
      </c>
      <c r="K1098" s="2" t="str">
        <f>_xlfn.IFS(Sales[[#This Row],[Current Upsell $]]=0,"",Sales[[#This Row],[Current Upsell $]]&gt;=400,"High",Sales[[#This Row],[Current Upsell $]]&gt;=100,"Medium",Sales[[#This Row],[Current Upsell $]]&lt;100,"Low")</f>
        <v/>
      </c>
      <c r="L1098" s="2" t="str">
        <f>IF(Sales[[#This Row],[Current Upsell $]]&gt;0,_xlfn.CONCAT(Sales[[#This Row],[Subscription Type]]," ",Sales[[#This Row],[Upsell Priority]]," ",TEXT(Sales[[#This Row],[Current Upsell $]],"$#,#")),"")</f>
        <v/>
      </c>
      <c r="M1098" s="1">
        <v>44044</v>
      </c>
      <c r="N1098" s="1">
        <v>44228</v>
      </c>
      <c r="O1098">
        <v>6</v>
      </c>
      <c r="P1098">
        <v>4</v>
      </c>
      <c r="Q1098" s="1">
        <v>44105</v>
      </c>
      <c r="R1098">
        <v>0</v>
      </c>
      <c r="S1098" s="1"/>
    </row>
    <row r="1099" spans="1:19" x14ac:dyDescent="0.35">
      <c r="A1099">
        <v>100106</v>
      </c>
      <c r="B1099" t="s">
        <v>3</v>
      </c>
      <c r="C1099" s="2">
        <f>_xlfn.SWITCH(Sales[[#This Row],[Subscription Type]],"Basic",10,"Premium",10,"Business",25,"Enterprise",27)</f>
        <v>10</v>
      </c>
      <c r="G1099">
        <v>0</v>
      </c>
      <c r="H1099">
        <v>2</v>
      </c>
      <c r="I1099">
        <f>IF(Sales[[#This Row],[Number of Users]]-Sales[[#This Row],[Licenses Bought]]&lt;0,0,Sales[[#This Row],[Number of Users]]-Sales[[#This Row],[Licenses Bought]])</f>
        <v>2</v>
      </c>
      <c r="J1099" s="2">
        <f>IF(Sales[[#This Row],[Sales Month]]=MAX(Sales[Sales Month]),Sales[[#This Row],[Upsell $ Per Non-Paying User]]*Sales[[#This Row],[Non-Paying Users]],0)</f>
        <v>0</v>
      </c>
      <c r="K1099" s="2" t="str">
        <f>_xlfn.IFS(Sales[[#This Row],[Current Upsell $]]=0,"",Sales[[#This Row],[Current Upsell $]]&gt;=400,"High",Sales[[#This Row],[Current Upsell $]]&gt;=100,"Medium",Sales[[#This Row],[Current Upsell $]]&lt;100,"Low")</f>
        <v/>
      </c>
      <c r="L1099" s="2" t="str">
        <f>IF(Sales[[#This Row],[Current Upsell $]]&gt;0,_xlfn.CONCAT(Sales[[#This Row],[Subscription Type]]," ",Sales[[#This Row],[Upsell Priority]]," ",TEXT(Sales[[#This Row],[Current Upsell $]],"$#,#")),"")</f>
        <v/>
      </c>
      <c r="M1099" s="1">
        <v>44044</v>
      </c>
      <c r="N1099" s="1">
        <v>44228</v>
      </c>
      <c r="O1099">
        <v>6</v>
      </c>
      <c r="P1099">
        <v>4</v>
      </c>
      <c r="Q1099" s="1">
        <v>44136</v>
      </c>
      <c r="R1099">
        <v>0</v>
      </c>
      <c r="S1099" s="1"/>
    </row>
    <row r="1100" spans="1:19" x14ac:dyDescent="0.35">
      <c r="A1100">
        <v>100106</v>
      </c>
      <c r="B1100" t="s">
        <v>3</v>
      </c>
      <c r="C1100" s="2">
        <f>_xlfn.SWITCH(Sales[[#This Row],[Subscription Type]],"Basic",10,"Premium",10,"Business",25,"Enterprise",27)</f>
        <v>10</v>
      </c>
      <c r="G1100">
        <v>0</v>
      </c>
      <c r="H1100">
        <v>2</v>
      </c>
      <c r="I1100">
        <f>IF(Sales[[#This Row],[Number of Users]]-Sales[[#This Row],[Licenses Bought]]&lt;0,0,Sales[[#This Row],[Number of Users]]-Sales[[#This Row],[Licenses Bought]])</f>
        <v>2</v>
      </c>
      <c r="J1100" s="2">
        <f>IF(Sales[[#This Row],[Sales Month]]=MAX(Sales[Sales Month]),Sales[[#This Row],[Upsell $ Per Non-Paying User]]*Sales[[#This Row],[Non-Paying Users]],0)</f>
        <v>0</v>
      </c>
      <c r="K1100" s="2" t="str">
        <f>_xlfn.IFS(Sales[[#This Row],[Current Upsell $]]=0,"",Sales[[#This Row],[Current Upsell $]]&gt;=400,"High",Sales[[#This Row],[Current Upsell $]]&gt;=100,"Medium",Sales[[#This Row],[Current Upsell $]]&lt;100,"Low")</f>
        <v/>
      </c>
      <c r="L1100" s="2" t="str">
        <f>IF(Sales[[#This Row],[Current Upsell $]]&gt;0,_xlfn.CONCAT(Sales[[#This Row],[Subscription Type]]," ",Sales[[#This Row],[Upsell Priority]]," ",TEXT(Sales[[#This Row],[Current Upsell $]],"$#,#")),"")</f>
        <v/>
      </c>
      <c r="M1100" s="1">
        <v>44044</v>
      </c>
      <c r="N1100" s="1">
        <v>44228</v>
      </c>
      <c r="O1100">
        <v>6</v>
      </c>
      <c r="P1100">
        <v>4</v>
      </c>
      <c r="Q1100" s="1">
        <v>44166</v>
      </c>
      <c r="R1100">
        <v>0</v>
      </c>
      <c r="S1100" s="1"/>
    </row>
    <row r="1101" spans="1:19" x14ac:dyDescent="0.35">
      <c r="A1101">
        <v>100106</v>
      </c>
      <c r="B1101" t="s">
        <v>3</v>
      </c>
      <c r="C1101" s="2">
        <f>_xlfn.SWITCH(Sales[[#This Row],[Subscription Type]],"Basic",10,"Premium",10,"Business",25,"Enterprise",27)</f>
        <v>10</v>
      </c>
      <c r="G1101">
        <v>0</v>
      </c>
      <c r="H1101">
        <v>2</v>
      </c>
      <c r="I1101">
        <f>IF(Sales[[#This Row],[Number of Users]]-Sales[[#This Row],[Licenses Bought]]&lt;0,0,Sales[[#This Row],[Number of Users]]-Sales[[#This Row],[Licenses Bought]])</f>
        <v>2</v>
      </c>
      <c r="J1101" s="2">
        <f>IF(Sales[[#This Row],[Sales Month]]=MAX(Sales[Sales Month]),Sales[[#This Row],[Upsell $ Per Non-Paying User]]*Sales[[#This Row],[Non-Paying Users]],0)</f>
        <v>0</v>
      </c>
      <c r="K1101" s="2" t="str">
        <f>_xlfn.IFS(Sales[[#This Row],[Current Upsell $]]=0,"",Sales[[#This Row],[Current Upsell $]]&gt;=400,"High",Sales[[#This Row],[Current Upsell $]]&gt;=100,"Medium",Sales[[#This Row],[Current Upsell $]]&lt;100,"Low")</f>
        <v/>
      </c>
      <c r="L1101" s="2" t="str">
        <f>IF(Sales[[#This Row],[Current Upsell $]]&gt;0,_xlfn.CONCAT(Sales[[#This Row],[Subscription Type]]," ",Sales[[#This Row],[Upsell Priority]]," ",TEXT(Sales[[#This Row],[Current Upsell $]],"$#,#")),"")</f>
        <v/>
      </c>
      <c r="M1101" s="1">
        <v>44044</v>
      </c>
      <c r="N1101" s="1">
        <v>44228</v>
      </c>
      <c r="O1101">
        <v>6</v>
      </c>
      <c r="P1101">
        <v>4</v>
      </c>
      <c r="Q1101" s="1">
        <v>44197</v>
      </c>
      <c r="R1101">
        <v>0</v>
      </c>
      <c r="S1101" s="1"/>
    </row>
    <row r="1102" spans="1:19" x14ac:dyDescent="0.35">
      <c r="A1102">
        <v>100106</v>
      </c>
      <c r="B1102" t="s">
        <v>3</v>
      </c>
      <c r="C1102" s="2">
        <f>_xlfn.SWITCH(Sales[[#This Row],[Subscription Type]],"Basic",10,"Premium",10,"Business",25,"Enterprise",27)</f>
        <v>10</v>
      </c>
      <c r="G1102">
        <v>0</v>
      </c>
      <c r="H1102">
        <v>2</v>
      </c>
      <c r="I1102">
        <f>IF(Sales[[#This Row],[Number of Users]]-Sales[[#This Row],[Licenses Bought]]&lt;0,0,Sales[[#This Row],[Number of Users]]-Sales[[#This Row],[Licenses Bought]])</f>
        <v>2</v>
      </c>
      <c r="J1102" s="2">
        <f>IF(Sales[[#This Row],[Sales Month]]=MAX(Sales[Sales Month]),Sales[[#This Row],[Upsell $ Per Non-Paying User]]*Sales[[#This Row],[Non-Paying Users]],0)</f>
        <v>0</v>
      </c>
      <c r="K1102" s="2" t="str">
        <f>_xlfn.IFS(Sales[[#This Row],[Current Upsell $]]=0,"",Sales[[#This Row],[Current Upsell $]]&gt;=400,"High",Sales[[#This Row],[Current Upsell $]]&gt;=100,"Medium",Sales[[#This Row],[Current Upsell $]]&lt;100,"Low")</f>
        <v/>
      </c>
      <c r="L1102" s="2" t="str">
        <f>IF(Sales[[#This Row],[Current Upsell $]]&gt;0,_xlfn.CONCAT(Sales[[#This Row],[Subscription Type]]," ",Sales[[#This Row],[Upsell Priority]]," ",TEXT(Sales[[#This Row],[Current Upsell $]],"$#,#")),"")</f>
        <v/>
      </c>
      <c r="M1102" s="1">
        <v>44044</v>
      </c>
      <c r="N1102" s="1">
        <v>44228</v>
      </c>
      <c r="O1102">
        <v>6</v>
      </c>
      <c r="P1102">
        <v>4</v>
      </c>
      <c r="Q1102" s="1">
        <v>44228</v>
      </c>
      <c r="R1102">
        <v>0</v>
      </c>
      <c r="S1102" s="1"/>
    </row>
    <row r="1103" spans="1:19" x14ac:dyDescent="0.35">
      <c r="A1103">
        <v>100107</v>
      </c>
      <c r="B1103" t="s">
        <v>3</v>
      </c>
      <c r="C1103" s="2">
        <f>_xlfn.SWITCH(Sales[[#This Row],[Subscription Type]],"Basic",10,"Premium",10,"Business",25,"Enterprise",27)</f>
        <v>10</v>
      </c>
      <c r="G1103">
        <v>0</v>
      </c>
      <c r="H1103">
        <v>2</v>
      </c>
      <c r="I1103">
        <f>IF(Sales[[#This Row],[Number of Users]]-Sales[[#This Row],[Licenses Bought]]&lt;0,0,Sales[[#This Row],[Number of Users]]-Sales[[#This Row],[Licenses Bought]])</f>
        <v>2</v>
      </c>
      <c r="J1103" s="2">
        <f>IF(Sales[[#This Row],[Sales Month]]=MAX(Sales[Sales Month]),Sales[[#This Row],[Upsell $ Per Non-Paying User]]*Sales[[#This Row],[Non-Paying Users]],0)</f>
        <v>0</v>
      </c>
      <c r="K1103" s="2" t="str">
        <f>_xlfn.IFS(Sales[[#This Row],[Current Upsell $]]=0,"",Sales[[#This Row],[Current Upsell $]]&gt;=400,"High",Sales[[#This Row],[Current Upsell $]]&gt;=100,"Medium",Sales[[#This Row],[Current Upsell $]]&lt;100,"Low")</f>
        <v/>
      </c>
      <c r="L1103" s="2" t="str">
        <f>IF(Sales[[#This Row],[Current Upsell $]]&gt;0,_xlfn.CONCAT(Sales[[#This Row],[Subscription Type]]," ",Sales[[#This Row],[Upsell Priority]]," ",TEXT(Sales[[#This Row],[Current Upsell $]],"$#,#")),"")</f>
        <v/>
      </c>
      <c r="M1103" s="1">
        <v>44044</v>
      </c>
      <c r="N1103" s="1">
        <v>44105</v>
      </c>
      <c r="O1103">
        <v>2</v>
      </c>
      <c r="P1103">
        <v>8</v>
      </c>
      <c r="Q1103" s="1">
        <v>44044</v>
      </c>
      <c r="R1103">
        <v>0</v>
      </c>
      <c r="S1103" s="1"/>
    </row>
    <row r="1104" spans="1:19" x14ac:dyDescent="0.35">
      <c r="A1104">
        <v>100107</v>
      </c>
      <c r="B1104" t="s">
        <v>3</v>
      </c>
      <c r="C1104" s="2">
        <f>_xlfn.SWITCH(Sales[[#This Row],[Subscription Type]],"Basic",10,"Premium",10,"Business",25,"Enterprise",27)</f>
        <v>10</v>
      </c>
      <c r="G1104">
        <v>0</v>
      </c>
      <c r="H1104">
        <v>2</v>
      </c>
      <c r="I1104">
        <f>IF(Sales[[#This Row],[Number of Users]]-Sales[[#This Row],[Licenses Bought]]&lt;0,0,Sales[[#This Row],[Number of Users]]-Sales[[#This Row],[Licenses Bought]])</f>
        <v>2</v>
      </c>
      <c r="J1104" s="2">
        <f>IF(Sales[[#This Row],[Sales Month]]=MAX(Sales[Sales Month]),Sales[[#This Row],[Upsell $ Per Non-Paying User]]*Sales[[#This Row],[Non-Paying Users]],0)</f>
        <v>0</v>
      </c>
      <c r="K1104" s="2" t="str">
        <f>_xlfn.IFS(Sales[[#This Row],[Current Upsell $]]=0,"",Sales[[#This Row],[Current Upsell $]]&gt;=400,"High",Sales[[#This Row],[Current Upsell $]]&gt;=100,"Medium",Sales[[#This Row],[Current Upsell $]]&lt;100,"Low")</f>
        <v/>
      </c>
      <c r="L1104" s="2" t="str">
        <f>IF(Sales[[#This Row],[Current Upsell $]]&gt;0,_xlfn.CONCAT(Sales[[#This Row],[Subscription Type]]," ",Sales[[#This Row],[Upsell Priority]]," ",TEXT(Sales[[#This Row],[Current Upsell $]],"$#,#")),"")</f>
        <v/>
      </c>
      <c r="M1104" s="1">
        <v>44044</v>
      </c>
      <c r="N1104" s="1">
        <v>44105</v>
      </c>
      <c r="O1104">
        <v>2</v>
      </c>
      <c r="P1104">
        <v>8</v>
      </c>
      <c r="Q1104" s="1">
        <v>44075</v>
      </c>
      <c r="R1104">
        <v>0</v>
      </c>
      <c r="S1104" s="1"/>
    </row>
    <row r="1105" spans="1:19" x14ac:dyDescent="0.35">
      <c r="A1105">
        <v>100107</v>
      </c>
      <c r="B1105" t="s">
        <v>3</v>
      </c>
      <c r="C1105" s="2">
        <f>_xlfn.SWITCH(Sales[[#This Row],[Subscription Type]],"Basic",10,"Premium",10,"Business",25,"Enterprise",27)</f>
        <v>10</v>
      </c>
      <c r="G1105">
        <v>0</v>
      </c>
      <c r="H1105">
        <v>2</v>
      </c>
      <c r="I1105">
        <f>IF(Sales[[#This Row],[Number of Users]]-Sales[[#This Row],[Licenses Bought]]&lt;0,0,Sales[[#This Row],[Number of Users]]-Sales[[#This Row],[Licenses Bought]])</f>
        <v>2</v>
      </c>
      <c r="J1105" s="2">
        <f>IF(Sales[[#This Row],[Sales Month]]=MAX(Sales[Sales Month]),Sales[[#This Row],[Upsell $ Per Non-Paying User]]*Sales[[#This Row],[Non-Paying Users]],0)</f>
        <v>0</v>
      </c>
      <c r="K1105" s="2" t="str">
        <f>_xlfn.IFS(Sales[[#This Row],[Current Upsell $]]=0,"",Sales[[#This Row],[Current Upsell $]]&gt;=400,"High",Sales[[#This Row],[Current Upsell $]]&gt;=100,"Medium",Sales[[#This Row],[Current Upsell $]]&lt;100,"Low")</f>
        <v/>
      </c>
      <c r="L1105" s="2" t="str">
        <f>IF(Sales[[#This Row],[Current Upsell $]]&gt;0,_xlfn.CONCAT(Sales[[#This Row],[Subscription Type]]," ",Sales[[#This Row],[Upsell Priority]]," ",TEXT(Sales[[#This Row],[Current Upsell $]],"$#,#")),"")</f>
        <v/>
      </c>
      <c r="M1105" s="1">
        <v>44044</v>
      </c>
      <c r="N1105" s="1">
        <v>44105</v>
      </c>
      <c r="O1105">
        <v>2</v>
      </c>
      <c r="P1105">
        <v>8</v>
      </c>
      <c r="Q1105" s="1">
        <v>44105</v>
      </c>
      <c r="R1105">
        <v>0</v>
      </c>
      <c r="S1105" s="1"/>
    </row>
    <row r="1106" spans="1:19" x14ac:dyDescent="0.35">
      <c r="A1106">
        <v>100108</v>
      </c>
      <c r="B1106" t="s">
        <v>3</v>
      </c>
      <c r="C1106" s="2">
        <f>_xlfn.SWITCH(Sales[[#This Row],[Subscription Type]],"Basic",10,"Premium",10,"Business",25,"Enterprise",27)</f>
        <v>10</v>
      </c>
      <c r="E1106" s="1"/>
      <c r="F1106" s="1"/>
      <c r="G1106">
        <v>0</v>
      </c>
      <c r="H1106">
        <v>2</v>
      </c>
      <c r="I1106">
        <f>IF(Sales[[#This Row],[Number of Users]]-Sales[[#This Row],[Licenses Bought]]&lt;0,0,Sales[[#This Row],[Number of Users]]-Sales[[#This Row],[Licenses Bought]])</f>
        <v>2</v>
      </c>
      <c r="J1106" s="2">
        <f>IF(Sales[[#This Row],[Sales Month]]=MAX(Sales[Sales Month]),Sales[[#This Row],[Upsell $ Per Non-Paying User]]*Sales[[#This Row],[Non-Paying Users]],0)</f>
        <v>0</v>
      </c>
      <c r="K1106" s="2" t="str">
        <f>_xlfn.IFS(Sales[[#This Row],[Current Upsell $]]=0,"",Sales[[#This Row],[Current Upsell $]]&gt;=400,"High",Sales[[#This Row],[Current Upsell $]]&gt;=100,"Medium",Sales[[#This Row],[Current Upsell $]]&lt;100,"Low")</f>
        <v/>
      </c>
      <c r="L1106" s="2" t="str">
        <f>IF(Sales[[#This Row],[Current Upsell $]]&gt;0,_xlfn.CONCAT(Sales[[#This Row],[Subscription Type]]," ",Sales[[#This Row],[Upsell Priority]]," ",TEXT(Sales[[#This Row],[Current Upsell $]],"$#,#")),"")</f>
        <v/>
      </c>
      <c r="M1106" s="1">
        <v>44044</v>
      </c>
      <c r="N1106" s="1">
        <v>44378</v>
      </c>
      <c r="O1106">
        <v>11</v>
      </c>
      <c r="P1106">
        <v>0</v>
      </c>
      <c r="Q1106" s="1">
        <v>44044</v>
      </c>
      <c r="R1106">
        <v>0</v>
      </c>
      <c r="S1106" s="1"/>
    </row>
    <row r="1107" spans="1:19" x14ac:dyDescent="0.35">
      <c r="A1107">
        <v>100108</v>
      </c>
      <c r="B1107" t="s">
        <v>0</v>
      </c>
      <c r="C1107" s="2">
        <f>_xlfn.SWITCH(Sales[[#This Row],[Subscription Type]],"Basic",10,"Premium",10,"Business",25,"Enterprise",27)</f>
        <v>10</v>
      </c>
      <c r="E1107" s="1"/>
      <c r="F1107" s="1"/>
      <c r="G1107">
        <v>1</v>
      </c>
      <c r="H1107">
        <v>2</v>
      </c>
      <c r="I1107">
        <f>IF(Sales[[#This Row],[Number of Users]]-Sales[[#This Row],[Licenses Bought]]&lt;0,0,Sales[[#This Row],[Number of Users]]-Sales[[#This Row],[Licenses Bought]])</f>
        <v>1</v>
      </c>
      <c r="J1107" s="2">
        <f>IF(Sales[[#This Row],[Sales Month]]=MAX(Sales[Sales Month]),Sales[[#This Row],[Upsell $ Per Non-Paying User]]*Sales[[#This Row],[Non-Paying Users]],0)</f>
        <v>0</v>
      </c>
      <c r="K1107" s="2" t="str">
        <f>_xlfn.IFS(Sales[[#This Row],[Current Upsell $]]=0,"",Sales[[#This Row],[Current Upsell $]]&gt;=400,"High",Sales[[#This Row],[Current Upsell $]]&gt;=100,"Medium",Sales[[#This Row],[Current Upsell $]]&lt;100,"Low")</f>
        <v/>
      </c>
      <c r="L1107" s="2" t="str">
        <f>IF(Sales[[#This Row],[Current Upsell $]]&gt;0,_xlfn.CONCAT(Sales[[#This Row],[Subscription Type]]," ",Sales[[#This Row],[Upsell Priority]]," ",TEXT(Sales[[#This Row],[Current Upsell $]],"$#,#")),"")</f>
        <v/>
      </c>
      <c r="M1107" s="1">
        <v>44044</v>
      </c>
      <c r="N1107" s="1">
        <v>44378</v>
      </c>
      <c r="O1107">
        <v>11</v>
      </c>
      <c r="P1107">
        <v>0</v>
      </c>
      <c r="Q1107" s="1">
        <v>44075</v>
      </c>
      <c r="R1107">
        <v>10</v>
      </c>
      <c r="S1107" s="1"/>
    </row>
    <row r="1108" spans="1:19" x14ac:dyDescent="0.35">
      <c r="A1108">
        <v>100108</v>
      </c>
      <c r="B1108" t="s">
        <v>0</v>
      </c>
      <c r="C1108" s="2">
        <f>_xlfn.SWITCH(Sales[[#This Row],[Subscription Type]],"Basic",10,"Premium",10,"Business",25,"Enterprise",27)</f>
        <v>10</v>
      </c>
      <c r="E1108" s="1"/>
      <c r="F1108" s="1"/>
      <c r="G1108">
        <v>1</v>
      </c>
      <c r="H1108">
        <v>2</v>
      </c>
      <c r="I1108">
        <f>IF(Sales[[#This Row],[Number of Users]]-Sales[[#This Row],[Licenses Bought]]&lt;0,0,Sales[[#This Row],[Number of Users]]-Sales[[#This Row],[Licenses Bought]])</f>
        <v>1</v>
      </c>
      <c r="J1108" s="2">
        <f>IF(Sales[[#This Row],[Sales Month]]=MAX(Sales[Sales Month]),Sales[[#This Row],[Upsell $ Per Non-Paying User]]*Sales[[#This Row],[Non-Paying Users]],0)</f>
        <v>0</v>
      </c>
      <c r="K1108" s="2" t="str">
        <f>_xlfn.IFS(Sales[[#This Row],[Current Upsell $]]=0,"",Sales[[#This Row],[Current Upsell $]]&gt;=400,"High",Sales[[#This Row],[Current Upsell $]]&gt;=100,"Medium",Sales[[#This Row],[Current Upsell $]]&lt;100,"Low")</f>
        <v/>
      </c>
      <c r="L1108" s="2" t="str">
        <f>IF(Sales[[#This Row],[Current Upsell $]]&gt;0,_xlfn.CONCAT(Sales[[#This Row],[Subscription Type]]," ",Sales[[#This Row],[Upsell Priority]]," ",TEXT(Sales[[#This Row],[Current Upsell $]],"$#,#")),"")</f>
        <v/>
      </c>
      <c r="M1108" s="1">
        <v>44044</v>
      </c>
      <c r="N1108" s="1">
        <v>44378</v>
      </c>
      <c r="O1108">
        <v>11</v>
      </c>
      <c r="P1108">
        <v>0</v>
      </c>
      <c r="Q1108" s="1">
        <v>44105</v>
      </c>
      <c r="R1108">
        <v>10</v>
      </c>
      <c r="S1108" s="1"/>
    </row>
    <row r="1109" spans="1:19" x14ac:dyDescent="0.35">
      <c r="A1109">
        <v>100108</v>
      </c>
      <c r="B1109" t="s">
        <v>0</v>
      </c>
      <c r="C1109" s="2">
        <f>_xlfn.SWITCH(Sales[[#This Row],[Subscription Type]],"Basic",10,"Premium",10,"Business",25,"Enterprise",27)</f>
        <v>10</v>
      </c>
      <c r="E1109" s="1"/>
      <c r="F1109" s="1"/>
      <c r="G1109">
        <v>1</v>
      </c>
      <c r="H1109">
        <v>2</v>
      </c>
      <c r="I1109">
        <f>IF(Sales[[#This Row],[Number of Users]]-Sales[[#This Row],[Licenses Bought]]&lt;0,0,Sales[[#This Row],[Number of Users]]-Sales[[#This Row],[Licenses Bought]])</f>
        <v>1</v>
      </c>
      <c r="J1109" s="2">
        <f>IF(Sales[[#This Row],[Sales Month]]=MAX(Sales[Sales Month]),Sales[[#This Row],[Upsell $ Per Non-Paying User]]*Sales[[#This Row],[Non-Paying Users]],0)</f>
        <v>0</v>
      </c>
      <c r="K1109" s="2" t="str">
        <f>_xlfn.IFS(Sales[[#This Row],[Current Upsell $]]=0,"",Sales[[#This Row],[Current Upsell $]]&gt;=400,"High",Sales[[#This Row],[Current Upsell $]]&gt;=100,"Medium",Sales[[#This Row],[Current Upsell $]]&lt;100,"Low")</f>
        <v/>
      </c>
      <c r="L1109" s="2" t="str">
        <f>IF(Sales[[#This Row],[Current Upsell $]]&gt;0,_xlfn.CONCAT(Sales[[#This Row],[Subscription Type]]," ",Sales[[#This Row],[Upsell Priority]]," ",TEXT(Sales[[#This Row],[Current Upsell $]],"$#,#")),"")</f>
        <v/>
      </c>
      <c r="M1109" s="1">
        <v>44044</v>
      </c>
      <c r="N1109" s="1">
        <v>44378</v>
      </c>
      <c r="O1109">
        <v>11</v>
      </c>
      <c r="P1109">
        <v>0</v>
      </c>
      <c r="Q1109" s="1">
        <v>44136</v>
      </c>
      <c r="R1109">
        <v>10</v>
      </c>
      <c r="S1109" s="1"/>
    </row>
    <row r="1110" spans="1:19" x14ac:dyDescent="0.35">
      <c r="A1110">
        <v>100108</v>
      </c>
      <c r="B1110" t="s">
        <v>0</v>
      </c>
      <c r="C1110" s="2">
        <f>_xlfn.SWITCH(Sales[[#This Row],[Subscription Type]],"Basic",10,"Premium",10,"Business",25,"Enterprise",27)</f>
        <v>10</v>
      </c>
      <c r="E1110" s="1"/>
      <c r="F1110" s="1"/>
      <c r="G1110">
        <v>1</v>
      </c>
      <c r="H1110">
        <v>2</v>
      </c>
      <c r="I1110">
        <f>IF(Sales[[#This Row],[Number of Users]]-Sales[[#This Row],[Licenses Bought]]&lt;0,0,Sales[[#This Row],[Number of Users]]-Sales[[#This Row],[Licenses Bought]])</f>
        <v>1</v>
      </c>
      <c r="J1110" s="2">
        <f>IF(Sales[[#This Row],[Sales Month]]=MAX(Sales[Sales Month]),Sales[[#This Row],[Upsell $ Per Non-Paying User]]*Sales[[#This Row],[Non-Paying Users]],0)</f>
        <v>0</v>
      </c>
      <c r="K1110" s="2" t="str">
        <f>_xlfn.IFS(Sales[[#This Row],[Current Upsell $]]=0,"",Sales[[#This Row],[Current Upsell $]]&gt;=400,"High",Sales[[#This Row],[Current Upsell $]]&gt;=100,"Medium",Sales[[#This Row],[Current Upsell $]]&lt;100,"Low")</f>
        <v/>
      </c>
      <c r="L1110" s="2" t="str">
        <f>IF(Sales[[#This Row],[Current Upsell $]]&gt;0,_xlfn.CONCAT(Sales[[#This Row],[Subscription Type]]," ",Sales[[#This Row],[Upsell Priority]]," ",TEXT(Sales[[#This Row],[Current Upsell $]],"$#,#")),"")</f>
        <v/>
      </c>
      <c r="M1110" s="1">
        <v>44044</v>
      </c>
      <c r="N1110" s="1">
        <v>44378</v>
      </c>
      <c r="O1110">
        <v>11</v>
      </c>
      <c r="P1110">
        <v>0</v>
      </c>
      <c r="Q1110" s="1">
        <v>44166</v>
      </c>
      <c r="R1110">
        <v>10</v>
      </c>
      <c r="S1110" s="1"/>
    </row>
    <row r="1111" spans="1:19" x14ac:dyDescent="0.35">
      <c r="A1111">
        <v>100108</v>
      </c>
      <c r="B1111" t="s">
        <v>0</v>
      </c>
      <c r="C1111" s="2">
        <f>_xlfn.SWITCH(Sales[[#This Row],[Subscription Type]],"Basic",10,"Premium",10,"Business",25,"Enterprise",27)</f>
        <v>10</v>
      </c>
      <c r="E1111" s="1"/>
      <c r="F1111" s="1"/>
      <c r="G1111">
        <v>1</v>
      </c>
      <c r="H1111">
        <v>2</v>
      </c>
      <c r="I1111">
        <f>IF(Sales[[#This Row],[Number of Users]]-Sales[[#This Row],[Licenses Bought]]&lt;0,0,Sales[[#This Row],[Number of Users]]-Sales[[#This Row],[Licenses Bought]])</f>
        <v>1</v>
      </c>
      <c r="J1111" s="2">
        <f>IF(Sales[[#This Row],[Sales Month]]=MAX(Sales[Sales Month]),Sales[[#This Row],[Upsell $ Per Non-Paying User]]*Sales[[#This Row],[Non-Paying Users]],0)</f>
        <v>0</v>
      </c>
      <c r="K1111" s="2" t="str">
        <f>_xlfn.IFS(Sales[[#This Row],[Current Upsell $]]=0,"",Sales[[#This Row],[Current Upsell $]]&gt;=400,"High",Sales[[#This Row],[Current Upsell $]]&gt;=100,"Medium",Sales[[#This Row],[Current Upsell $]]&lt;100,"Low")</f>
        <v/>
      </c>
      <c r="L1111" s="2" t="str">
        <f>IF(Sales[[#This Row],[Current Upsell $]]&gt;0,_xlfn.CONCAT(Sales[[#This Row],[Subscription Type]]," ",Sales[[#This Row],[Upsell Priority]]," ",TEXT(Sales[[#This Row],[Current Upsell $]],"$#,#")),"")</f>
        <v/>
      </c>
      <c r="M1111" s="1">
        <v>44044</v>
      </c>
      <c r="N1111" s="1">
        <v>44378</v>
      </c>
      <c r="O1111">
        <v>11</v>
      </c>
      <c r="P1111">
        <v>0</v>
      </c>
      <c r="Q1111" s="1">
        <v>44197</v>
      </c>
      <c r="R1111">
        <v>10</v>
      </c>
      <c r="S1111" s="1"/>
    </row>
    <row r="1112" spans="1:19" x14ac:dyDescent="0.35">
      <c r="A1112">
        <v>100108</v>
      </c>
      <c r="B1112" t="s">
        <v>0</v>
      </c>
      <c r="C1112" s="2">
        <f>_xlfn.SWITCH(Sales[[#This Row],[Subscription Type]],"Basic",10,"Premium",10,"Business",25,"Enterprise",27)</f>
        <v>10</v>
      </c>
      <c r="E1112" s="1"/>
      <c r="F1112" s="1"/>
      <c r="G1112">
        <v>1</v>
      </c>
      <c r="H1112">
        <v>2</v>
      </c>
      <c r="I1112">
        <f>IF(Sales[[#This Row],[Number of Users]]-Sales[[#This Row],[Licenses Bought]]&lt;0,0,Sales[[#This Row],[Number of Users]]-Sales[[#This Row],[Licenses Bought]])</f>
        <v>1</v>
      </c>
      <c r="J1112" s="2">
        <f>IF(Sales[[#This Row],[Sales Month]]=MAX(Sales[Sales Month]),Sales[[#This Row],[Upsell $ Per Non-Paying User]]*Sales[[#This Row],[Non-Paying Users]],0)</f>
        <v>0</v>
      </c>
      <c r="K1112" s="2" t="str">
        <f>_xlfn.IFS(Sales[[#This Row],[Current Upsell $]]=0,"",Sales[[#This Row],[Current Upsell $]]&gt;=400,"High",Sales[[#This Row],[Current Upsell $]]&gt;=100,"Medium",Sales[[#This Row],[Current Upsell $]]&lt;100,"Low")</f>
        <v/>
      </c>
      <c r="L1112" s="2" t="str">
        <f>IF(Sales[[#This Row],[Current Upsell $]]&gt;0,_xlfn.CONCAT(Sales[[#This Row],[Subscription Type]]," ",Sales[[#This Row],[Upsell Priority]]," ",TEXT(Sales[[#This Row],[Current Upsell $]],"$#,#")),"")</f>
        <v/>
      </c>
      <c r="M1112" s="1">
        <v>44044</v>
      </c>
      <c r="N1112" s="1">
        <v>44378</v>
      </c>
      <c r="O1112">
        <v>11</v>
      </c>
      <c r="P1112">
        <v>0</v>
      </c>
      <c r="Q1112" s="1">
        <v>44228</v>
      </c>
      <c r="R1112">
        <v>10</v>
      </c>
      <c r="S1112" s="1"/>
    </row>
    <row r="1113" spans="1:19" x14ac:dyDescent="0.35">
      <c r="A1113">
        <v>100108</v>
      </c>
      <c r="B1113" t="s">
        <v>0</v>
      </c>
      <c r="C1113" s="2">
        <f>_xlfn.SWITCH(Sales[[#This Row],[Subscription Type]],"Basic",10,"Premium",10,"Business",25,"Enterprise",27)</f>
        <v>10</v>
      </c>
      <c r="E1113" s="1"/>
      <c r="F1113" s="1"/>
      <c r="G1113">
        <v>1</v>
      </c>
      <c r="H1113">
        <v>2</v>
      </c>
      <c r="I1113">
        <f>IF(Sales[[#This Row],[Number of Users]]-Sales[[#This Row],[Licenses Bought]]&lt;0,0,Sales[[#This Row],[Number of Users]]-Sales[[#This Row],[Licenses Bought]])</f>
        <v>1</v>
      </c>
      <c r="J1113" s="2">
        <f>IF(Sales[[#This Row],[Sales Month]]=MAX(Sales[Sales Month]),Sales[[#This Row],[Upsell $ Per Non-Paying User]]*Sales[[#This Row],[Non-Paying Users]],0)</f>
        <v>0</v>
      </c>
      <c r="K1113" s="2" t="str">
        <f>_xlfn.IFS(Sales[[#This Row],[Current Upsell $]]=0,"",Sales[[#This Row],[Current Upsell $]]&gt;=400,"High",Sales[[#This Row],[Current Upsell $]]&gt;=100,"Medium",Sales[[#This Row],[Current Upsell $]]&lt;100,"Low")</f>
        <v/>
      </c>
      <c r="L1113" s="2" t="str">
        <f>IF(Sales[[#This Row],[Current Upsell $]]&gt;0,_xlfn.CONCAT(Sales[[#This Row],[Subscription Type]]," ",Sales[[#This Row],[Upsell Priority]]," ",TEXT(Sales[[#This Row],[Current Upsell $]],"$#,#")),"")</f>
        <v/>
      </c>
      <c r="M1113" s="1">
        <v>44044</v>
      </c>
      <c r="N1113" s="1">
        <v>44378</v>
      </c>
      <c r="O1113">
        <v>11</v>
      </c>
      <c r="P1113">
        <v>0</v>
      </c>
      <c r="Q1113" s="1">
        <v>44256</v>
      </c>
      <c r="R1113">
        <v>10</v>
      </c>
      <c r="S1113" s="1"/>
    </row>
    <row r="1114" spans="1:19" x14ac:dyDescent="0.35">
      <c r="A1114">
        <v>100108</v>
      </c>
      <c r="B1114" t="s">
        <v>0</v>
      </c>
      <c r="C1114" s="2">
        <f>_xlfn.SWITCH(Sales[[#This Row],[Subscription Type]],"Basic",10,"Premium",10,"Business",25,"Enterprise",27)</f>
        <v>10</v>
      </c>
      <c r="E1114" s="1"/>
      <c r="F1114" s="1"/>
      <c r="G1114">
        <v>1</v>
      </c>
      <c r="H1114">
        <v>2</v>
      </c>
      <c r="I1114">
        <f>IF(Sales[[#This Row],[Number of Users]]-Sales[[#This Row],[Licenses Bought]]&lt;0,0,Sales[[#This Row],[Number of Users]]-Sales[[#This Row],[Licenses Bought]])</f>
        <v>1</v>
      </c>
      <c r="J1114" s="2">
        <f>IF(Sales[[#This Row],[Sales Month]]=MAX(Sales[Sales Month]),Sales[[#This Row],[Upsell $ Per Non-Paying User]]*Sales[[#This Row],[Non-Paying Users]],0)</f>
        <v>0</v>
      </c>
      <c r="K1114" s="2" t="str">
        <f>_xlfn.IFS(Sales[[#This Row],[Current Upsell $]]=0,"",Sales[[#This Row],[Current Upsell $]]&gt;=400,"High",Sales[[#This Row],[Current Upsell $]]&gt;=100,"Medium",Sales[[#This Row],[Current Upsell $]]&lt;100,"Low")</f>
        <v/>
      </c>
      <c r="L1114" s="2" t="str">
        <f>IF(Sales[[#This Row],[Current Upsell $]]&gt;0,_xlfn.CONCAT(Sales[[#This Row],[Subscription Type]]," ",Sales[[#This Row],[Upsell Priority]]," ",TEXT(Sales[[#This Row],[Current Upsell $]],"$#,#")),"")</f>
        <v/>
      </c>
      <c r="M1114" s="1">
        <v>44044</v>
      </c>
      <c r="N1114" s="1">
        <v>44378</v>
      </c>
      <c r="O1114">
        <v>11</v>
      </c>
      <c r="P1114">
        <v>0</v>
      </c>
      <c r="Q1114" s="1">
        <v>44287</v>
      </c>
      <c r="R1114">
        <v>10</v>
      </c>
      <c r="S1114" s="1"/>
    </row>
    <row r="1115" spans="1:19" x14ac:dyDescent="0.35">
      <c r="A1115">
        <v>100108</v>
      </c>
      <c r="B1115" t="s">
        <v>0</v>
      </c>
      <c r="C1115" s="2">
        <f>_xlfn.SWITCH(Sales[[#This Row],[Subscription Type]],"Basic",10,"Premium",10,"Business",25,"Enterprise",27)</f>
        <v>10</v>
      </c>
      <c r="E1115" s="1"/>
      <c r="F1115" s="1"/>
      <c r="G1115">
        <v>1</v>
      </c>
      <c r="H1115">
        <v>2</v>
      </c>
      <c r="I1115">
        <f>IF(Sales[[#This Row],[Number of Users]]-Sales[[#This Row],[Licenses Bought]]&lt;0,0,Sales[[#This Row],[Number of Users]]-Sales[[#This Row],[Licenses Bought]])</f>
        <v>1</v>
      </c>
      <c r="J1115" s="2">
        <f>IF(Sales[[#This Row],[Sales Month]]=MAX(Sales[Sales Month]),Sales[[#This Row],[Upsell $ Per Non-Paying User]]*Sales[[#This Row],[Non-Paying Users]],0)</f>
        <v>0</v>
      </c>
      <c r="K1115" s="2" t="str">
        <f>_xlfn.IFS(Sales[[#This Row],[Current Upsell $]]=0,"",Sales[[#This Row],[Current Upsell $]]&gt;=400,"High",Sales[[#This Row],[Current Upsell $]]&gt;=100,"Medium",Sales[[#This Row],[Current Upsell $]]&lt;100,"Low")</f>
        <v/>
      </c>
      <c r="L1115" s="2" t="str">
        <f>IF(Sales[[#This Row],[Current Upsell $]]&gt;0,_xlfn.CONCAT(Sales[[#This Row],[Subscription Type]]," ",Sales[[#This Row],[Upsell Priority]]," ",TEXT(Sales[[#This Row],[Current Upsell $]],"$#,#")),"")</f>
        <v/>
      </c>
      <c r="M1115" s="1">
        <v>44044</v>
      </c>
      <c r="N1115" s="1">
        <v>44378</v>
      </c>
      <c r="O1115">
        <v>11</v>
      </c>
      <c r="P1115">
        <v>0</v>
      </c>
      <c r="Q1115" s="1">
        <v>44317</v>
      </c>
      <c r="R1115">
        <v>10</v>
      </c>
      <c r="S1115" s="1"/>
    </row>
    <row r="1116" spans="1:19" x14ac:dyDescent="0.35">
      <c r="A1116">
        <v>100108</v>
      </c>
      <c r="B1116" t="s">
        <v>0</v>
      </c>
      <c r="C1116" s="2">
        <f>_xlfn.SWITCH(Sales[[#This Row],[Subscription Type]],"Basic",10,"Premium",10,"Business",25,"Enterprise",27)</f>
        <v>10</v>
      </c>
      <c r="E1116" s="1"/>
      <c r="F1116" s="1"/>
      <c r="G1116">
        <v>1</v>
      </c>
      <c r="H1116">
        <v>2</v>
      </c>
      <c r="I1116">
        <f>IF(Sales[[#This Row],[Number of Users]]-Sales[[#This Row],[Licenses Bought]]&lt;0,0,Sales[[#This Row],[Number of Users]]-Sales[[#This Row],[Licenses Bought]])</f>
        <v>1</v>
      </c>
      <c r="J1116" s="2">
        <f>IF(Sales[[#This Row],[Sales Month]]=MAX(Sales[Sales Month]),Sales[[#This Row],[Upsell $ Per Non-Paying User]]*Sales[[#This Row],[Non-Paying Users]],0)</f>
        <v>10</v>
      </c>
      <c r="K1116" s="2" t="str">
        <f>_xlfn.IFS(Sales[[#This Row],[Current Upsell $]]=0,"",Sales[[#This Row],[Current Upsell $]]&gt;=400,"High",Sales[[#This Row],[Current Upsell $]]&gt;=100,"Medium",Sales[[#This Row],[Current Upsell $]]&lt;100,"Low")</f>
        <v>Low</v>
      </c>
      <c r="L1116" s="2" t="str">
        <f>IF(Sales[[#This Row],[Current Upsell $]]&gt;0,_xlfn.CONCAT(Sales[[#This Row],[Subscription Type]]," ",Sales[[#This Row],[Upsell Priority]]," ",TEXT(Sales[[#This Row],[Current Upsell $]],"$#,#")),"")</f>
        <v>Premium Low $10</v>
      </c>
      <c r="M1116" s="1">
        <v>44044</v>
      </c>
      <c r="N1116" s="1">
        <v>44378</v>
      </c>
      <c r="O1116">
        <v>11</v>
      </c>
      <c r="P1116">
        <v>0</v>
      </c>
      <c r="Q1116" s="1">
        <v>44348</v>
      </c>
      <c r="R1116">
        <v>10</v>
      </c>
      <c r="S1116" s="1"/>
    </row>
    <row r="1117" spans="1:19" x14ac:dyDescent="0.35">
      <c r="A1117">
        <v>100109</v>
      </c>
      <c r="B1117" t="s">
        <v>3</v>
      </c>
      <c r="C1117" s="2">
        <f>_xlfn.SWITCH(Sales[[#This Row],[Subscription Type]],"Basic",10,"Premium",10,"Business",25,"Enterprise",27)</f>
        <v>10</v>
      </c>
      <c r="E1117" s="1"/>
      <c r="F1117" s="1"/>
      <c r="G1117">
        <v>0</v>
      </c>
      <c r="H1117">
        <v>2</v>
      </c>
      <c r="I1117">
        <f>IF(Sales[[#This Row],[Number of Users]]-Sales[[#This Row],[Licenses Bought]]&lt;0,0,Sales[[#This Row],[Number of Users]]-Sales[[#This Row],[Licenses Bought]])</f>
        <v>2</v>
      </c>
      <c r="J1117" s="2">
        <f>IF(Sales[[#This Row],[Sales Month]]=MAX(Sales[Sales Month]),Sales[[#This Row],[Upsell $ Per Non-Paying User]]*Sales[[#This Row],[Non-Paying Users]],0)</f>
        <v>0</v>
      </c>
      <c r="K1117" s="2" t="str">
        <f>_xlfn.IFS(Sales[[#This Row],[Current Upsell $]]=0,"",Sales[[#This Row],[Current Upsell $]]&gt;=400,"High",Sales[[#This Row],[Current Upsell $]]&gt;=100,"Medium",Sales[[#This Row],[Current Upsell $]]&lt;100,"Low")</f>
        <v/>
      </c>
      <c r="L1117" s="2" t="str">
        <f>IF(Sales[[#This Row],[Current Upsell $]]&gt;0,_xlfn.CONCAT(Sales[[#This Row],[Subscription Type]]," ",Sales[[#This Row],[Upsell Priority]]," ",TEXT(Sales[[#This Row],[Current Upsell $]],"$#,#")),"")</f>
        <v/>
      </c>
      <c r="M1117" s="1">
        <v>44044</v>
      </c>
      <c r="N1117" s="1">
        <v>44378</v>
      </c>
      <c r="O1117">
        <v>11</v>
      </c>
      <c r="P1117">
        <v>0</v>
      </c>
      <c r="Q1117" s="1">
        <v>44044</v>
      </c>
      <c r="R1117">
        <v>0</v>
      </c>
      <c r="S1117" s="1"/>
    </row>
    <row r="1118" spans="1:19" x14ac:dyDescent="0.35">
      <c r="A1118">
        <v>100109</v>
      </c>
      <c r="B1118" t="s">
        <v>0</v>
      </c>
      <c r="C1118" s="2">
        <f>_xlfn.SWITCH(Sales[[#This Row],[Subscription Type]],"Basic",10,"Premium",10,"Business",25,"Enterprise",27)</f>
        <v>10</v>
      </c>
      <c r="E1118" s="1"/>
      <c r="F1118" s="1"/>
      <c r="G1118">
        <v>1</v>
      </c>
      <c r="H1118">
        <v>2</v>
      </c>
      <c r="I1118">
        <f>IF(Sales[[#This Row],[Number of Users]]-Sales[[#This Row],[Licenses Bought]]&lt;0,0,Sales[[#This Row],[Number of Users]]-Sales[[#This Row],[Licenses Bought]])</f>
        <v>1</v>
      </c>
      <c r="J1118" s="2">
        <f>IF(Sales[[#This Row],[Sales Month]]=MAX(Sales[Sales Month]),Sales[[#This Row],[Upsell $ Per Non-Paying User]]*Sales[[#This Row],[Non-Paying Users]],0)</f>
        <v>0</v>
      </c>
      <c r="K1118" s="2" t="str">
        <f>_xlfn.IFS(Sales[[#This Row],[Current Upsell $]]=0,"",Sales[[#This Row],[Current Upsell $]]&gt;=400,"High",Sales[[#This Row],[Current Upsell $]]&gt;=100,"Medium",Sales[[#This Row],[Current Upsell $]]&lt;100,"Low")</f>
        <v/>
      </c>
      <c r="L1118" s="2" t="str">
        <f>IF(Sales[[#This Row],[Current Upsell $]]&gt;0,_xlfn.CONCAT(Sales[[#This Row],[Subscription Type]]," ",Sales[[#This Row],[Upsell Priority]]," ",TEXT(Sales[[#This Row],[Current Upsell $]],"$#,#")),"")</f>
        <v/>
      </c>
      <c r="M1118" s="1">
        <v>44044</v>
      </c>
      <c r="N1118" s="1">
        <v>44378</v>
      </c>
      <c r="O1118">
        <v>11</v>
      </c>
      <c r="P1118">
        <v>0</v>
      </c>
      <c r="Q1118" s="1">
        <v>44075</v>
      </c>
      <c r="R1118">
        <v>10</v>
      </c>
      <c r="S1118" s="1"/>
    </row>
    <row r="1119" spans="1:19" x14ac:dyDescent="0.35">
      <c r="A1119">
        <v>100109</v>
      </c>
      <c r="B1119" t="s">
        <v>0</v>
      </c>
      <c r="C1119" s="2">
        <f>_xlfn.SWITCH(Sales[[#This Row],[Subscription Type]],"Basic",10,"Premium",10,"Business",25,"Enterprise",27)</f>
        <v>10</v>
      </c>
      <c r="E1119" s="1"/>
      <c r="F1119" s="1"/>
      <c r="G1119">
        <v>1</v>
      </c>
      <c r="H1119">
        <v>2</v>
      </c>
      <c r="I1119">
        <f>IF(Sales[[#This Row],[Number of Users]]-Sales[[#This Row],[Licenses Bought]]&lt;0,0,Sales[[#This Row],[Number of Users]]-Sales[[#This Row],[Licenses Bought]])</f>
        <v>1</v>
      </c>
      <c r="J1119" s="2">
        <f>IF(Sales[[#This Row],[Sales Month]]=MAX(Sales[Sales Month]),Sales[[#This Row],[Upsell $ Per Non-Paying User]]*Sales[[#This Row],[Non-Paying Users]],0)</f>
        <v>0</v>
      </c>
      <c r="K1119" s="2" t="str">
        <f>_xlfn.IFS(Sales[[#This Row],[Current Upsell $]]=0,"",Sales[[#This Row],[Current Upsell $]]&gt;=400,"High",Sales[[#This Row],[Current Upsell $]]&gt;=100,"Medium",Sales[[#This Row],[Current Upsell $]]&lt;100,"Low")</f>
        <v/>
      </c>
      <c r="L1119" s="2" t="str">
        <f>IF(Sales[[#This Row],[Current Upsell $]]&gt;0,_xlfn.CONCAT(Sales[[#This Row],[Subscription Type]]," ",Sales[[#This Row],[Upsell Priority]]," ",TEXT(Sales[[#This Row],[Current Upsell $]],"$#,#")),"")</f>
        <v/>
      </c>
      <c r="M1119" s="1">
        <v>44044</v>
      </c>
      <c r="N1119" s="1">
        <v>44378</v>
      </c>
      <c r="O1119">
        <v>11</v>
      </c>
      <c r="P1119">
        <v>0</v>
      </c>
      <c r="Q1119" s="1">
        <v>44105</v>
      </c>
      <c r="R1119">
        <v>10</v>
      </c>
      <c r="S1119" s="1"/>
    </row>
    <row r="1120" spans="1:19" x14ac:dyDescent="0.35">
      <c r="A1120">
        <v>100109</v>
      </c>
      <c r="B1120" t="s">
        <v>0</v>
      </c>
      <c r="C1120" s="2">
        <f>_xlfn.SWITCH(Sales[[#This Row],[Subscription Type]],"Basic",10,"Premium",10,"Business",25,"Enterprise",27)</f>
        <v>10</v>
      </c>
      <c r="E1120" s="1"/>
      <c r="F1120" s="1"/>
      <c r="G1120">
        <v>1</v>
      </c>
      <c r="H1120">
        <v>2</v>
      </c>
      <c r="I1120">
        <f>IF(Sales[[#This Row],[Number of Users]]-Sales[[#This Row],[Licenses Bought]]&lt;0,0,Sales[[#This Row],[Number of Users]]-Sales[[#This Row],[Licenses Bought]])</f>
        <v>1</v>
      </c>
      <c r="J1120" s="2">
        <f>IF(Sales[[#This Row],[Sales Month]]=MAX(Sales[Sales Month]),Sales[[#This Row],[Upsell $ Per Non-Paying User]]*Sales[[#This Row],[Non-Paying Users]],0)</f>
        <v>0</v>
      </c>
      <c r="K1120" s="2" t="str">
        <f>_xlfn.IFS(Sales[[#This Row],[Current Upsell $]]=0,"",Sales[[#This Row],[Current Upsell $]]&gt;=400,"High",Sales[[#This Row],[Current Upsell $]]&gt;=100,"Medium",Sales[[#This Row],[Current Upsell $]]&lt;100,"Low")</f>
        <v/>
      </c>
      <c r="L1120" s="2" t="str">
        <f>IF(Sales[[#This Row],[Current Upsell $]]&gt;0,_xlfn.CONCAT(Sales[[#This Row],[Subscription Type]]," ",Sales[[#This Row],[Upsell Priority]]," ",TEXT(Sales[[#This Row],[Current Upsell $]],"$#,#")),"")</f>
        <v/>
      </c>
      <c r="M1120" s="1">
        <v>44044</v>
      </c>
      <c r="N1120" s="1">
        <v>44378</v>
      </c>
      <c r="O1120">
        <v>11</v>
      </c>
      <c r="P1120">
        <v>0</v>
      </c>
      <c r="Q1120" s="1">
        <v>44136</v>
      </c>
      <c r="R1120">
        <v>10</v>
      </c>
      <c r="S1120" s="1"/>
    </row>
    <row r="1121" spans="1:19" x14ac:dyDescent="0.35">
      <c r="A1121">
        <v>100109</v>
      </c>
      <c r="B1121" t="s">
        <v>0</v>
      </c>
      <c r="C1121" s="2">
        <f>_xlfn.SWITCH(Sales[[#This Row],[Subscription Type]],"Basic",10,"Premium",10,"Business",25,"Enterprise",27)</f>
        <v>10</v>
      </c>
      <c r="E1121" s="1"/>
      <c r="F1121" s="1"/>
      <c r="G1121">
        <v>1</v>
      </c>
      <c r="H1121">
        <v>2</v>
      </c>
      <c r="I1121">
        <f>IF(Sales[[#This Row],[Number of Users]]-Sales[[#This Row],[Licenses Bought]]&lt;0,0,Sales[[#This Row],[Number of Users]]-Sales[[#This Row],[Licenses Bought]])</f>
        <v>1</v>
      </c>
      <c r="J1121" s="2">
        <f>IF(Sales[[#This Row],[Sales Month]]=MAX(Sales[Sales Month]),Sales[[#This Row],[Upsell $ Per Non-Paying User]]*Sales[[#This Row],[Non-Paying Users]],0)</f>
        <v>0</v>
      </c>
      <c r="K1121" s="2" t="str">
        <f>_xlfn.IFS(Sales[[#This Row],[Current Upsell $]]=0,"",Sales[[#This Row],[Current Upsell $]]&gt;=400,"High",Sales[[#This Row],[Current Upsell $]]&gt;=100,"Medium",Sales[[#This Row],[Current Upsell $]]&lt;100,"Low")</f>
        <v/>
      </c>
      <c r="L1121" s="2" t="str">
        <f>IF(Sales[[#This Row],[Current Upsell $]]&gt;0,_xlfn.CONCAT(Sales[[#This Row],[Subscription Type]]," ",Sales[[#This Row],[Upsell Priority]]," ",TEXT(Sales[[#This Row],[Current Upsell $]],"$#,#")),"")</f>
        <v/>
      </c>
      <c r="M1121" s="1">
        <v>44044</v>
      </c>
      <c r="N1121" s="1">
        <v>44378</v>
      </c>
      <c r="O1121">
        <v>11</v>
      </c>
      <c r="P1121">
        <v>0</v>
      </c>
      <c r="Q1121" s="1">
        <v>44166</v>
      </c>
      <c r="R1121">
        <v>10</v>
      </c>
      <c r="S1121" s="1"/>
    </row>
    <row r="1122" spans="1:19" x14ac:dyDescent="0.35">
      <c r="A1122">
        <v>100109</v>
      </c>
      <c r="B1122" t="s">
        <v>0</v>
      </c>
      <c r="C1122" s="2">
        <f>_xlfn.SWITCH(Sales[[#This Row],[Subscription Type]],"Basic",10,"Premium",10,"Business",25,"Enterprise",27)</f>
        <v>10</v>
      </c>
      <c r="E1122" s="1"/>
      <c r="F1122" s="1"/>
      <c r="G1122">
        <v>1</v>
      </c>
      <c r="H1122">
        <v>2</v>
      </c>
      <c r="I1122">
        <f>IF(Sales[[#This Row],[Number of Users]]-Sales[[#This Row],[Licenses Bought]]&lt;0,0,Sales[[#This Row],[Number of Users]]-Sales[[#This Row],[Licenses Bought]])</f>
        <v>1</v>
      </c>
      <c r="J1122" s="2">
        <f>IF(Sales[[#This Row],[Sales Month]]=MAX(Sales[Sales Month]),Sales[[#This Row],[Upsell $ Per Non-Paying User]]*Sales[[#This Row],[Non-Paying Users]],0)</f>
        <v>0</v>
      </c>
      <c r="K1122" s="2" t="str">
        <f>_xlfn.IFS(Sales[[#This Row],[Current Upsell $]]=0,"",Sales[[#This Row],[Current Upsell $]]&gt;=400,"High",Sales[[#This Row],[Current Upsell $]]&gt;=100,"Medium",Sales[[#This Row],[Current Upsell $]]&lt;100,"Low")</f>
        <v/>
      </c>
      <c r="L1122" s="2" t="str">
        <f>IF(Sales[[#This Row],[Current Upsell $]]&gt;0,_xlfn.CONCAT(Sales[[#This Row],[Subscription Type]]," ",Sales[[#This Row],[Upsell Priority]]," ",TEXT(Sales[[#This Row],[Current Upsell $]],"$#,#")),"")</f>
        <v/>
      </c>
      <c r="M1122" s="1">
        <v>44044</v>
      </c>
      <c r="N1122" s="1">
        <v>44378</v>
      </c>
      <c r="O1122">
        <v>11</v>
      </c>
      <c r="P1122">
        <v>0</v>
      </c>
      <c r="Q1122" s="1">
        <v>44197</v>
      </c>
      <c r="R1122">
        <v>10</v>
      </c>
      <c r="S1122" s="1"/>
    </row>
    <row r="1123" spans="1:19" x14ac:dyDescent="0.35">
      <c r="A1123">
        <v>100109</v>
      </c>
      <c r="B1123" t="s">
        <v>0</v>
      </c>
      <c r="C1123" s="2">
        <f>_xlfn.SWITCH(Sales[[#This Row],[Subscription Type]],"Basic",10,"Premium",10,"Business",25,"Enterprise",27)</f>
        <v>10</v>
      </c>
      <c r="E1123" s="1"/>
      <c r="F1123" s="1"/>
      <c r="G1123">
        <v>1</v>
      </c>
      <c r="H1123">
        <v>1</v>
      </c>
      <c r="I1123">
        <f>IF(Sales[[#This Row],[Number of Users]]-Sales[[#This Row],[Licenses Bought]]&lt;0,0,Sales[[#This Row],[Number of Users]]-Sales[[#This Row],[Licenses Bought]])</f>
        <v>0</v>
      </c>
      <c r="J1123" s="2">
        <f>IF(Sales[[#This Row],[Sales Month]]=MAX(Sales[Sales Month]),Sales[[#This Row],[Upsell $ Per Non-Paying User]]*Sales[[#This Row],[Non-Paying Users]],0)</f>
        <v>0</v>
      </c>
      <c r="K1123" s="2" t="str">
        <f>_xlfn.IFS(Sales[[#This Row],[Current Upsell $]]=0,"",Sales[[#This Row],[Current Upsell $]]&gt;=400,"High",Sales[[#This Row],[Current Upsell $]]&gt;=100,"Medium",Sales[[#This Row],[Current Upsell $]]&lt;100,"Low")</f>
        <v/>
      </c>
      <c r="L1123" s="2" t="str">
        <f>IF(Sales[[#This Row],[Current Upsell $]]&gt;0,_xlfn.CONCAT(Sales[[#This Row],[Subscription Type]]," ",Sales[[#This Row],[Upsell Priority]]," ",TEXT(Sales[[#This Row],[Current Upsell $]],"$#,#")),"")</f>
        <v/>
      </c>
      <c r="M1123" s="1">
        <v>44044</v>
      </c>
      <c r="N1123" s="1">
        <v>44378</v>
      </c>
      <c r="O1123">
        <v>11</v>
      </c>
      <c r="P1123">
        <v>0</v>
      </c>
      <c r="Q1123" s="1">
        <v>44228</v>
      </c>
      <c r="R1123">
        <v>10</v>
      </c>
      <c r="S1123" s="1"/>
    </row>
    <row r="1124" spans="1:19" x14ac:dyDescent="0.35">
      <c r="A1124">
        <v>100109</v>
      </c>
      <c r="B1124" t="s">
        <v>0</v>
      </c>
      <c r="C1124" s="2">
        <f>_xlfn.SWITCH(Sales[[#This Row],[Subscription Type]],"Basic",10,"Premium",10,"Business",25,"Enterprise",27)</f>
        <v>10</v>
      </c>
      <c r="E1124" s="1"/>
      <c r="F1124" s="1"/>
      <c r="G1124">
        <v>1</v>
      </c>
      <c r="H1124">
        <v>2</v>
      </c>
      <c r="I1124">
        <f>IF(Sales[[#This Row],[Number of Users]]-Sales[[#This Row],[Licenses Bought]]&lt;0,0,Sales[[#This Row],[Number of Users]]-Sales[[#This Row],[Licenses Bought]])</f>
        <v>1</v>
      </c>
      <c r="J1124" s="2">
        <f>IF(Sales[[#This Row],[Sales Month]]=MAX(Sales[Sales Month]),Sales[[#This Row],[Upsell $ Per Non-Paying User]]*Sales[[#This Row],[Non-Paying Users]],0)</f>
        <v>0</v>
      </c>
      <c r="K1124" s="2" t="str">
        <f>_xlfn.IFS(Sales[[#This Row],[Current Upsell $]]=0,"",Sales[[#This Row],[Current Upsell $]]&gt;=400,"High",Sales[[#This Row],[Current Upsell $]]&gt;=100,"Medium",Sales[[#This Row],[Current Upsell $]]&lt;100,"Low")</f>
        <v/>
      </c>
      <c r="L1124" s="2" t="str">
        <f>IF(Sales[[#This Row],[Current Upsell $]]&gt;0,_xlfn.CONCAT(Sales[[#This Row],[Subscription Type]]," ",Sales[[#This Row],[Upsell Priority]]," ",TEXT(Sales[[#This Row],[Current Upsell $]],"$#,#")),"")</f>
        <v/>
      </c>
      <c r="M1124" s="1">
        <v>44044</v>
      </c>
      <c r="N1124" s="1">
        <v>44378</v>
      </c>
      <c r="O1124">
        <v>11</v>
      </c>
      <c r="P1124">
        <v>0</v>
      </c>
      <c r="Q1124" s="1">
        <v>44256</v>
      </c>
      <c r="R1124">
        <v>10</v>
      </c>
      <c r="S1124" s="1"/>
    </row>
    <row r="1125" spans="1:19" x14ac:dyDescent="0.35">
      <c r="A1125">
        <v>100109</v>
      </c>
      <c r="B1125" t="s">
        <v>0</v>
      </c>
      <c r="C1125" s="2">
        <f>_xlfn.SWITCH(Sales[[#This Row],[Subscription Type]],"Basic",10,"Premium",10,"Business",25,"Enterprise",27)</f>
        <v>10</v>
      </c>
      <c r="E1125" s="1"/>
      <c r="F1125" s="1"/>
      <c r="G1125">
        <v>1</v>
      </c>
      <c r="H1125">
        <v>2</v>
      </c>
      <c r="I1125">
        <f>IF(Sales[[#This Row],[Number of Users]]-Sales[[#This Row],[Licenses Bought]]&lt;0,0,Sales[[#This Row],[Number of Users]]-Sales[[#This Row],[Licenses Bought]])</f>
        <v>1</v>
      </c>
      <c r="J1125" s="2">
        <f>IF(Sales[[#This Row],[Sales Month]]=MAX(Sales[Sales Month]),Sales[[#This Row],[Upsell $ Per Non-Paying User]]*Sales[[#This Row],[Non-Paying Users]],0)</f>
        <v>0</v>
      </c>
      <c r="K1125" s="2" t="str">
        <f>_xlfn.IFS(Sales[[#This Row],[Current Upsell $]]=0,"",Sales[[#This Row],[Current Upsell $]]&gt;=400,"High",Sales[[#This Row],[Current Upsell $]]&gt;=100,"Medium",Sales[[#This Row],[Current Upsell $]]&lt;100,"Low")</f>
        <v/>
      </c>
      <c r="L1125" s="2" t="str">
        <f>IF(Sales[[#This Row],[Current Upsell $]]&gt;0,_xlfn.CONCAT(Sales[[#This Row],[Subscription Type]]," ",Sales[[#This Row],[Upsell Priority]]," ",TEXT(Sales[[#This Row],[Current Upsell $]],"$#,#")),"")</f>
        <v/>
      </c>
      <c r="M1125" s="1">
        <v>44044</v>
      </c>
      <c r="N1125" s="1">
        <v>44378</v>
      </c>
      <c r="O1125">
        <v>11</v>
      </c>
      <c r="P1125">
        <v>0</v>
      </c>
      <c r="Q1125" s="1">
        <v>44287</v>
      </c>
      <c r="R1125">
        <v>10</v>
      </c>
      <c r="S1125" s="1"/>
    </row>
    <row r="1126" spans="1:19" x14ac:dyDescent="0.35">
      <c r="A1126">
        <v>100109</v>
      </c>
      <c r="B1126" t="s">
        <v>0</v>
      </c>
      <c r="C1126" s="2">
        <f>_xlfn.SWITCH(Sales[[#This Row],[Subscription Type]],"Basic",10,"Premium",10,"Business",25,"Enterprise",27)</f>
        <v>10</v>
      </c>
      <c r="E1126" s="1"/>
      <c r="F1126" s="1"/>
      <c r="G1126">
        <v>1</v>
      </c>
      <c r="H1126">
        <v>2</v>
      </c>
      <c r="I1126">
        <f>IF(Sales[[#This Row],[Number of Users]]-Sales[[#This Row],[Licenses Bought]]&lt;0,0,Sales[[#This Row],[Number of Users]]-Sales[[#This Row],[Licenses Bought]])</f>
        <v>1</v>
      </c>
      <c r="J1126" s="2">
        <f>IF(Sales[[#This Row],[Sales Month]]=MAX(Sales[Sales Month]),Sales[[#This Row],[Upsell $ Per Non-Paying User]]*Sales[[#This Row],[Non-Paying Users]],0)</f>
        <v>0</v>
      </c>
      <c r="K1126" s="2" t="str">
        <f>_xlfn.IFS(Sales[[#This Row],[Current Upsell $]]=0,"",Sales[[#This Row],[Current Upsell $]]&gt;=400,"High",Sales[[#This Row],[Current Upsell $]]&gt;=100,"Medium",Sales[[#This Row],[Current Upsell $]]&lt;100,"Low")</f>
        <v/>
      </c>
      <c r="L1126" s="2" t="str">
        <f>IF(Sales[[#This Row],[Current Upsell $]]&gt;0,_xlfn.CONCAT(Sales[[#This Row],[Subscription Type]]," ",Sales[[#This Row],[Upsell Priority]]," ",TEXT(Sales[[#This Row],[Current Upsell $]],"$#,#")),"")</f>
        <v/>
      </c>
      <c r="M1126" s="1">
        <v>44044</v>
      </c>
      <c r="N1126" s="1">
        <v>44378</v>
      </c>
      <c r="O1126">
        <v>11</v>
      </c>
      <c r="P1126">
        <v>0</v>
      </c>
      <c r="Q1126" s="1">
        <v>44317</v>
      </c>
      <c r="R1126">
        <v>10</v>
      </c>
      <c r="S1126" s="1"/>
    </row>
    <row r="1127" spans="1:19" x14ac:dyDescent="0.35">
      <c r="A1127">
        <v>100109</v>
      </c>
      <c r="B1127" t="s">
        <v>0</v>
      </c>
      <c r="C1127" s="2">
        <f>_xlfn.SWITCH(Sales[[#This Row],[Subscription Type]],"Basic",10,"Premium",10,"Business",25,"Enterprise",27)</f>
        <v>10</v>
      </c>
      <c r="E1127" s="1"/>
      <c r="F1127" s="1"/>
      <c r="G1127">
        <v>1</v>
      </c>
      <c r="H1127">
        <v>2</v>
      </c>
      <c r="I1127">
        <f>IF(Sales[[#This Row],[Number of Users]]-Sales[[#This Row],[Licenses Bought]]&lt;0,0,Sales[[#This Row],[Number of Users]]-Sales[[#This Row],[Licenses Bought]])</f>
        <v>1</v>
      </c>
      <c r="J1127" s="2">
        <f>IF(Sales[[#This Row],[Sales Month]]=MAX(Sales[Sales Month]),Sales[[#This Row],[Upsell $ Per Non-Paying User]]*Sales[[#This Row],[Non-Paying Users]],0)</f>
        <v>10</v>
      </c>
      <c r="K1127" s="2" t="str">
        <f>_xlfn.IFS(Sales[[#This Row],[Current Upsell $]]=0,"",Sales[[#This Row],[Current Upsell $]]&gt;=400,"High",Sales[[#This Row],[Current Upsell $]]&gt;=100,"Medium",Sales[[#This Row],[Current Upsell $]]&lt;100,"Low")</f>
        <v>Low</v>
      </c>
      <c r="L1127" s="2" t="str">
        <f>IF(Sales[[#This Row],[Current Upsell $]]&gt;0,_xlfn.CONCAT(Sales[[#This Row],[Subscription Type]]," ",Sales[[#This Row],[Upsell Priority]]," ",TEXT(Sales[[#This Row],[Current Upsell $]],"$#,#")),"")</f>
        <v>Premium Low $10</v>
      </c>
      <c r="M1127" s="1">
        <v>44044</v>
      </c>
      <c r="N1127" s="1">
        <v>44378</v>
      </c>
      <c r="O1127">
        <v>11</v>
      </c>
      <c r="P1127">
        <v>0</v>
      </c>
      <c r="Q1127" s="1">
        <v>44348</v>
      </c>
      <c r="R1127">
        <v>10</v>
      </c>
      <c r="S1127" s="1"/>
    </row>
    <row r="1128" spans="1:19" x14ac:dyDescent="0.35">
      <c r="A1128">
        <v>100110</v>
      </c>
      <c r="B1128" t="s">
        <v>3</v>
      </c>
      <c r="C1128" s="2">
        <f>_xlfn.SWITCH(Sales[[#This Row],[Subscription Type]],"Basic",10,"Premium",10,"Business",25,"Enterprise",27)</f>
        <v>10</v>
      </c>
      <c r="E1128" s="1"/>
      <c r="F1128" s="1"/>
      <c r="G1128">
        <v>0</v>
      </c>
      <c r="H1128">
        <v>74</v>
      </c>
      <c r="I1128">
        <f>IF(Sales[[#This Row],[Number of Users]]-Sales[[#This Row],[Licenses Bought]]&lt;0,0,Sales[[#This Row],[Number of Users]]-Sales[[#This Row],[Licenses Bought]])</f>
        <v>74</v>
      </c>
      <c r="J1128" s="2">
        <f>IF(Sales[[#This Row],[Sales Month]]=MAX(Sales[Sales Month]),Sales[[#This Row],[Upsell $ Per Non-Paying User]]*Sales[[#This Row],[Non-Paying Users]],0)</f>
        <v>0</v>
      </c>
      <c r="K1128" s="2" t="str">
        <f>_xlfn.IFS(Sales[[#This Row],[Current Upsell $]]=0,"",Sales[[#This Row],[Current Upsell $]]&gt;=400,"High",Sales[[#This Row],[Current Upsell $]]&gt;=100,"Medium",Sales[[#This Row],[Current Upsell $]]&lt;100,"Low")</f>
        <v/>
      </c>
      <c r="L1128" s="2" t="str">
        <f>IF(Sales[[#This Row],[Current Upsell $]]&gt;0,_xlfn.CONCAT(Sales[[#This Row],[Subscription Type]]," ",Sales[[#This Row],[Upsell Priority]]," ",TEXT(Sales[[#This Row],[Current Upsell $]],"$#,#")),"")</f>
        <v/>
      </c>
      <c r="M1128" s="1">
        <v>44075</v>
      </c>
      <c r="N1128" s="1">
        <v>44378</v>
      </c>
      <c r="O1128">
        <v>10</v>
      </c>
      <c r="P1128">
        <v>0</v>
      </c>
      <c r="Q1128" s="1">
        <v>44075</v>
      </c>
      <c r="R1128">
        <v>0</v>
      </c>
      <c r="S1128" s="1"/>
    </row>
    <row r="1129" spans="1:19" x14ac:dyDescent="0.35">
      <c r="A1129">
        <v>100110</v>
      </c>
      <c r="B1129" t="s">
        <v>0</v>
      </c>
      <c r="C1129" s="2">
        <f>_xlfn.SWITCH(Sales[[#This Row],[Subscription Type]],"Basic",10,"Premium",10,"Business",25,"Enterprise",27)</f>
        <v>10</v>
      </c>
      <c r="E1129" s="1"/>
      <c r="F1129" s="1"/>
      <c r="G1129">
        <v>16</v>
      </c>
      <c r="H1129">
        <v>75</v>
      </c>
      <c r="I1129">
        <f>IF(Sales[[#This Row],[Number of Users]]-Sales[[#This Row],[Licenses Bought]]&lt;0,0,Sales[[#This Row],[Number of Users]]-Sales[[#This Row],[Licenses Bought]])</f>
        <v>59</v>
      </c>
      <c r="J1129" s="2">
        <f>IF(Sales[[#This Row],[Sales Month]]=MAX(Sales[Sales Month]),Sales[[#This Row],[Upsell $ Per Non-Paying User]]*Sales[[#This Row],[Non-Paying Users]],0)</f>
        <v>0</v>
      </c>
      <c r="K1129" s="2" t="str">
        <f>_xlfn.IFS(Sales[[#This Row],[Current Upsell $]]=0,"",Sales[[#This Row],[Current Upsell $]]&gt;=400,"High",Sales[[#This Row],[Current Upsell $]]&gt;=100,"Medium",Sales[[#This Row],[Current Upsell $]]&lt;100,"Low")</f>
        <v/>
      </c>
      <c r="L1129" s="2" t="str">
        <f>IF(Sales[[#This Row],[Current Upsell $]]&gt;0,_xlfn.CONCAT(Sales[[#This Row],[Subscription Type]]," ",Sales[[#This Row],[Upsell Priority]]," ",TEXT(Sales[[#This Row],[Current Upsell $]],"$#,#")),"")</f>
        <v/>
      </c>
      <c r="M1129" s="1">
        <v>44075</v>
      </c>
      <c r="N1129" s="1">
        <v>44378</v>
      </c>
      <c r="O1129">
        <v>10</v>
      </c>
      <c r="P1129">
        <v>0</v>
      </c>
      <c r="Q1129" s="1">
        <v>44105</v>
      </c>
      <c r="R1129">
        <v>160</v>
      </c>
      <c r="S1129" s="1"/>
    </row>
    <row r="1130" spans="1:19" x14ac:dyDescent="0.35">
      <c r="A1130">
        <v>100110</v>
      </c>
      <c r="B1130" t="s">
        <v>0</v>
      </c>
      <c r="C1130" s="2">
        <f>_xlfn.SWITCH(Sales[[#This Row],[Subscription Type]],"Basic",10,"Premium",10,"Business",25,"Enterprise",27)</f>
        <v>10</v>
      </c>
      <c r="E1130" s="1"/>
      <c r="F1130" s="1"/>
      <c r="G1130">
        <v>54</v>
      </c>
      <c r="H1130">
        <v>66</v>
      </c>
      <c r="I1130">
        <f>IF(Sales[[#This Row],[Number of Users]]-Sales[[#This Row],[Licenses Bought]]&lt;0,0,Sales[[#This Row],[Number of Users]]-Sales[[#This Row],[Licenses Bought]])</f>
        <v>12</v>
      </c>
      <c r="J1130" s="2">
        <f>IF(Sales[[#This Row],[Sales Month]]=MAX(Sales[Sales Month]),Sales[[#This Row],[Upsell $ Per Non-Paying User]]*Sales[[#This Row],[Non-Paying Users]],0)</f>
        <v>0</v>
      </c>
      <c r="K1130" s="2" t="str">
        <f>_xlfn.IFS(Sales[[#This Row],[Current Upsell $]]=0,"",Sales[[#This Row],[Current Upsell $]]&gt;=400,"High",Sales[[#This Row],[Current Upsell $]]&gt;=100,"Medium",Sales[[#This Row],[Current Upsell $]]&lt;100,"Low")</f>
        <v/>
      </c>
      <c r="L1130" s="2" t="str">
        <f>IF(Sales[[#This Row],[Current Upsell $]]&gt;0,_xlfn.CONCAT(Sales[[#This Row],[Subscription Type]]," ",Sales[[#This Row],[Upsell Priority]]," ",TEXT(Sales[[#This Row],[Current Upsell $]],"$#,#")),"")</f>
        <v/>
      </c>
      <c r="M1130" s="1">
        <v>44075</v>
      </c>
      <c r="N1130" s="1">
        <v>44378</v>
      </c>
      <c r="O1130">
        <v>10</v>
      </c>
      <c r="P1130">
        <v>0</v>
      </c>
      <c r="Q1130" s="1">
        <v>44136</v>
      </c>
      <c r="R1130">
        <v>540</v>
      </c>
      <c r="S1130" s="1"/>
    </row>
    <row r="1131" spans="1:19" x14ac:dyDescent="0.35">
      <c r="A1131">
        <v>100110</v>
      </c>
      <c r="B1131" t="s">
        <v>0</v>
      </c>
      <c r="C1131" s="2">
        <f>_xlfn.SWITCH(Sales[[#This Row],[Subscription Type]],"Basic",10,"Premium",10,"Business",25,"Enterprise",27)</f>
        <v>10</v>
      </c>
      <c r="E1131" s="1"/>
      <c r="F1131" s="1"/>
      <c r="G1131">
        <v>62</v>
      </c>
      <c r="H1131">
        <v>72</v>
      </c>
      <c r="I1131">
        <f>IF(Sales[[#This Row],[Number of Users]]-Sales[[#This Row],[Licenses Bought]]&lt;0,0,Sales[[#This Row],[Number of Users]]-Sales[[#This Row],[Licenses Bought]])</f>
        <v>10</v>
      </c>
      <c r="J1131" s="2">
        <f>IF(Sales[[#This Row],[Sales Month]]=MAX(Sales[Sales Month]),Sales[[#This Row],[Upsell $ Per Non-Paying User]]*Sales[[#This Row],[Non-Paying Users]],0)</f>
        <v>0</v>
      </c>
      <c r="K1131" s="2" t="str">
        <f>_xlfn.IFS(Sales[[#This Row],[Current Upsell $]]=0,"",Sales[[#This Row],[Current Upsell $]]&gt;=400,"High",Sales[[#This Row],[Current Upsell $]]&gt;=100,"Medium",Sales[[#This Row],[Current Upsell $]]&lt;100,"Low")</f>
        <v/>
      </c>
      <c r="L1131" s="2" t="str">
        <f>IF(Sales[[#This Row],[Current Upsell $]]&gt;0,_xlfn.CONCAT(Sales[[#This Row],[Subscription Type]]," ",Sales[[#This Row],[Upsell Priority]]," ",TEXT(Sales[[#This Row],[Current Upsell $]],"$#,#")),"")</f>
        <v/>
      </c>
      <c r="M1131" s="1">
        <v>44075</v>
      </c>
      <c r="N1131" s="1">
        <v>44378</v>
      </c>
      <c r="O1131">
        <v>10</v>
      </c>
      <c r="P1131">
        <v>0</v>
      </c>
      <c r="Q1131" s="1">
        <v>44166</v>
      </c>
      <c r="R1131">
        <v>620</v>
      </c>
      <c r="S1131" s="1"/>
    </row>
    <row r="1132" spans="1:19" x14ac:dyDescent="0.35">
      <c r="A1132">
        <v>100110</v>
      </c>
      <c r="B1132" t="s">
        <v>0</v>
      </c>
      <c r="C1132" s="2">
        <f>_xlfn.SWITCH(Sales[[#This Row],[Subscription Type]],"Basic",10,"Premium",10,"Business",25,"Enterprise",27)</f>
        <v>10</v>
      </c>
      <c r="E1132" s="1"/>
      <c r="F1132" s="1"/>
      <c r="G1132">
        <v>62</v>
      </c>
      <c r="H1132">
        <v>69</v>
      </c>
      <c r="I1132">
        <f>IF(Sales[[#This Row],[Number of Users]]-Sales[[#This Row],[Licenses Bought]]&lt;0,0,Sales[[#This Row],[Number of Users]]-Sales[[#This Row],[Licenses Bought]])</f>
        <v>7</v>
      </c>
      <c r="J1132" s="2">
        <f>IF(Sales[[#This Row],[Sales Month]]=MAX(Sales[Sales Month]),Sales[[#This Row],[Upsell $ Per Non-Paying User]]*Sales[[#This Row],[Non-Paying Users]],0)</f>
        <v>0</v>
      </c>
      <c r="K1132" s="2" t="str">
        <f>_xlfn.IFS(Sales[[#This Row],[Current Upsell $]]=0,"",Sales[[#This Row],[Current Upsell $]]&gt;=400,"High",Sales[[#This Row],[Current Upsell $]]&gt;=100,"Medium",Sales[[#This Row],[Current Upsell $]]&lt;100,"Low")</f>
        <v/>
      </c>
      <c r="L1132" s="2" t="str">
        <f>IF(Sales[[#This Row],[Current Upsell $]]&gt;0,_xlfn.CONCAT(Sales[[#This Row],[Subscription Type]]," ",Sales[[#This Row],[Upsell Priority]]," ",TEXT(Sales[[#This Row],[Current Upsell $]],"$#,#")),"")</f>
        <v/>
      </c>
      <c r="M1132" s="1">
        <v>44075</v>
      </c>
      <c r="N1132" s="1">
        <v>44378</v>
      </c>
      <c r="O1132">
        <v>10</v>
      </c>
      <c r="P1132">
        <v>0</v>
      </c>
      <c r="Q1132" s="1">
        <v>44197</v>
      </c>
      <c r="R1132">
        <v>620</v>
      </c>
      <c r="S1132" s="1"/>
    </row>
    <row r="1133" spans="1:19" x14ac:dyDescent="0.35">
      <c r="A1133">
        <v>100110</v>
      </c>
      <c r="B1133" t="s">
        <v>0</v>
      </c>
      <c r="C1133" s="2">
        <f>_xlfn.SWITCH(Sales[[#This Row],[Subscription Type]],"Basic",10,"Premium",10,"Business",25,"Enterprise",27)</f>
        <v>10</v>
      </c>
      <c r="E1133" s="1"/>
      <c r="F1133" s="1"/>
      <c r="G1133">
        <v>62</v>
      </c>
      <c r="H1133">
        <v>64</v>
      </c>
      <c r="I1133">
        <f>IF(Sales[[#This Row],[Number of Users]]-Sales[[#This Row],[Licenses Bought]]&lt;0,0,Sales[[#This Row],[Number of Users]]-Sales[[#This Row],[Licenses Bought]])</f>
        <v>2</v>
      </c>
      <c r="J1133" s="2">
        <f>IF(Sales[[#This Row],[Sales Month]]=MAX(Sales[Sales Month]),Sales[[#This Row],[Upsell $ Per Non-Paying User]]*Sales[[#This Row],[Non-Paying Users]],0)</f>
        <v>0</v>
      </c>
      <c r="K1133" s="2" t="str">
        <f>_xlfn.IFS(Sales[[#This Row],[Current Upsell $]]=0,"",Sales[[#This Row],[Current Upsell $]]&gt;=400,"High",Sales[[#This Row],[Current Upsell $]]&gt;=100,"Medium",Sales[[#This Row],[Current Upsell $]]&lt;100,"Low")</f>
        <v/>
      </c>
      <c r="L1133" s="2" t="str">
        <f>IF(Sales[[#This Row],[Current Upsell $]]&gt;0,_xlfn.CONCAT(Sales[[#This Row],[Subscription Type]]," ",Sales[[#This Row],[Upsell Priority]]," ",TEXT(Sales[[#This Row],[Current Upsell $]],"$#,#")),"")</f>
        <v/>
      </c>
      <c r="M1133" s="1">
        <v>44075</v>
      </c>
      <c r="N1133" s="1">
        <v>44378</v>
      </c>
      <c r="O1133">
        <v>10</v>
      </c>
      <c r="P1133">
        <v>0</v>
      </c>
      <c r="Q1133" s="1">
        <v>44228</v>
      </c>
      <c r="R1133">
        <v>620</v>
      </c>
      <c r="S1133" s="1"/>
    </row>
    <row r="1134" spans="1:19" x14ac:dyDescent="0.35">
      <c r="A1134">
        <v>100110</v>
      </c>
      <c r="B1134" t="s">
        <v>0</v>
      </c>
      <c r="C1134" s="2">
        <f>_xlfn.SWITCH(Sales[[#This Row],[Subscription Type]],"Basic",10,"Premium",10,"Business",25,"Enterprise",27)</f>
        <v>10</v>
      </c>
      <c r="E1134" s="1"/>
      <c r="F1134" s="1"/>
      <c r="G1134">
        <v>62</v>
      </c>
      <c r="H1134">
        <v>69</v>
      </c>
      <c r="I1134">
        <f>IF(Sales[[#This Row],[Number of Users]]-Sales[[#This Row],[Licenses Bought]]&lt;0,0,Sales[[#This Row],[Number of Users]]-Sales[[#This Row],[Licenses Bought]])</f>
        <v>7</v>
      </c>
      <c r="J1134" s="2">
        <f>IF(Sales[[#This Row],[Sales Month]]=MAX(Sales[Sales Month]),Sales[[#This Row],[Upsell $ Per Non-Paying User]]*Sales[[#This Row],[Non-Paying Users]],0)</f>
        <v>0</v>
      </c>
      <c r="K1134" s="2" t="str">
        <f>_xlfn.IFS(Sales[[#This Row],[Current Upsell $]]=0,"",Sales[[#This Row],[Current Upsell $]]&gt;=400,"High",Sales[[#This Row],[Current Upsell $]]&gt;=100,"Medium",Sales[[#This Row],[Current Upsell $]]&lt;100,"Low")</f>
        <v/>
      </c>
      <c r="L1134" s="2" t="str">
        <f>IF(Sales[[#This Row],[Current Upsell $]]&gt;0,_xlfn.CONCAT(Sales[[#This Row],[Subscription Type]]," ",Sales[[#This Row],[Upsell Priority]]," ",TEXT(Sales[[#This Row],[Current Upsell $]],"$#,#")),"")</f>
        <v/>
      </c>
      <c r="M1134" s="1">
        <v>44075</v>
      </c>
      <c r="N1134" s="1">
        <v>44378</v>
      </c>
      <c r="O1134">
        <v>10</v>
      </c>
      <c r="P1134">
        <v>0</v>
      </c>
      <c r="Q1134" s="1">
        <v>44256</v>
      </c>
      <c r="R1134">
        <v>620</v>
      </c>
      <c r="S1134" s="1"/>
    </row>
    <row r="1135" spans="1:19" x14ac:dyDescent="0.35">
      <c r="A1135">
        <v>100110</v>
      </c>
      <c r="B1135" t="s">
        <v>0</v>
      </c>
      <c r="C1135" s="2">
        <f>_xlfn.SWITCH(Sales[[#This Row],[Subscription Type]],"Basic",10,"Premium",10,"Business",25,"Enterprise",27)</f>
        <v>10</v>
      </c>
      <c r="E1135" s="1"/>
      <c r="F1135" s="1"/>
      <c r="G1135">
        <v>62</v>
      </c>
      <c r="H1135">
        <v>84</v>
      </c>
      <c r="I1135">
        <f>IF(Sales[[#This Row],[Number of Users]]-Sales[[#This Row],[Licenses Bought]]&lt;0,0,Sales[[#This Row],[Number of Users]]-Sales[[#This Row],[Licenses Bought]])</f>
        <v>22</v>
      </c>
      <c r="J1135" s="2">
        <f>IF(Sales[[#This Row],[Sales Month]]=MAX(Sales[Sales Month]),Sales[[#This Row],[Upsell $ Per Non-Paying User]]*Sales[[#This Row],[Non-Paying Users]],0)</f>
        <v>0</v>
      </c>
      <c r="K1135" s="2" t="str">
        <f>_xlfn.IFS(Sales[[#This Row],[Current Upsell $]]=0,"",Sales[[#This Row],[Current Upsell $]]&gt;=400,"High",Sales[[#This Row],[Current Upsell $]]&gt;=100,"Medium",Sales[[#This Row],[Current Upsell $]]&lt;100,"Low")</f>
        <v/>
      </c>
      <c r="L1135" s="2" t="str">
        <f>IF(Sales[[#This Row],[Current Upsell $]]&gt;0,_xlfn.CONCAT(Sales[[#This Row],[Subscription Type]]," ",Sales[[#This Row],[Upsell Priority]]," ",TEXT(Sales[[#This Row],[Current Upsell $]],"$#,#")),"")</f>
        <v/>
      </c>
      <c r="M1135" s="1">
        <v>44075</v>
      </c>
      <c r="N1135" s="1">
        <v>44378</v>
      </c>
      <c r="O1135">
        <v>10</v>
      </c>
      <c r="P1135">
        <v>0</v>
      </c>
      <c r="Q1135" s="1">
        <v>44287</v>
      </c>
      <c r="R1135">
        <v>620</v>
      </c>
      <c r="S1135" s="1"/>
    </row>
    <row r="1136" spans="1:19" x14ac:dyDescent="0.35">
      <c r="A1136">
        <v>100110</v>
      </c>
      <c r="B1136" t="s">
        <v>0</v>
      </c>
      <c r="C1136" s="2">
        <f>_xlfn.SWITCH(Sales[[#This Row],[Subscription Type]],"Basic",10,"Premium",10,"Business",25,"Enterprise",27)</f>
        <v>10</v>
      </c>
      <c r="E1136" s="1"/>
      <c r="F1136" s="1"/>
      <c r="G1136">
        <v>62</v>
      </c>
      <c r="H1136">
        <v>67</v>
      </c>
      <c r="I1136">
        <f>IF(Sales[[#This Row],[Number of Users]]-Sales[[#This Row],[Licenses Bought]]&lt;0,0,Sales[[#This Row],[Number of Users]]-Sales[[#This Row],[Licenses Bought]])</f>
        <v>5</v>
      </c>
      <c r="J1136" s="2">
        <f>IF(Sales[[#This Row],[Sales Month]]=MAX(Sales[Sales Month]),Sales[[#This Row],[Upsell $ Per Non-Paying User]]*Sales[[#This Row],[Non-Paying Users]],0)</f>
        <v>0</v>
      </c>
      <c r="K1136" s="2" t="str">
        <f>_xlfn.IFS(Sales[[#This Row],[Current Upsell $]]=0,"",Sales[[#This Row],[Current Upsell $]]&gt;=400,"High",Sales[[#This Row],[Current Upsell $]]&gt;=100,"Medium",Sales[[#This Row],[Current Upsell $]]&lt;100,"Low")</f>
        <v/>
      </c>
      <c r="L1136" s="2" t="str">
        <f>IF(Sales[[#This Row],[Current Upsell $]]&gt;0,_xlfn.CONCAT(Sales[[#This Row],[Subscription Type]]," ",Sales[[#This Row],[Upsell Priority]]," ",TEXT(Sales[[#This Row],[Current Upsell $]],"$#,#")),"")</f>
        <v/>
      </c>
      <c r="M1136" s="1">
        <v>44075</v>
      </c>
      <c r="N1136" s="1">
        <v>44378</v>
      </c>
      <c r="O1136">
        <v>10</v>
      </c>
      <c r="P1136">
        <v>0</v>
      </c>
      <c r="Q1136" s="1">
        <v>44317</v>
      </c>
      <c r="R1136">
        <v>620</v>
      </c>
      <c r="S1136" s="1"/>
    </row>
    <row r="1137" spans="1:19" x14ac:dyDescent="0.35">
      <c r="A1137">
        <v>100110</v>
      </c>
      <c r="B1137" t="s">
        <v>0</v>
      </c>
      <c r="C1137" s="2">
        <f>_xlfn.SWITCH(Sales[[#This Row],[Subscription Type]],"Basic",10,"Premium",10,"Business",25,"Enterprise",27)</f>
        <v>10</v>
      </c>
      <c r="E1137" s="1"/>
      <c r="F1137" s="1"/>
      <c r="G1137">
        <v>62</v>
      </c>
      <c r="H1137">
        <v>82</v>
      </c>
      <c r="I1137">
        <f>IF(Sales[[#This Row],[Number of Users]]-Sales[[#This Row],[Licenses Bought]]&lt;0,0,Sales[[#This Row],[Number of Users]]-Sales[[#This Row],[Licenses Bought]])</f>
        <v>20</v>
      </c>
      <c r="J1137" s="2">
        <f>IF(Sales[[#This Row],[Sales Month]]=MAX(Sales[Sales Month]),Sales[[#This Row],[Upsell $ Per Non-Paying User]]*Sales[[#This Row],[Non-Paying Users]],0)</f>
        <v>200</v>
      </c>
      <c r="K1137" s="2" t="str">
        <f>_xlfn.IFS(Sales[[#This Row],[Current Upsell $]]=0,"",Sales[[#This Row],[Current Upsell $]]&gt;=400,"High",Sales[[#This Row],[Current Upsell $]]&gt;=100,"Medium",Sales[[#This Row],[Current Upsell $]]&lt;100,"Low")</f>
        <v>Medium</v>
      </c>
      <c r="L1137" s="2" t="str">
        <f>IF(Sales[[#This Row],[Current Upsell $]]&gt;0,_xlfn.CONCAT(Sales[[#This Row],[Subscription Type]]," ",Sales[[#This Row],[Upsell Priority]]," ",TEXT(Sales[[#This Row],[Current Upsell $]],"$#,#")),"")</f>
        <v>Premium Medium $200</v>
      </c>
      <c r="M1137" s="1">
        <v>44075</v>
      </c>
      <c r="N1137" s="1">
        <v>44378</v>
      </c>
      <c r="O1137">
        <v>10</v>
      </c>
      <c r="P1137">
        <v>0</v>
      </c>
      <c r="Q1137" s="1">
        <v>44348</v>
      </c>
      <c r="R1137">
        <v>620</v>
      </c>
      <c r="S1137" s="1"/>
    </row>
    <row r="1138" spans="1:19" x14ac:dyDescent="0.35">
      <c r="A1138">
        <v>100111</v>
      </c>
      <c r="B1138" t="s">
        <v>3</v>
      </c>
      <c r="C1138" s="2">
        <f>_xlfn.SWITCH(Sales[[#This Row],[Subscription Type]],"Basic",10,"Premium",10,"Business",25,"Enterprise",27)</f>
        <v>10</v>
      </c>
      <c r="E1138" s="1"/>
      <c r="F1138" s="1"/>
      <c r="G1138">
        <v>0</v>
      </c>
      <c r="H1138">
        <v>73</v>
      </c>
      <c r="I1138">
        <f>IF(Sales[[#This Row],[Number of Users]]-Sales[[#This Row],[Licenses Bought]]&lt;0,0,Sales[[#This Row],[Number of Users]]-Sales[[#This Row],[Licenses Bought]])</f>
        <v>73</v>
      </c>
      <c r="J1138" s="2">
        <f>IF(Sales[[#This Row],[Sales Month]]=MAX(Sales[Sales Month]),Sales[[#This Row],[Upsell $ Per Non-Paying User]]*Sales[[#This Row],[Non-Paying Users]],0)</f>
        <v>0</v>
      </c>
      <c r="K1138" s="2" t="str">
        <f>_xlfn.IFS(Sales[[#This Row],[Current Upsell $]]=0,"",Sales[[#This Row],[Current Upsell $]]&gt;=400,"High",Sales[[#This Row],[Current Upsell $]]&gt;=100,"Medium",Sales[[#This Row],[Current Upsell $]]&lt;100,"Low")</f>
        <v/>
      </c>
      <c r="L1138" s="2" t="str">
        <f>IF(Sales[[#This Row],[Current Upsell $]]&gt;0,_xlfn.CONCAT(Sales[[#This Row],[Subscription Type]]," ",Sales[[#This Row],[Upsell Priority]]," ",TEXT(Sales[[#This Row],[Current Upsell $]],"$#,#")),"")</f>
        <v/>
      </c>
      <c r="M1138" s="1">
        <v>44075</v>
      </c>
      <c r="N1138" s="1">
        <v>44378</v>
      </c>
      <c r="O1138">
        <v>10</v>
      </c>
      <c r="P1138">
        <v>0</v>
      </c>
      <c r="Q1138" s="1">
        <v>44075</v>
      </c>
      <c r="R1138">
        <v>0</v>
      </c>
      <c r="S1138" s="1"/>
    </row>
    <row r="1139" spans="1:19" x14ac:dyDescent="0.35">
      <c r="A1139">
        <v>100111</v>
      </c>
      <c r="B1139" t="s">
        <v>1</v>
      </c>
      <c r="C1139" s="2">
        <f>_xlfn.SWITCH(Sales[[#This Row],[Subscription Type]],"Basic",10,"Premium",10,"Business",25,"Enterprise",27)</f>
        <v>25</v>
      </c>
      <c r="E1139" s="1"/>
      <c r="F1139" s="1"/>
      <c r="G1139">
        <v>25</v>
      </c>
      <c r="H1139">
        <v>70</v>
      </c>
      <c r="I1139">
        <f>IF(Sales[[#This Row],[Number of Users]]-Sales[[#This Row],[Licenses Bought]]&lt;0,0,Sales[[#This Row],[Number of Users]]-Sales[[#This Row],[Licenses Bought]])</f>
        <v>45</v>
      </c>
      <c r="J1139" s="2">
        <f>IF(Sales[[#This Row],[Sales Month]]=MAX(Sales[Sales Month]),Sales[[#This Row],[Upsell $ Per Non-Paying User]]*Sales[[#This Row],[Non-Paying Users]],0)</f>
        <v>0</v>
      </c>
      <c r="K1139" s="2" t="str">
        <f>_xlfn.IFS(Sales[[#This Row],[Current Upsell $]]=0,"",Sales[[#This Row],[Current Upsell $]]&gt;=400,"High",Sales[[#This Row],[Current Upsell $]]&gt;=100,"Medium",Sales[[#This Row],[Current Upsell $]]&lt;100,"Low")</f>
        <v/>
      </c>
      <c r="L1139" s="2" t="str">
        <f>IF(Sales[[#This Row],[Current Upsell $]]&gt;0,_xlfn.CONCAT(Sales[[#This Row],[Subscription Type]]," ",Sales[[#This Row],[Upsell Priority]]," ",TEXT(Sales[[#This Row],[Current Upsell $]],"$#,#")),"")</f>
        <v/>
      </c>
      <c r="M1139" s="1">
        <v>44075</v>
      </c>
      <c r="N1139" s="1">
        <v>44378</v>
      </c>
      <c r="O1139">
        <v>10</v>
      </c>
      <c r="P1139">
        <v>0</v>
      </c>
      <c r="Q1139" s="1">
        <v>44105</v>
      </c>
      <c r="R1139">
        <v>625</v>
      </c>
      <c r="S1139" s="1"/>
    </row>
    <row r="1140" spans="1:19" x14ac:dyDescent="0.35">
      <c r="A1140">
        <v>100111</v>
      </c>
      <c r="B1140" t="s">
        <v>1</v>
      </c>
      <c r="C1140" s="2">
        <f>_xlfn.SWITCH(Sales[[#This Row],[Subscription Type]],"Basic",10,"Premium",10,"Business",25,"Enterprise",27)</f>
        <v>25</v>
      </c>
      <c r="E1140" s="1"/>
      <c r="F1140" s="1"/>
      <c r="G1140">
        <v>48</v>
      </c>
      <c r="H1140">
        <v>64</v>
      </c>
      <c r="I1140">
        <f>IF(Sales[[#This Row],[Number of Users]]-Sales[[#This Row],[Licenses Bought]]&lt;0,0,Sales[[#This Row],[Number of Users]]-Sales[[#This Row],[Licenses Bought]])</f>
        <v>16</v>
      </c>
      <c r="J1140" s="2">
        <f>IF(Sales[[#This Row],[Sales Month]]=MAX(Sales[Sales Month]),Sales[[#This Row],[Upsell $ Per Non-Paying User]]*Sales[[#This Row],[Non-Paying Users]],0)</f>
        <v>0</v>
      </c>
      <c r="K1140" s="2" t="str">
        <f>_xlfn.IFS(Sales[[#This Row],[Current Upsell $]]=0,"",Sales[[#This Row],[Current Upsell $]]&gt;=400,"High",Sales[[#This Row],[Current Upsell $]]&gt;=100,"Medium",Sales[[#This Row],[Current Upsell $]]&lt;100,"Low")</f>
        <v/>
      </c>
      <c r="L1140" s="2" t="str">
        <f>IF(Sales[[#This Row],[Current Upsell $]]&gt;0,_xlfn.CONCAT(Sales[[#This Row],[Subscription Type]]," ",Sales[[#This Row],[Upsell Priority]]," ",TEXT(Sales[[#This Row],[Current Upsell $]],"$#,#")),"")</f>
        <v/>
      </c>
      <c r="M1140" s="1">
        <v>44075</v>
      </c>
      <c r="N1140" s="1">
        <v>44378</v>
      </c>
      <c r="O1140">
        <v>10</v>
      </c>
      <c r="P1140">
        <v>0</v>
      </c>
      <c r="Q1140" s="1">
        <v>44136</v>
      </c>
      <c r="R1140">
        <v>1200</v>
      </c>
      <c r="S1140" s="1"/>
    </row>
    <row r="1141" spans="1:19" x14ac:dyDescent="0.35">
      <c r="A1141">
        <v>100111</v>
      </c>
      <c r="B1141" t="s">
        <v>1</v>
      </c>
      <c r="C1141" s="2">
        <f>_xlfn.SWITCH(Sales[[#This Row],[Subscription Type]],"Basic",10,"Premium",10,"Business",25,"Enterprise",27)</f>
        <v>25</v>
      </c>
      <c r="E1141" s="1"/>
      <c r="F1141" s="1"/>
      <c r="G1141">
        <v>48</v>
      </c>
      <c r="H1141">
        <v>60</v>
      </c>
      <c r="I1141">
        <f>IF(Sales[[#This Row],[Number of Users]]-Sales[[#This Row],[Licenses Bought]]&lt;0,0,Sales[[#This Row],[Number of Users]]-Sales[[#This Row],[Licenses Bought]])</f>
        <v>12</v>
      </c>
      <c r="J1141" s="2">
        <f>IF(Sales[[#This Row],[Sales Month]]=MAX(Sales[Sales Month]),Sales[[#This Row],[Upsell $ Per Non-Paying User]]*Sales[[#This Row],[Non-Paying Users]],0)</f>
        <v>0</v>
      </c>
      <c r="K1141" s="2" t="str">
        <f>_xlfn.IFS(Sales[[#This Row],[Current Upsell $]]=0,"",Sales[[#This Row],[Current Upsell $]]&gt;=400,"High",Sales[[#This Row],[Current Upsell $]]&gt;=100,"Medium",Sales[[#This Row],[Current Upsell $]]&lt;100,"Low")</f>
        <v/>
      </c>
      <c r="L1141" s="2" t="str">
        <f>IF(Sales[[#This Row],[Current Upsell $]]&gt;0,_xlfn.CONCAT(Sales[[#This Row],[Subscription Type]]," ",Sales[[#This Row],[Upsell Priority]]," ",TEXT(Sales[[#This Row],[Current Upsell $]],"$#,#")),"")</f>
        <v/>
      </c>
      <c r="M1141" s="1">
        <v>44075</v>
      </c>
      <c r="N1141" s="1">
        <v>44378</v>
      </c>
      <c r="O1141">
        <v>10</v>
      </c>
      <c r="P1141">
        <v>0</v>
      </c>
      <c r="Q1141" s="1">
        <v>44166</v>
      </c>
      <c r="R1141">
        <v>1200</v>
      </c>
      <c r="S1141" s="1"/>
    </row>
    <row r="1142" spans="1:19" x14ac:dyDescent="0.35">
      <c r="A1142">
        <v>100111</v>
      </c>
      <c r="B1142" t="s">
        <v>1</v>
      </c>
      <c r="C1142" s="2">
        <f>_xlfn.SWITCH(Sales[[#This Row],[Subscription Type]],"Basic",10,"Premium",10,"Business",25,"Enterprise",27)</f>
        <v>25</v>
      </c>
      <c r="E1142" s="1"/>
      <c r="F1142" s="1"/>
      <c r="G1142">
        <v>48</v>
      </c>
      <c r="H1142">
        <v>61</v>
      </c>
      <c r="I1142">
        <f>IF(Sales[[#This Row],[Number of Users]]-Sales[[#This Row],[Licenses Bought]]&lt;0,0,Sales[[#This Row],[Number of Users]]-Sales[[#This Row],[Licenses Bought]])</f>
        <v>13</v>
      </c>
      <c r="J1142" s="2">
        <f>IF(Sales[[#This Row],[Sales Month]]=MAX(Sales[Sales Month]),Sales[[#This Row],[Upsell $ Per Non-Paying User]]*Sales[[#This Row],[Non-Paying Users]],0)</f>
        <v>0</v>
      </c>
      <c r="K1142" s="2" t="str">
        <f>_xlfn.IFS(Sales[[#This Row],[Current Upsell $]]=0,"",Sales[[#This Row],[Current Upsell $]]&gt;=400,"High",Sales[[#This Row],[Current Upsell $]]&gt;=100,"Medium",Sales[[#This Row],[Current Upsell $]]&lt;100,"Low")</f>
        <v/>
      </c>
      <c r="L1142" s="2" t="str">
        <f>IF(Sales[[#This Row],[Current Upsell $]]&gt;0,_xlfn.CONCAT(Sales[[#This Row],[Subscription Type]]," ",Sales[[#This Row],[Upsell Priority]]," ",TEXT(Sales[[#This Row],[Current Upsell $]],"$#,#")),"")</f>
        <v/>
      </c>
      <c r="M1142" s="1">
        <v>44075</v>
      </c>
      <c r="N1142" s="1">
        <v>44378</v>
      </c>
      <c r="O1142">
        <v>10</v>
      </c>
      <c r="P1142">
        <v>0</v>
      </c>
      <c r="Q1142" s="1">
        <v>44197</v>
      </c>
      <c r="R1142">
        <v>1200</v>
      </c>
      <c r="S1142" s="1"/>
    </row>
    <row r="1143" spans="1:19" x14ac:dyDescent="0.35">
      <c r="A1143">
        <v>100111</v>
      </c>
      <c r="B1143" t="s">
        <v>1</v>
      </c>
      <c r="C1143" s="2">
        <f>_xlfn.SWITCH(Sales[[#This Row],[Subscription Type]],"Basic",10,"Premium",10,"Business",25,"Enterprise",27)</f>
        <v>25</v>
      </c>
      <c r="E1143" s="1"/>
      <c r="F1143" s="1"/>
      <c r="G1143">
        <v>48</v>
      </c>
      <c r="H1143">
        <v>67</v>
      </c>
      <c r="I1143">
        <f>IF(Sales[[#This Row],[Number of Users]]-Sales[[#This Row],[Licenses Bought]]&lt;0,0,Sales[[#This Row],[Number of Users]]-Sales[[#This Row],[Licenses Bought]])</f>
        <v>19</v>
      </c>
      <c r="J1143" s="2">
        <f>IF(Sales[[#This Row],[Sales Month]]=MAX(Sales[Sales Month]),Sales[[#This Row],[Upsell $ Per Non-Paying User]]*Sales[[#This Row],[Non-Paying Users]],0)</f>
        <v>0</v>
      </c>
      <c r="K1143" s="2" t="str">
        <f>_xlfn.IFS(Sales[[#This Row],[Current Upsell $]]=0,"",Sales[[#This Row],[Current Upsell $]]&gt;=400,"High",Sales[[#This Row],[Current Upsell $]]&gt;=100,"Medium",Sales[[#This Row],[Current Upsell $]]&lt;100,"Low")</f>
        <v/>
      </c>
      <c r="L1143" s="2" t="str">
        <f>IF(Sales[[#This Row],[Current Upsell $]]&gt;0,_xlfn.CONCAT(Sales[[#This Row],[Subscription Type]]," ",Sales[[#This Row],[Upsell Priority]]," ",TEXT(Sales[[#This Row],[Current Upsell $]],"$#,#")),"")</f>
        <v/>
      </c>
      <c r="M1143" s="1">
        <v>44075</v>
      </c>
      <c r="N1143" s="1">
        <v>44378</v>
      </c>
      <c r="O1143">
        <v>10</v>
      </c>
      <c r="P1143">
        <v>0</v>
      </c>
      <c r="Q1143" s="1">
        <v>44228</v>
      </c>
      <c r="R1143">
        <v>1200</v>
      </c>
      <c r="S1143" s="1"/>
    </row>
    <row r="1144" spans="1:19" x14ac:dyDescent="0.35">
      <c r="A1144">
        <v>100111</v>
      </c>
      <c r="B1144" t="s">
        <v>1</v>
      </c>
      <c r="C1144" s="2">
        <f>_xlfn.SWITCH(Sales[[#This Row],[Subscription Type]],"Basic",10,"Premium",10,"Business",25,"Enterprise",27)</f>
        <v>25</v>
      </c>
      <c r="E1144" s="1"/>
      <c r="F1144" s="1"/>
      <c r="G1144">
        <v>48</v>
      </c>
      <c r="H1144">
        <v>54</v>
      </c>
      <c r="I1144">
        <f>IF(Sales[[#This Row],[Number of Users]]-Sales[[#This Row],[Licenses Bought]]&lt;0,0,Sales[[#This Row],[Number of Users]]-Sales[[#This Row],[Licenses Bought]])</f>
        <v>6</v>
      </c>
      <c r="J1144" s="2">
        <f>IF(Sales[[#This Row],[Sales Month]]=MAX(Sales[Sales Month]),Sales[[#This Row],[Upsell $ Per Non-Paying User]]*Sales[[#This Row],[Non-Paying Users]],0)</f>
        <v>0</v>
      </c>
      <c r="K1144" s="2" t="str">
        <f>_xlfn.IFS(Sales[[#This Row],[Current Upsell $]]=0,"",Sales[[#This Row],[Current Upsell $]]&gt;=400,"High",Sales[[#This Row],[Current Upsell $]]&gt;=100,"Medium",Sales[[#This Row],[Current Upsell $]]&lt;100,"Low")</f>
        <v/>
      </c>
      <c r="L1144" s="2" t="str">
        <f>IF(Sales[[#This Row],[Current Upsell $]]&gt;0,_xlfn.CONCAT(Sales[[#This Row],[Subscription Type]]," ",Sales[[#This Row],[Upsell Priority]]," ",TEXT(Sales[[#This Row],[Current Upsell $]],"$#,#")),"")</f>
        <v/>
      </c>
      <c r="M1144" s="1">
        <v>44075</v>
      </c>
      <c r="N1144" s="1">
        <v>44378</v>
      </c>
      <c r="O1144">
        <v>10</v>
      </c>
      <c r="P1144">
        <v>0</v>
      </c>
      <c r="Q1144" s="1">
        <v>44256</v>
      </c>
      <c r="R1144">
        <v>1200</v>
      </c>
      <c r="S1144" s="1"/>
    </row>
    <row r="1145" spans="1:19" x14ac:dyDescent="0.35">
      <c r="A1145">
        <v>100111</v>
      </c>
      <c r="B1145" t="s">
        <v>1</v>
      </c>
      <c r="C1145" s="2">
        <f>_xlfn.SWITCH(Sales[[#This Row],[Subscription Type]],"Basic",10,"Premium",10,"Business",25,"Enterprise",27)</f>
        <v>25</v>
      </c>
      <c r="E1145" s="1"/>
      <c r="F1145" s="1"/>
      <c r="G1145">
        <v>48</v>
      </c>
      <c r="H1145">
        <v>58</v>
      </c>
      <c r="I1145">
        <f>IF(Sales[[#This Row],[Number of Users]]-Sales[[#This Row],[Licenses Bought]]&lt;0,0,Sales[[#This Row],[Number of Users]]-Sales[[#This Row],[Licenses Bought]])</f>
        <v>10</v>
      </c>
      <c r="J1145" s="2">
        <f>IF(Sales[[#This Row],[Sales Month]]=MAX(Sales[Sales Month]),Sales[[#This Row],[Upsell $ Per Non-Paying User]]*Sales[[#This Row],[Non-Paying Users]],0)</f>
        <v>0</v>
      </c>
      <c r="K1145" s="2" t="str">
        <f>_xlfn.IFS(Sales[[#This Row],[Current Upsell $]]=0,"",Sales[[#This Row],[Current Upsell $]]&gt;=400,"High",Sales[[#This Row],[Current Upsell $]]&gt;=100,"Medium",Sales[[#This Row],[Current Upsell $]]&lt;100,"Low")</f>
        <v/>
      </c>
      <c r="L1145" s="2" t="str">
        <f>IF(Sales[[#This Row],[Current Upsell $]]&gt;0,_xlfn.CONCAT(Sales[[#This Row],[Subscription Type]]," ",Sales[[#This Row],[Upsell Priority]]," ",TEXT(Sales[[#This Row],[Current Upsell $]],"$#,#")),"")</f>
        <v/>
      </c>
      <c r="M1145" s="1">
        <v>44075</v>
      </c>
      <c r="N1145" s="1">
        <v>44378</v>
      </c>
      <c r="O1145">
        <v>10</v>
      </c>
      <c r="P1145">
        <v>0</v>
      </c>
      <c r="Q1145" s="1">
        <v>44287</v>
      </c>
      <c r="R1145">
        <v>1200</v>
      </c>
      <c r="S1145" s="1"/>
    </row>
    <row r="1146" spans="1:19" x14ac:dyDescent="0.35">
      <c r="A1146">
        <v>100111</v>
      </c>
      <c r="B1146" t="s">
        <v>1</v>
      </c>
      <c r="C1146" s="2">
        <f>_xlfn.SWITCH(Sales[[#This Row],[Subscription Type]],"Basic",10,"Premium",10,"Business",25,"Enterprise",27)</f>
        <v>25</v>
      </c>
      <c r="E1146" s="1"/>
      <c r="F1146" s="1"/>
      <c r="G1146">
        <v>48</v>
      </c>
      <c r="H1146">
        <v>51</v>
      </c>
      <c r="I1146">
        <f>IF(Sales[[#This Row],[Number of Users]]-Sales[[#This Row],[Licenses Bought]]&lt;0,0,Sales[[#This Row],[Number of Users]]-Sales[[#This Row],[Licenses Bought]])</f>
        <v>3</v>
      </c>
      <c r="J1146" s="2">
        <f>IF(Sales[[#This Row],[Sales Month]]=MAX(Sales[Sales Month]),Sales[[#This Row],[Upsell $ Per Non-Paying User]]*Sales[[#This Row],[Non-Paying Users]],0)</f>
        <v>0</v>
      </c>
      <c r="K1146" s="2" t="str">
        <f>_xlfn.IFS(Sales[[#This Row],[Current Upsell $]]=0,"",Sales[[#This Row],[Current Upsell $]]&gt;=400,"High",Sales[[#This Row],[Current Upsell $]]&gt;=100,"Medium",Sales[[#This Row],[Current Upsell $]]&lt;100,"Low")</f>
        <v/>
      </c>
      <c r="L1146" s="2" t="str">
        <f>IF(Sales[[#This Row],[Current Upsell $]]&gt;0,_xlfn.CONCAT(Sales[[#This Row],[Subscription Type]]," ",Sales[[#This Row],[Upsell Priority]]," ",TEXT(Sales[[#This Row],[Current Upsell $]],"$#,#")),"")</f>
        <v/>
      </c>
      <c r="M1146" s="1">
        <v>44075</v>
      </c>
      <c r="N1146" s="1">
        <v>44378</v>
      </c>
      <c r="O1146">
        <v>10</v>
      </c>
      <c r="P1146">
        <v>0</v>
      </c>
      <c r="Q1146" s="1">
        <v>44317</v>
      </c>
      <c r="R1146">
        <v>1200</v>
      </c>
      <c r="S1146" s="1"/>
    </row>
    <row r="1147" spans="1:19" x14ac:dyDescent="0.35">
      <c r="A1147">
        <v>100111</v>
      </c>
      <c r="B1147" t="s">
        <v>1</v>
      </c>
      <c r="C1147" s="2">
        <f>_xlfn.SWITCH(Sales[[#This Row],[Subscription Type]],"Basic",10,"Premium",10,"Business",25,"Enterprise",27)</f>
        <v>25</v>
      </c>
      <c r="E1147" s="1"/>
      <c r="F1147" s="1"/>
      <c r="G1147">
        <v>48</v>
      </c>
      <c r="H1147">
        <v>59</v>
      </c>
      <c r="I1147">
        <f>IF(Sales[[#This Row],[Number of Users]]-Sales[[#This Row],[Licenses Bought]]&lt;0,0,Sales[[#This Row],[Number of Users]]-Sales[[#This Row],[Licenses Bought]])</f>
        <v>11</v>
      </c>
      <c r="J1147" s="2">
        <f>IF(Sales[[#This Row],[Sales Month]]=MAX(Sales[Sales Month]),Sales[[#This Row],[Upsell $ Per Non-Paying User]]*Sales[[#This Row],[Non-Paying Users]],0)</f>
        <v>275</v>
      </c>
      <c r="K1147" s="2" t="str">
        <f>_xlfn.IFS(Sales[[#This Row],[Current Upsell $]]=0,"",Sales[[#This Row],[Current Upsell $]]&gt;=400,"High",Sales[[#This Row],[Current Upsell $]]&gt;=100,"Medium",Sales[[#This Row],[Current Upsell $]]&lt;100,"Low")</f>
        <v>Medium</v>
      </c>
      <c r="L1147" s="2" t="str">
        <f>IF(Sales[[#This Row],[Current Upsell $]]&gt;0,_xlfn.CONCAT(Sales[[#This Row],[Subscription Type]]," ",Sales[[#This Row],[Upsell Priority]]," ",TEXT(Sales[[#This Row],[Current Upsell $]],"$#,#")),"")</f>
        <v>Business Medium $275</v>
      </c>
      <c r="M1147" s="1">
        <v>44075</v>
      </c>
      <c r="N1147" s="1">
        <v>44378</v>
      </c>
      <c r="O1147">
        <v>10</v>
      </c>
      <c r="P1147">
        <v>0</v>
      </c>
      <c r="Q1147" s="1">
        <v>44348</v>
      </c>
      <c r="R1147">
        <v>1200</v>
      </c>
      <c r="S1147" s="1"/>
    </row>
    <row r="1148" spans="1:19" x14ac:dyDescent="0.35">
      <c r="A1148">
        <v>100112</v>
      </c>
      <c r="B1148" t="s">
        <v>3</v>
      </c>
      <c r="C1148" s="2">
        <f>_xlfn.SWITCH(Sales[[#This Row],[Subscription Type]],"Basic",10,"Premium",10,"Business",25,"Enterprise",27)</f>
        <v>10</v>
      </c>
      <c r="E1148" s="1"/>
      <c r="F1148" s="1"/>
      <c r="G1148">
        <v>0</v>
      </c>
      <c r="H1148">
        <v>58</v>
      </c>
      <c r="I1148">
        <f>IF(Sales[[#This Row],[Number of Users]]-Sales[[#This Row],[Licenses Bought]]&lt;0,0,Sales[[#This Row],[Number of Users]]-Sales[[#This Row],[Licenses Bought]])</f>
        <v>58</v>
      </c>
      <c r="J1148" s="2">
        <f>IF(Sales[[#This Row],[Sales Month]]=MAX(Sales[Sales Month]),Sales[[#This Row],[Upsell $ Per Non-Paying User]]*Sales[[#This Row],[Non-Paying Users]],0)</f>
        <v>0</v>
      </c>
      <c r="K1148" s="2" t="str">
        <f>_xlfn.IFS(Sales[[#This Row],[Current Upsell $]]=0,"",Sales[[#This Row],[Current Upsell $]]&gt;=400,"High",Sales[[#This Row],[Current Upsell $]]&gt;=100,"Medium",Sales[[#This Row],[Current Upsell $]]&lt;100,"Low")</f>
        <v/>
      </c>
      <c r="L1148" s="2" t="str">
        <f>IF(Sales[[#This Row],[Current Upsell $]]&gt;0,_xlfn.CONCAT(Sales[[#This Row],[Subscription Type]]," ",Sales[[#This Row],[Upsell Priority]]," ",TEXT(Sales[[#This Row],[Current Upsell $]],"$#,#")),"")</f>
        <v/>
      </c>
      <c r="M1148" s="1">
        <v>44075</v>
      </c>
      <c r="N1148" s="1">
        <v>44378</v>
      </c>
      <c r="O1148">
        <v>10</v>
      </c>
      <c r="P1148">
        <v>0</v>
      </c>
      <c r="Q1148" s="1">
        <v>44075</v>
      </c>
      <c r="R1148">
        <v>0</v>
      </c>
      <c r="S1148" s="1"/>
    </row>
    <row r="1149" spans="1:19" x14ac:dyDescent="0.35">
      <c r="A1149">
        <v>100112</v>
      </c>
      <c r="B1149" t="s">
        <v>1</v>
      </c>
      <c r="C1149" s="2">
        <f>_xlfn.SWITCH(Sales[[#This Row],[Subscription Type]],"Basic",10,"Premium",10,"Business",25,"Enterprise",27)</f>
        <v>25</v>
      </c>
      <c r="E1149" s="1"/>
      <c r="F1149" s="1"/>
      <c r="G1149">
        <v>15</v>
      </c>
      <c r="H1149">
        <v>65</v>
      </c>
      <c r="I1149">
        <f>IF(Sales[[#This Row],[Number of Users]]-Sales[[#This Row],[Licenses Bought]]&lt;0,0,Sales[[#This Row],[Number of Users]]-Sales[[#This Row],[Licenses Bought]])</f>
        <v>50</v>
      </c>
      <c r="J1149" s="2">
        <f>IF(Sales[[#This Row],[Sales Month]]=MAX(Sales[Sales Month]),Sales[[#This Row],[Upsell $ Per Non-Paying User]]*Sales[[#This Row],[Non-Paying Users]],0)</f>
        <v>0</v>
      </c>
      <c r="K1149" s="2" t="str">
        <f>_xlfn.IFS(Sales[[#This Row],[Current Upsell $]]=0,"",Sales[[#This Row],[Current Upsell $]]&gt;=400,"High",Sales[[#This Row],[Current Upsell $]]&gt;=100,"Medium",Sales[[#This Row],[Current Upsell $]]&lt;100,"Low")</f>
        <v/>
      </c>
      <c r="L1149" s="2" t="str">
        <f>IF(Sales[[#This Row],[Current Upsell $]]&gt;0,_xlfn.CONCAT(Sales[[#This Row],[Subscription Type]]," ",Sales[[#This Row],[Upsell Priority]]," ",TEXT(Sales[[#This Row],[Current Upsell $]],"$#,#")),"")</f>
        <v/>
      </c>
      <c r="M1149" s="1">
        <v>44075</v>
      </c>
      <c r="N1149" s="1">
        <v>44378</v>
      </c>
      <c r="O1149">
        <v>10</v>
      </c>
      <c r="P1149">
        <v>0</v>
      </c>
      <c r="Q1149" s="1">
        <v>44105</v>
      </c>
      <c r="R1149">
        <v>375</v>
      </c>
      <c r="S1149" s="1"/>
    </row>
    <row r="1150" spans="1:19" x14ac:dyDescent="0.35">
      <c r="A1150">
        <v>100112</v>
      </c>
      <c r="B1150" t="s">
        <v>1</v>
      </c>
      <c r="C1150" s="2">
        <f>_xlfn.SWITCH(Sales[[#This Row],[Subscription Type]],"Basic",10,"Premium",10,"Business",25,"Enterprise",27)</f>
        <v>25</v>
      </c>
      <c r="E1150" s="1"/>
      <c r="F1150" s="1"/>
      <c r="G1150">
        <v>47</v>
      </c>
      <c r="H1150">
        <v>47</v>
      </c>
      <c r="I1150">
        <f>IF(Sales[[#This Row],[Number of Users]]-Sales[[#This Row],[Licenses Bought]]&lt;0,0,Sales[[#This Row],[Number of Users]]-Sales[[#This Row],[Licenses Bought]])</f>
        <v>0</v>
      </c>
      <c r="J1150" s="2">
        <f>IF(Sales[[#This Row],[Sales Month]]=MAX(Sales[Sales Month]),Sales[[#This Row],[Upsell $ Per Non-Paying User]]*Sales[[#This Row],[Non-Paying Users]],0)</f>
        <v>0</v>
      </c>
      <c r="K1150" s="2" t="str">
        <f>_xlfn.IFS(Sales[[#This Row],[Current Upsell $]]=0,"",Sales[[#This Row],[Current Upsell $]]&gt;=400,"High",Sales[[#This Row],[Current Upsell $]]&gt;=100,"Medium",Sales[[#This Row],[Current Upsell $]]&lt;100,"Low")</f>
        <v/>
      </c>
      <c r="L1150" s="2" t="str">
        <f>IF(Sales[[#This Row],[Current Upsell $]]&gt;0,_xlfn.CONCAT(Sales[[#This Row],[Subscription Type]]," ",Sales[[#This Row],[Upsell Priority]]," ",TEXT(Sales[[#This Row],[Current Upsell $]],"$#,#")),"")</f>
        <v/>
      </c>
      <c r="M1150" s="1">
        <v>44075</v>
      </c>
      <c r="N1150" s="1">
        <v>44378</v>
      </c>
      <c r="O1150">
        <v>10</v>
      </c>
      <c r="P1150">
        <v>0</v>
      </c>
      <c r="Q1150" s="1">
        <v>44136</v>
      </c>
      <c r="R1150">
        <v>1175</v>
      </c>
      <c r="S1150" s="1"/>
    </row>
    <row r="1151" spans="1:19" x14ac:dyDescent="0.35">
      <c r="A1151">
        <v>100112</v>
      </c>
      <c r="B1151" t="s">
        <v>1</v>
      </c>
      <c r="C1151" s="2">
        <f>_xlfn.SWITCH(Sales[[#This Row],[Subscription Type]],"Basic",10,"Premium",10,"Business",25,"Enterprise",27)</f>
        <v>25</v>
      </c>
      <c r="E1151" s="1"/>
      <c r="F1151" s="1"/>
      <c r="G1151">
        <v>47</v>
      </c>
      <c r="H1151">
        <v>54</v>
      </c>
      <c r="I1151">
        <f>IF(Sales[[#This Row],[Number of Users]]-Sales[[#This Row],[Licenses Bought]]&lt;0,0,Sales[[#This Row],[Number of Users]]-Sales[[#This Row],[Licenses Bought]])</f>
        <v>7</v>
      </c>
      <c r="J1151" s="2">
        <f>IF(Sales[[#This Row],[Sales Month]]=MAX(Sales[Sales Month]),Sales[[#This Row],[Upsell $ Per Non-Paying User]]*Sales[[#This Row],[Non-Paying Users]],0)</f>
        <v>0</v>
      </c>
      <c r="K1151" s="2" t="str">
        <f>_xlfn.IFS(Sales[[#This Row],[Current Upsell $]]=0,"",Sales[[#This Row],[Current Upsell $]]&gt;=400,"High",Sales[[#This Row],[Current Upsell $]]&gt;=100,"Medium",Sales[[#This Row],[Current Upsell $]]&lt;100,"Low")</f>
        <v/>
      </c>
      <c r="L1151" s="2" t="str">
        <f>IF(Sales[[#This Row],[Current Upsell $]]&gt;0,_xlfn.CONCAT(Sales[[#This Row],[Subscription Type]]," ",Sales[[#This Row],[Upsell Priority]]," ",TEXT(Sales[[#This Row],[Current Upsell $]],"$#,#")),"")</f>
        <v/>
      </c>
      <c r="M1151" s="1">
        <v>44075</v>
      </c>
      <c r="N1151" s="1">
        <v>44378</v>
      </c>
      <c r="O1151">
        <v>10</v>
      </c>
      <c r="P1151">
        <v>0</v>
      </c>
      <c r="Q1151" s="1">
        <v>44166</v>
      </c>
      <c r="R1151">
        <v>1175</v>
      </c>
      <c r="S1151" s="1"/>
    </row>
    <row r="1152" spans="1:19" x14ac:dyDescent="0.35">
      <c r="A1152">
        <v>100112</v>
      </c>
      <c r="B1152" t="s">
        <v>1</v>
      </c>
      <c r="C1152" s="2">
        <f>_xlfn.SWITCH(Sales[[#This Row],[Subscription Type]],"Basic",10,"Premium",10,"Business",25,"Enterprise",27)</f>
        <v>25</v>
      </c>
      <c r="E1152" s="1"/>
      <c r="F1152" s="1"/>
      <c r="G1152">
        <v>47</v>
      </c>
      <c r="H1152">
        <v>70</v>
      </c>
      <c r="I1152">
        <f>IF(Sales[[#This Row],[Number of Users]]-Sales[[#This Row],[Licenses Bought]]&lt;0,0,Sales[[#This Row],[Number of Users]]-Sales[[#This Row],[Licenses Bought]])</f>
        <v>23</v>
      </c>
      <c r="J1152" s="2">
        <f>IF(Sales[[#This Row],[Sales Month]]=MAX(Sales[Sales Month]),Sales[[#This Row],[Upsell $ Per Non-Paying User]]*Sales[[#This Row],[Non-Paying Users]],0)</f>
        <v>0</v>
      </c>
      <c r="K1152" s="2" t="str">
        <f>_xlfn.IFS(Sales[[#This Row],[Current Upsell $]]=0,"",Sales[[#This Row],[Current Upsell $]]&gt;=400,"High",Sales[[#This Row],[Current Upsell $]]&gt;=100,"Medium",Sales[[#This Row],[Current Upsell $]]&lt;100,"Low")</f>
        <v/>
      </c>
      <c r="L1152" s="2" t="str">
        <f>IF(Sales[[#This Row],[Current Upsell $]]&gt;0,_xlfn.CONCAT(Sales[[#This Row],[Subscription Type]]," ",Sales[[#This Row],[Upsell Priority]]," ",TEXT(Sales[[#This Row],[Current Upsell $]],"$#,#")),"")</f>
        <v/>
      </c>
      <c r="M1152" s="1">
        <v>44075</v>
      </c>
      <c r="N1152" s="1">
        <v>44378</v>
      </c>
      <c r="O1152">
        <v>10</v>
      </c>
      <c r="P1152">
        <v>0</v>
      </c>
      <c r="Q1152" s="1">
        <v>44197</v>
      </c>
      <c r="R1152">
        <v>1175</v>
      </c>
      <c r="S1152" s="1"/>
    </row>
    <row r="1153" spans="1:19" x14ac:dyDescent="0.35">
      <c r="A1153">
        <v>100112</v>
      </c>
      <c r="B1153" t="s">
        <v>1</v>
      </c>
      <c r="C1153" s="2">
        <f>_xlfn.SWITCH(Sales[[#This Row],[Subscription Type]],"Basic",10,"Premium",10,"Business",25,"Enterprise",27)</f>
        <v>25</v>
      </c>
      <c r="E1153" s="1"/>
      <c r="F1153" s="1"/>
      <c r="G1153">
        <v>47</v>
      </c>
      <c r="H1153">
        <v>53</v>
      </c>
      <c r="I1153">
        <f>IF(Sales[[#This Row],[Number of Users]]-Sales[[#This Row],[Licenses Bought]]&lt;0,0,Sales[[#This Row],[Number of Users]]-Sales[[#This Row],[Licenses Bought]])</f>
        <v>6</v>
      </c>
      <c r="J1153" s="2">
        <f>IF(Sales[[#This Row],[Sales Month]]=MAX(Sales[Sales Month]),Sales[[#This Row],[Upsell $ Per Non-Paying User]]*Sales[[#This Row],[Non-Paying Users]],0)</f>
        <v>0</v>
      </c>
      <c r="K1153" s="2" t="str">
        <f>_xlfn.IFS(Sales[[#This Row],[Current Upsell $]]=0,"",Sales[[#This Row],[Current Upsell $]]&gt;=400,"High",Sales[[#This Row],[Current Upsell $]]&gt;=100,"Medium",Sales[[#This Row],[Current Upsell $]]&lt;100,"Low")</f>
        <v/>
      </c>
      <c r="L1153" s="2" t="str">
        <f>IF(Sales[[#This Row],[Current Upsell $]]&gt;0,_xlfn.CONCAT(Sales[[#This Row],[Subscription Type]]," ",Sales[[#This Row],[Upsell Priority]]," ",TEXT(Sales[[#This Row],[Current Upsell $]],"$#,#")),"")</f>
        <v/>
      </c>
      <c r="M1153" s="1">
        <v>44075</v>
      </c>
      <c r="N1153" s="1">
        <v>44378</v>
      </c>
      <c r="O1153">
        <v>10</v>
      </c>
      <c r="P1153">
        <v>0</v>
      </c>
      <c r="Q1153" s="1">
        <v>44228</v>
      </c>
      <c r="R1153">
        <v>1175</v>
      </c>
      <c r="S1153" s="1"/>
    </row>
    <row r="1154" spans="1:19" x14ac:dyDescent="0.35">
      <c r="A1154">
        <v>100112</v>
      </c>
      <c r="B1154" t="s">
        <v>1</v>
      </c>
      <c r="C1154" s="2">
        <f>_xlfn.SWITCH(Sales[[#This Row],[Subscription Type]],"Basic",10,"Premium",10,"Business",25,"Enterprise",27)</f>
        <v>25</v>
      </c>
      <c r="E1154" s="1"/>
      <c r="F1154" s="1"/>
      <c r="G1154">
        <v>47</v>
      </c>
      <c r="H1154">
        <v>49</v>
      </c>
      <c r="I1154">
        <f>IF(Sales[[#This Row],[Number of Users]]-Sales[[#This Row],[Licenses Bought]]&lt;0,0,Sales[[#This Row],[Number of Users]]-Sales[[#This Row],[Licenses Bought]])</f>
        <v>2</v>
      </c>
      <c r="J1154" s="2">
        <f>IF(Sales[[#This Row],[Sales Month]]=MAX(Sales[Sales Month]),Sales[[#This Row],[Upsell $ Per Non-Paying User]]*Sales[[#This Row],[Non-Paying Users]],0)</f>
        <v>0</v>
      </c>
      <c r="K1154" s="2" t="str">
        <f>_xlfn.IFS(Sales[[#This Row],[Current Upsell $]]=0,"",Sales[[#This Row],[Current Upsell $]]&gt;=400,"High",Sales[[#This Row],[Current Upsell $]]&gt;=100,"Medium",Sales[[#This Row],[Current Upsell $]]&lt;100,"Low")</f>
        <v/>
      </c>
      <c r="L1154" s="2" t="str">
        <f>IF(Sales[[#This Row],[Current Upsell $]]&gt;0,_xlfn.CONCAT(Sales[[#This Row],[Subscription Type]]," ",Sales[[#This Row],[Upsell Priority]]," ",TEXT(Sales[[#This Row],[Current Upsell $]],"$#,#")),"")</f>
        <v/>
      </c>
      <c r="M1154" s="1">
        <v>44075</v>
      </c>
      <c r="N1154" s="1">
        <v>44378</v>
      </c>
      <c r="O1154">
        <v>10</v>
      </c>
      <c r="P1154">
        <v>0</v>
      </c>
      <c r="Q1154" s="1">
        <v>44256</v>
      </c>
      <c r="R1154">
        <v>1175</v>
      </c>
      <c r="S1154" s="1"/>
    </row>
    <row r="1155" spans="1:19" x14ac:dyDescent="0.35">
      <c r="A1155">
        <v>100112</v>
      </c>
      <c r="B1155" t="s">
        <v>1</v>
      </c>
      <c r="C1155" s="2">
        <f>_xlfn.SWITCH(Sales[[#This Row],[Subscription Type]],"Basic",10,"Premium",10,"Business",25,"Enterprise",27)</f>
        <v>25</v>
      </c>
      <c r="E1155" s="1"/>
      <c r="F1155" s="1"/>
      <c r="G1155">
        <v>47</v>
      </c>
      <c r="H1155">
        <v>47</v>
      </c>
      <c r="I1155">
        <f>IF(Sales[[#This Row],[Number of Users]]-Sales[[#This Row],[Licenses Bought]]&lt;0,0,Sales[[#This Row],[Number of Users]]-Sales[[#This Row],[Licenses Bought]])</f>
        <v>0</v>
      </c>
      <c r="J1155" s="2">
        <f>IF(Sales[[#This Row],[Sales Month]]=MAX(Sales[Sales Month]),Sales[[#This Row],[Upsell $ Per Non-Paying User]]*Sales[[#This Row],[Non-Paying Users]],0)</f>
        <v>0</v>
      </c>
      <c r="K1155" s="2" t="str">
        <f>_xlfn.IFS(Sales[[#This Row],[Current Upsell $]]=0,"",Sales[[#This Row],[Current Upsell $]]&gt;=400,"High",Sales[[#This Row],[Current Upsell $]]&gt;=100,"Medium",Sales[[#This Row],[Current Upsell $]]&lt;100,"Low")</f>
        <v/>
      </c>
      <c r="L1155" s="2" t="str">
        <f>IF(Sales[[#This Row],[Current Upsell $]]&gt;0,_xlfn.CONCAT(Sales[[#This Row],[Subscription Type]]," ",Sales[[#This Row],[Upsell Priority]]," ",TEXT(Sales[[#This Row],[Current Upsell $]],"$#,#")),"")</f>
        <v/>
      </c>
      <c r="M1155" s="1">
        <v>44075</v>
      </c>
      <c r="N1155" s="1">
        <v>44378</v>
      </c>
      <c r="O1155">
        <v>10</v>
      </c>
      <c r="P1155">
        <v>0</v>
      </c>
      <c r="Q1155" s="1">
        <v>44287</v>
      </c>
      <c r="R1155">
        <v>1175</v>
      </c>
      <c r="S1155" s="1"/>
    </row>
    <row r="1156" spans="1:19" x14ac:dyDescent="0.35">
      <c r="A1156">
        <v>100112</v>
      </c>
      <c r="B1156" t="s">
        <v>1</v>
      </c>
      <c r="C1156" s="2">
        <f>_xlfn.SWITCH(Sales[[#This Row],[Subscription Type]],"Basic",10,"Premium",10,"Business",25,"Enterprise",27)</f>
        <v>25</v>
      </c>
      <c r="E1156" s="1"/>
      <c r="F1156" s="1"/>
      <c r="G1156">
        <v>47</v>
      </c>
      <c r="H1156">
        <v>55</v>
      </c>
      <c r="I1156">
        <f>IF(Sales[[#This Row],[Number of Users]]-Sales[[#This Row],[Licenses Bought]]&lt;0,0,Sales[[#This Row],[Number of Users]]-Sales[[#This Row],[Licenses Bought]])</f>
        <v>8</v>
      </c>
      <c r="J1156" s="2">
        <f>IF(Sales[[#This Row],[Sales Month]]=MAX(Sales[Sales Month]),Sales[[#This Row],[Upsell $ Per Non-Paying User]]*Sales[[#This Row],[Non-Paying Users]],0)</f>
        <v>0</v>
      </c>
      <c r="K1156" s="2" t="str">
        <f>_xlfn.IFS(Sales[[#This Row],[Current Upsell $]]=0,"",Sales[[#This Row],[Current Upsell $]]&gt;=400,"High",Sales[[#This Row],[Current Upsell $]]&gt;=100,"Medium",Sales[[#This Row],[Current Upsell $]]&lt;100,"Low")</f>
        <v/>
      </c>
      <c r="L1156" s="2" t="str">
        <f>IF(Sales[[#This Row],[Current Upsell $]]&gt;0,_xlfn.CONCAT(Sales[[#This Row],[Subscription Type]]," ",Sales[[#This Row],[Upsell Priority]]," ",TEXT(Sales[[#This Row],[Current Upsell $]],"$#,#")),"")</f>
        <v/>
      </c>
      <c r="M1156" s="1">
        <v>44075</v>
      </c>
      <c r="N1156" s="1">
        <v>44378</v>
      </c>
      <c r="O1156">
        <v>10</v>
      </c>
      <c r="P1156">
        <v>0</v>
      </c>
      <c r="Q1156" s="1">
        <v>44317</v>
      </c>
      <c r="R1156">
        <v>1175</v>
      </c>
      <c r="S1156" s="1"/>
    </row>
    <row r="1157" spans="1:19" x14ac:dyDescent="0.35">
      <c r="A1157">
        <v>100112</v>
      </c>
      <c r="B1157" t="s">
        <v>1</v>
      </c>
      <c r="C1157" s="2">
        <f>_xlfn.SWITCH(Sales[[#This Row],[Subscription Type]],"Basic",10,"Premium",10,"Business",25,"Enterprise",27)</f>
        <v>25</v>
      </c>
      <c r="E1157" s="1"/>
      <c r="F1157" s="1"/>
      <c r="G1157">
        <v>47</v>
      </c>
      <c r="H1157">
        <v>54</v>
      </c>
      <c r="I1157">
        <f>IF(Sales[[#This Row],[Number of Users]]-Sales[[#This Row],[Licenses Bought]]&lt;0,0,Sales[[#This Row],[Number of Users]]-Sales[[#This Row],[Licenses Bought]])</f>
        <v>7</v>
      </c>
      <c r="J1157" s="2">
        <f>IF(Sales[[#This Row],[Sales Month]]=MAX(Sales[Sales Month]),Sales[[#This Row],[Upsell $ Per Non-Paying User]]*Sales[[#This Row],[Non-Paying Users]],0)</f>
        <v>175</v>
      </c>
      <c r="K1157" s="2" t="str">
        <f>_xlfn.IFS(Sales[[#This Row],[Current Upsell $]]=0,"",Sales[[#This Row],[Current Upsell $]]&gt;=400,"High",Sales[[#This Row],[Current Upsell $]]&gt;=100,"Medium",Sales[[#This Row],[Current Upsell $]]&lt;100,"Low")</f>
        <v>Medium</v>
      </c>
      <c r="L1157" s="2" t="str">
        <f>IF(Sales[[#This Row],[Current Upsell $]]&gt;0,_xlfn.CONCAT(Sales[[#This Row],[Subscription Type]]," ",Sales[[#This Row],[Upsell Priority]]," ",TEXT(Sales[[#This Row],[Current Upsell $]],"$#,#")),"")</f>
        <v>Business Medium $175</v>
      </c>
      <c r="M1157" s="1">
        <v>44075</v>
      </c>
      <c r="N1157" s="1">
        <v>44378</v>
      </c>
      <c r="O1157">
        <v>10</v>
      </c>
      <c r="P1157">
        <v>0</v>
      </c>
      <c r="Q1157" s="1">
        <v>44348</v>
      </c>
      <c r="R1157">
        <v>1175</v>
      </c>
      <c r="S1157" s="1"/>
    </row>
    <row r="1158" spans="1:19" x14ac:dyDescent="0.35">
      <c r="A1158">
        <v>100113</v>
      </c>
      <c r="B1158" t="s">
        <v>3</v>
      </c>
      <c r="C1158" s="2">
        <f>_xlfn.SWITCH(Sales[[#This Row],[Subscription Type]],"Basic",10,"Premium",10,"Business",25,"Enterprise",27)</f>
        <v>10</v>
      </c>
      <c r="E1158" s="1"/>
      <c r="F1158" s="1"/>
      <c r="G1158">
        <v>0</v>
      </c>
      <c r="H1158">
        <v>54</v>
      </c>
      <c r="I1158">
        <f>IF(Sales[[#This Row],[Number of Users]]-Sales[[#This Row],[Licenses Bought]]&lt;0,0,Sales[[#This Row],[Number of Users]]-Sales[[#This Row],[Licenses Bought]])</f>
        <v>54</v>
      </c>
      <c r="J1158" s="2">
        <f>IF(Sales[[#This Row],[Sales Month]]=MAX(Sales[Sales Month]),Sales[[#This Row],[Upsell $ Per Non-Paying User]]*Sales[[#This Row],[Non-Paying Users]],0)</f>
        <v>0</v>
      </c>
      <c r="K1158" s="2" t="str">
        <f>_xlfn.IFS(Sales[[#This Row],[Current Upsell $]]=0,"",Sales[[#This Row],[Current Upsell $]]&gt;=400,"High",Sales[[#This Row],[Current Upsell $]]&gt;=100,"Medium",Sales[[#This Row],[Current Upsell $]]&lt;100,"Low")</f>
        <v/>
      </c>
      <c r="L1158" s="2" t="str">
        <f>IF(Sales[[#This Row],[Current Upsell $]]&gt;0,_xlfn.CONCAT(Sales[[#This Row],[Subscription Type]]," ",Sales[[#This Row],[Upsell Priority]]," ",TEXT(Sales[[#This Row],[Current Upsell $]],"$#,#")),"")</f>
        <v/>
      </c>
      <c r="M1158" s="1">
        <v>44075</v>
      </c>
      <c r="N1158" s="1">
        <v>44378</v>
      </c>
      <c r="O1158">
        <v>10</v>
      </c>
      <c r="P1158">
        <v>0</v>
      </c>
      <c r="Q1158" s="1">
        <v>44075</v>
      </c>
      <c r="R1158">
        <v>0</v>
      </c>
      <c r="S1158" s="1"/>
    </row>
    <row r="1159" spans="1:19" x14ac:dyDescent="0.35">
      <c r="A1159">
        <v>100113</v>
      </c>
      <c r="B1159" t="s">
        <v>1</v>
      </c>
      <c r="C1159" s="2">
        <f>_xlfn.SWITCH(Sales[[#This Row],[Subscription Type]],"Basic",10,"Premium",10,"Business",25,"Enterprise",27)</f>
        <v>25</v>
      </c>
      <c r="E1159" s="1"/>
      <c r="F1159" s="1"/>
      <c r="G1159">
        <v>14</v>
      </c>
      <c r="H1159">
        <v>58</v>
      </c>
      <c r="I1159">
        <f>IF(Sales[[#This Row],[Number of Users]]-Sales[[#This Row],[Licenses Bought]]&lt;0,0,Sales[[#This Row],[Number of Users]]-Sales[[#This Row],[Licenses Bought]])</f>
        <v>44</v>
      </c>
      <c r="J1159" s="2">
        <f>IF(Sales[[#This Row],[Sales Month]]=MAX(Sales[Sales Month]),Sales[[#This Row],[Upsell $ Per Non-Paying User]]*Sales[[#This Row],[Non-Paying Users]],0)</f>
        <v>0</v>
      </c>
      <c r="K1159" s="2" t="str">
        <f>_xlfn.IFS(Sales[[#This Row],[Current Upsell $]]=0,"",Sales[[#This Row],[Current Upsell $]]&gt;=400,"High",Sales[[#This Row],[Current Upsell $]]&gt;=100,"Medium",Sales[[#This Row],[Current Upsell $]]&lt;100,"Low")</f>
        <v/>
      </c>
      <c r="L1159" s="2" t="str">
        <f>IF(Sales[[#This Row],[Current Upsell $]]&gt;0,_xlfn.CONCAT(Sales[[#This Row],[Subscription Type]]," ",Sales[[#This Row],[Upsell Priority]]," ",TEXT(Sales[[#This Row],[Current Upsell $]],"$#,#")),"")</f>
        <v/>
      </c>
      <c r="M1159" s="1">
        <v>44075</v>
      </c>
      <c r="N1159" s="1">
        <v>44378</v>
      </c>
      <c r="O1159">
        <v>10</v>
      </c>
      <c r="P1159">
        <v>0</v>
      </c>
      <c r="Q1159" s="1">
        <v>44105</v>
      </c>
      <c r="R1159">
        <v>350</v>
      </c>
      <c r="S1159" s="1"/>
    </row>
    <row r="1160" spans="1:19" x14ac:dyDescent="0.35">
      <c r="A1160">
        <v>100113</v>
      </c>
      <c r="B1160" t="s">
        <v>1</v>
      </c>
      <c r="C1160" s="2">
        <f>_xlfn.SWITCH(Sales[[#This Row],[Subscription Type]],"Basic",10,"Premium",10,"Business",25,"Enterprise",27)</f>
        <v>25</v>
      </c>
      <c r="E1160" s="1"/>
      <c r="F1160" s="1"/>
      <c r="G1160">
        <v>27</v>
      </c>
      <c r="H1160">
        <v>48</v>
      </c>
      <c r="I1160">
        <f>IF(Sales[[#This Row],[Number of Users]]-Sales[[#This Row],[Licenses Bought]]&lt;0,0,Sales[[#This Row],[Number of Users]]-Sales[[#This Row],[Licenses Bought]])</f>
        <v>21</v>
      </c>
      <c r="J1160" s="2">
        <f>IF(Sales[[#This Row],[Sales Month]]=MAX(Sales[Sales Month]),Sales[[#This Row],[Upsell $ Per Non-Paying User]]*Sales[[#This Row],[Non-Paying Users]],0)</f>
        <v>0</v>
      </c>
      <c r="K1160" s="2" t="str">
        <f>_xlfn.IFS(Sales[[#This Row],[Current Upsell $]]=0,"",Sales[[#This Row],[Current Upsell $]]&gt;=400,"High",Sales[[#This Row],[Current Upsell $]]&gt;=100,"Medium",Sales[[#This Row],[Current Upsell $]]&lt;100,"Low")</f>
        <v/>
      </c>
      <c r="L1160" s="2" t="str">
        <f>IF(Sales[[#This Row],[Current Upsell $]]&gt;0,_xlfn.CONCAT(Sales[[#This Row],[Subscription Type]]," ",Sales[[#This Row],[Upsell Priority]]," ",TEXT(Sales[[#This Row],[Current Upsell $]],"$#,#")),"")</f>
        <v/>
      </c>
      <c r="M1160" s="1">
        <v>44075</v>
      </c>
      <c r="N1160" s="1">
        <v>44378</v>
      </c>
      <c r="O1160">
        <v>10</v>
      </c>
      <c r="P1160">
        <v>0</v>
      </c>
      <c r="Q1160" s="1">
        <v>44136</v>
      </c>
      <c r="R1160">
        <v>675</v>
      </c>
      <c r="S1160" s="1"/>
    </row>
    <row r="1161" spans="1:19" x14ac:dyDescent="0.35">
      <c r="A1161">
        <v>100113</v>
      </c>
      <c r="B1161" t="s">
        <v>1</v>
      </c>
      <c r="C1161" s="2">
        <f>_xlfn.SWITCH(Sales[[#This Row],[Subscription Type]],"Basic",10,"Premium",10,"Business",25,"Enterprise",27)</f>
        <v>25</v>
      </c>
      <c r="E1161" s="1"/>
      <c r="F1161" s="1"/>
      <c r="G1161">
        <v>45</v>
      </c>
      <c r="H1161">
        <v>47</v>
      </c>
      <c r="I1161">
        <f>IF(Sales[[#This Row],[Number of Users]]-Sales[[#This Row],[Licenses Bought]]&lt;0,0,Sales[[#This Row],[Number of Users]]-Sales[[#This Row],[Licenses Bought]])</f>
        <v>2</v>
      </c>
      <c r="J1161" s="2">
        <f>IF(Sales[[#This Row],[Sales Month]]=MAX(Sales[Sales Month]),Sales[[#This Row],[Upsell $ Per Non-Paying User]]*Sales[[#This Row],[Non-Paying Users]],0)</f>
        <v>0</v>
      </c>
      <c r="K1161" s="2" t="str">
        <f>_xlfn.IFS(Sales[[#This Row],[Current Upsell $]]=0,"",Sales[[#This Row],[Current Upsell $]]&gt;=400,"High",Sales[[#This Row],[Current Upsell $]]&gt;=100,"Medium",Sales[[#This Row],[Current Upsell $]]&lt;100,"Low")</f>
        <v/>
      </c>
      <c r="L1161" s="2" t="str">
        <f>IF(Sales[[#This Row],[Current Upsell $]]&gt;0,_xlfn.CONCAT(Sales[[#This Row],[Subscription Type]]," ",Sales[[#This Row],[Upsell Priority]]," ",TEXT(Sales[[#This Row],[Current Upsell $]],"$#,#")),"")</f>
        <v/>
      </c>
      <c r="M1161" s="1">
        <v>44075</v>
      </c>
      <c r="N1161" s="1">
        <v>44378</v>
      </c>
      <c r="O1161">
        <v>10</v>
      </c>
      <c r="P1161">
        <v>0</v>
      </c>
      <c r="Q1161" s="1">
        <v>44166</v>
      </c>
      <c r="R1161">
        <v>1125</v>
      </c>
      <c r="S1161" s="1"/>
    </row>
    <row r="1162" spans="1:19" x14ac:dyDescent="0.35">
      <c r="A1162">
        <v>100113</v>
      </c>
      <c r="B1162" t="s">
        <v>1</v>
      </c>
      <c r="C1162" s="2">
        <f>_xlfn.SWITCH(Sales[[#This Row],[Subscription Type]],"Basic",10,"Premium",10,"Business",25,"Enterprise",27)</f>
        <v>25</v>
      </c>
      <c r="E1162" s="1"/>
      <c r="F1162" s="1"/>
      <c r="G1162">
        <v>45</v>
      </c>
      <c r="H1162">
        <v>58</v>
      </c>
      <c r="I1162">
        <f>IF(Sales[[#This Row],[Number of Users]]-Sales[[#This Row],[Licenses Bought]]&lt;0,0,Sales[[#This Row],[Number of Users]]-Sales[[#This Row],[Licenses Bought]])</f>
        <v>13</v>
      </c>
      <c r="J1162" s="2">
        <f>IF(Sales[[#This Row],[Sales Month]]=MAX(Sales[Sales Month]),Sales[[#This Row],[Upsell $ Per Non-Paying User]]*Sales[[#This Row],[Non-Paying Users]],0)</f>
        <v>0</v>
      </c>
      <c r="K1162" s="2" t="str">
        <f>_xlfn.IFS(Sales[[#This Row],[Current Upsell $]]=0,"",Sales[[#This Row],[Current Upsell $]]&gt;=400,"High",Sales[[#This Row],[Current Upsell $]]&gt;=100,"Medium",Sales[[#This Row],[Current Upsell $]]&lt;100,"Low")</f>
        <v/>
      </c>
      <c r="L1162" s="2" t="str">
        <f>IF(Sales[[#This Row],[Current Upsell $]]&gt;0,_xlfn.CONCAT(Sales[[#This Row],[Subscription Type]]," ",Sales[[#This Row],[Upsell Priority]]," ",TEXT(Sales[[#This Row],[Current Upsell $]],"$#,#")),"")</f>
        <v/>
      </c>
      <c r="M1162" s="1">
        <v>44075</v>
      </c>
      <c r="N1162" s="1">
        <v>44378</v>
      </c>
      <c r="O1162">
        <v>10</v>
      </c>
      <c r="P1162">
        <v>0</v>
      </c>
      <c r="Q1162" s="1">
        <v>44197</v>
      </c>
      <c r="R1162">
        <v>1125</v>
      </c>
      <c r="S1162" s="1"/>
    </row>
    <row r="1163" spans="1:19" x14ac:dyDescent="0.35">
      <c r="A1163">
        <v>100113</v>
      </c>
      <c r="B1163" t="s">
        <v>1</v>
      </c>
      <c r="C1163" s="2">
        <f>_xlfn.SWITCH(Sales[[#This Row],[Subscription Type]],"Basic",10,"Premium",10,"Business",25,"Enterprise",27)</f>
        <v>25</v>
      </c>
      <c r="E1163" s="1"/>
      <c r="F1163" s="1"/>
      <c r="G1163">
        <v>45</v>
      </c>
      <c r="H1163">
        <v>51</v>
      </c>
      <c r="I1163">
        <f>IF(Sales[[#This Row],[Number of Users]]-Sales[[#This Row],[Licenses Bought]]&lt;0,0,Sales[[#This Row],[Number of Users]]-Sales[[#This Row],[Licenses Bought]])</f>
        <v>6</v>
      </c>
      <c r="J1163" s="2">
        <f>IF(Sales[[#This Row],[Sales Month]]=MAX(Sales[Sales Month]),Sales[[#This Row],[Upsell $ Per Non-Paying User]]*Sales[[#This Row],[Non-Paying Users]],0)</f>
        <v>0</v>
      </c>
      <c r="K1163" s="2" t="str">
        <f>_xlfn.IFS(Sales[[#This Row],[Current Upsell $]]=0,"",Sales[[#This Row],[Current Upsell $]]&gt;=400,"High",Sales[[#This Row],[Current Upsell $]]&gt;=100,"Medium",Sales[[#This Row],[Current Upsell $]]&lt;100,"Low")</f>
        <v/>
      </c>
      <c r="L1163" s="2" t="str">
        <f>IF(Sales[[#This Row],[Current Upsell $]]&gt;0,_xlfn.CONCAT(Sales[[#This Row],[Subscription Type]]," ",Sales[[#This Row],[Upsell Priority]]," ",TEXT(Sales[[#This Row],[Current Upsell $]],"$#,#")),"")</f>
        <v/>
      </c>
      <c r="M1163" s="1">
        <v>44075</v>
      </c>
      <c r="N1163" s="1">
        <v>44378</v>
      </c>
      <c r="O1163">
        <v>10</v>
      </c>
      <c r="P1163">
        <v>0</v>
      </c>
      <c r="Q1163" s="1">
        <v>44228</v>
      </c>
      <c r="R1163">
        <v>1125</v>
      </c>
      <c r="S1163" s="1"/>
    </row>
    <row r="1164" spans="1:19" x14ac:dyDescent="0.35">
      <c r="A1164">
        <v>100113</v>
      </c>
      <c r="B1164" t="s">
        <v>1</v>
      </c>
      <c r="C1164" s="2">
        <f>_xlfn.SWITCH(Sales[[#This Row],[Subscription Type]],"Basic",10,"Premium",10,"Business",25,"Enterprise",27)</f>
        <v>25</v>
      </c>
      <c r="E1164" s="1"/>
      <c r="F1164" s="1"/>
      <c r="G1164">
        <v>45</v>
      </c>
      <c r="H1164">
        <v>61</v>
      </c>
      <c r="I1164">
        <f>IF(Sales[[#This Row],[Number of Users]]-Sales[[#This Row],[Licenses Bought]]&lt;0,0,Sales[[#This Row],[Number of Users]]-Sales[[#This Row],[Licenses Bought]])</f>
        <v>16</v>
      </c>
      <c r="J1164" s="2">
        <f>IF(Sales[[#This Row],[Sales Month]]=MAX(Sales[Sales Month]),Sales[[#This Row],[Upsell $ Per Non-Paying User]]*Sales[[#This Row],[Non-Paying Users]],0)</f>
        <v>0</v>
      </c>
      <c r="K1164" s="2" t="str">
        <f>_xlfn.IFS(Sales[[#This Row],[Current Upsell $]]=0,"",Sales[[#This Row],[Current Upsell $]]&gt;=400,"High",Sales[[#This Row],[Current Upsell $]]&gt;=100,"Medium",Sales[[#This Row],[Current Upsell $]]&lt;100,"Low")</f>
        <v/>
      </c>
      <c r="L1164" s="2" t="str">
        <f>IF(Sales[[#This Row],[Current Upsell $]]&gt;0,_xlfn.CONCAT(Sales[[#This Row],[Subscription Type]]," ",Sales[[#This Row],[Upsell Priority]]," ",TEXT(Sales[[#This Row],[Current Upsell $]],"$#,#")),"")</f>
        <v/>
      </c>
      <c r="M1164" s="1">
        <v>44075</v>
      </c>
      <c r="N1164" s="1">
        <v>44378</v>
      </c>
      <c r="O1164">
        <v>10</v>
      </c>
      <c r="P1164">
        <v>0</v>
      </c>
      <c r="Q1164" s="1">
        <v>44256</v>
      </c>
      <c r="R1164">
        <v>1125</v>
      </c>
      <c r="S1164" s="1"/>
    </row>
    <row r="1165" spans="1:19" x14ac:dyDescent="0.35">
      <c r="A1165">
        <v>100113</v>
      </c>
      <c r="B1165" t="s">
        <v>1</v>
      </c>
      <c r="C1165" s="2">
        <f>_xlfn.SWITCH(Sales[[#This Row],[Subscription Type]],"Basic",10,"Premium",10,"Business",25,"Enterprise",27)</f>
        <v>25</v>
      </c>
      <c r="E1165" s="1"/>
      <c r="F1165" s="1"/>
      <c r="G1165">
        <v>45</v>
      </c>
      <c r="H1165">
        <v>46</v>
      </c>
      <c r="I1165">
        <f>IF(Sales[[#This Row],[Number of Users]]-Sales[[#This Row],[Licenses Bought]]&lt;0,0,Sales[[#This Row],[Number of Users]]-Sales[[#This Row],[Licenses Bought]])</f>
        <v>1</v>
      </c>
      <c r="J1165" s="2">
        <f>IF(Sales[[#This Row],[Sales Month]]=MAX(Sales[Sales Month]),Sales[[#This Row],[Upsell $ Per Non-Paying User]]*Sales[[#This Row],[Non-Paying Users]],0)</f>
        <v>0</v>
      </c>
      <c r="K1165" s="2" t="str">
        <f>_xlfn.IFS(Sales[[#This Row],[Current Upsell $]]=0,"",Sales[[#This Row],[Current Upsell $]]&gt;=400,"High",Sales[[#This Row],[Current Upsell $]]&gt;=100,"Medium",Sales[[#This Row],[Current Upsell $]]&lt;100,"Low")</f>
        <v/>
      </c>
      <c r="L1165" s="2" t="str">
        <f>IF(Sales[[#This Row],[Current Upsell $]]&gt;0,_xlfn.CONCAT(Sales[[#This Row],[Subscription Type]]," ",Sales[[#This Row],[Upsell Priority]]," ",TEXT(Sales[[#This Row],[Current Upsell $]],"$#,#")),"")</f>
        <v/>
      </c>
      <c r="M1165" s="1">
        <v>44075</v>
      </c>
      <c r="N1165" s="1">
        <v>44378</v>
      </c>
      <c r="O1165">
        <v>10</v>
      </c>
      <c r="P1165">
        <v>0</v>
      </c>
      <c r="Q1165" s="1">
        <v>44287</v>
      </c>
      <c r="R1165">
        <v>1125</v>
      </c>
      <c r="S1165" s="1"/>
    </row>
    <row r="1166" spans="1:19" x14ac:dyDescent="0.35">
      <c r="A1166">
        <v>100113</v>
      </c>
      <c r="B1166" t="s">
        <v>1</v>
      </c>
      <c r="C1166" s="2">
        <f>_xlfn.SWITCH(Sales[[#This Row],[Subscription Type]],"Basic",10,"Premium",10,"Business",25,"Enterprise",27)</f>
        <v>25</v>
      </c>
      <c r="E1166" s="1"/>
      <c r="F1166" s="1"/>
      <c r="G1166">
        <v>45</v>
      </c>
      <c r="H1166">
        <v>58</v>
      </c>
      <c r="I1166">
        <f>IF(Sales[[#This Row],[Number of Users]]-Sales[[#This Row],[Licenses Bought]]&lt;0,0,Sales[[#This Row],[Number of Users]]-Sales[[#This Row],[Licenses Bought]])</f>
        <v>13</v>
      </c>
      <c r="J1166" s="2">
        <f>IF(Sales[[#This Row],[Sales Month]]=MAX(Sales[Sales Month]),Sales[[#This Row],[Upsell $ Per Non-Paying User]]*Sales[[#This Row],[Non-Paying Users]],0)</f>
        <v>0</v>
      </c>
      <c r="K1166" s="2" t="str">
        <f>_xlfn.IFS(Sales[[#This Row],[Current Upsell $]]=0,"",Sales[[#This Row],[Current Upsell $]]&gt;=400,"High",Sales[[#This Row],[Current Upsell $]]&gt;=100,"Medium",Sales[[#This Row],[Current Upsell $]]&lt;100,"Low")</f>
        <v/>
      </c>
      <c r="L1166" s="2" t="str">
        <f>IF(Sales[[#This Row],[Current Upsell $]]&gt;0,_xlfn.CONCAT(Sales[[#This Row],[Subscription Type]]," ",Sales[[#This Row],[Upsell Priority]]," ",TEXT(Sales[[#This Row],[Current Upsell $]],"$#,#")),"")</f>
        <v/>
      </c>
      <c r="M1166" s="1">
        <v>44075</v>
      </c>
      <c r="N1166" s="1">
        <v>44378</v>
      </c>
      <c r="O1166">
        <v>10</v>
      </c>
      <c r="P1166">
        <v>0</v>
      </c>
      <c r="Q1166" s="1">
        <v>44317</v>
      </c>
      <c r="R1166">
        <v>1125</v>
      </c>
      <c r="S1166" s="1"/>
    </row>
    <row r="1167" spans="1:19" x14ac:dyDescent="0.35">
      <c r="A1167">
        <v>100113</v>
      </c>
      <c r="B1167" t="s">
        <v>1</v>
      </c>
      <c r="C1167" s="2">
        <f>_xlfn.SWITCH(Sales[[#This Row],[Subscription Type]],"Basic",10,"Premium",10,"Business",25,"Enterprise",27)</f>
        <v>25</v>
      </c>
      <c r="E1167" s="1"/>
      <c r="F1167" s="1"/>
      <c r="G1167">
        <v>45</v>
      </c>
      <c r="H1167">
        <v>63</v>
      </c>
      <c r="I1167">
        <f>IF(Sales[[#This Row],[Number of Users]]-Sales[[#This Row],[Licenses Bought]]&lt;0,0,Sales[[#This Row],[Number of Users]]-Sales[[#This Row],[Licenses Bought]])</f>
        <v>18</v>
      </c>
      <c r="J1167" s="2">
        <f>IF(Sales[[#This Row],[Sales Month]]=MAX(Sales[Sales Month]),Sales[[#This Row],[Upsell $ Per Non-Paying User]]*Sales[[#This Row],[Non-Paying Users]],0)</f>
        <v>450</v>
      </c>
      <c r="K1167" s="2" t="str">
        <f>_xlfn.IFS(Sales[[#This Row],[Current Upsell $]]=0,"",Sales[[#This Row],[Current Upsell $]]&gt;=400,"High",Sales[[#This Row],[Current Upsell $]]&gt;=100,"Medium",Sales[[#This Row],[Current Upsell $]]&lt;100,"Low")</f>
        <v>High</v>
      </c>
      <c r="L1167" s="2" t="str">
        <f>IF(Sales[[#This Row],[Current Upsell $]]&gt;0,_xlfn.CONCAT(Sales[[#This Row],[Subscription Type]]," ",Sales[[#This Row],[Upsell Priority]]," ",TEXT(Sales[[#This Row],[Current Upsell $]],"$#,#")),"")</f>
        <v>Business High $450</v>
      </c>
      <c r="M1167" s="1">
        <v>44075</v>
      </c>
      <c r="N1167" s="1">
        <v>44378</v>
      </c>
      <c r="O1167">
        <v>10</v>
      </c>
      <c r="P1167">
        <v>0</v>
      </c>
      <c r="Q1167" s="1">
        <v>44348</v>
      </c>
      <c r="R1167">
        <v>1125</v>
      </c>
      <c r="S1167" s="1"/>
    </row>
    <row r="1168" spans="1:19" x14ac:dyDescent="0.35">
      <c r="A1168">
        <v>100114</v>
      </c>
      <c r="B1168" t="s">
        <v>3</v>
      </c>
      <c r="C1168" s="2">
        <f>_xlfn.SWITCH(Sales[[#This Row],[Subscription Type]],"Basic",10,"Premium",10,"Business",25,"Enterprise",27)</f>
        <v>10</v>
      </c>
      <c r="E1168" s="1"/>
      <c r="F1168" s="1"/>
      <c r="G1168">
        <v>0</v>
      </c>
      <c r="H1168">
        <v>61</v>
      </c>
      <c r="I1168">
        <f>IF(Sales[[#This Row],[Number of Users]]-Sales[[#This Row],[Licenses Bought]]&lt;0,0,Sales[[#This Row],[Number of Users]]-Sales[[#This Row],[Licenses Bought]])</f>
        <v>61</v>
      </c>
      <c r="J1168" s="2">
        <f>IF(Sales[[#This Row],[Sales Month]]=MAX(Sales[Sales Month]),Sales[[#This Row],[Upsell $ Per Non-Paying User]]*Sales[[#This Row],[Non-Paying Users]],0)</f>
        <v>0</v>
      </c>
      <c r="K1168" s="2" t="str">
        <f>_xlfn.IFS(Sales[[#This Row],[Current Upsell $]]=0,"",Sales[[#This Row],[Current Upsell $]]&gt;=400,"High",Sales[[#This Row],[Current Upsell $]]&gt;=100,"Medium",Sales[[#This Row],[Current Upsell $]]&lt;100,"Low")</f>
        <v/>
      </c>
      <c r="L1168" s="2" t="str">
        <f>IF(Sales[[#This Row],[Current Upsell $]]&gt;0,_xlfn.CONCAT(Sales[[#This Row],[Subscription Type]]," ",Sales[[#This Row],[Upsell Priority]]," ",TEXT(Sales[[#This Row],[Current Upsell $]],"$#,#")),"")</f>
        <v/>
      </c>
      <c r="M1168" s="1">
        <v>44075</v>
      </c>
      <c r="N1168" s="1">
        <v>44378</v>
      </c>
      <c r="O1168">
        <v>10</v>
      </c>
      <c r="P1168">
        <v>0</v>
      </c>
      <c r="Q1168" s="1">
        <v>44075</v>
      </c>
      <c r="R1168">
        <v>0</v>
      </c>
      <c r="S1168" s="1"/>
    </row>
    <row r="1169" spans="1:19" x14ac:dyDescent="0.35">
      <c r="A1169">
        <v>100114</v>
      </c>
      <c r="B1169" t="s">
        <v>1</v>
      </c>
      <c r="C1169" s="2">
        <f>_xlfn.SWITCH(Sales[[#This Row],[Subscription Type]],"Basic",10,"Premium",10,"Business",25,"Enterprise",27)</f>
        <v>25</v>
      </c>
      <c r="E1169" s="1"/>
      <c r="F1169" s="1"/>
      <c r="G1169">
        <v>16</v>
      </c>
      <c r="H1169">
        <v>63</v>
      </c>
      <c r="I1169">
        <f>IF(Sales[[#This Row],[Number of Users]]-Sales[[#This Row],[Licenses Bought]]&lt;0,0,Sales[[#This Row],[Number of Users]]-Sales[[#This Row],[Licenses Bought]])</f>
        <v>47</v>
      </c>
      <c r="J1169" s="2">
        <f>IF(Sales[[#This Row],[Sales Month]]=MAX(Sales[Sales Month]),Sales[[#This Row],[Upsell $ Per Non-Paying User]]*Sales[[#This Row],[Non-Paying Users]],0)</f>
        <v>0</v>
      </c>
      <c r="K1169" s="2" t="str">
        <f>_xlfn.IFS(Sales[[#This Row],[Current Upsell $]]=0,"",Sales[[#This Row],[Current Upsell $]]&gt;=400,"High",Sales[[#This Row],[Current Upsell $]]&gt;=100,"Medium",Sales[[#This Row],[Current Upsell $]]&lt;100,"Low")</f>
        <v/>
      </c>
      <c r="L1169" s="2" t="str">
        <f>IF(Sales[[#This Row],[Current Upsell $]]&gt;0,_xlfn.CONCAT(Sales[[#This Row],[Subscription Type]]," ",Sales[[#This Row],[Upsell Priority]]," ",TEXT(Sales[[#This Row],[Current Upsell $]],"$#,#")),"")</f>
        <v/>
      </c>
      <c r="M1169" s="1">
        <v>44075</v>
      </c>
      <c r="N1169" s="1">
        <v>44378</v>
      </c>
      <c r="O1169">
        <v>10</v>
      </c>
      <c r="P1169">
        <v>0</v>
      </c>
      <c r="Q1169" s="1">
        <v>44105</v>
      </c>
      <c r="R1169">
        <v>400</v>
      </c>
      <c r="S1169" s="1"/>
    </row>
    <row r="1170" spans="1:19" x14ac:dyDescent="0.35">
      <c r="A1170">
        <v>100114</v>
      </c>
      <c r="B1170" t="s">
        <v>1</v>
      </c>
      <c r="C1170" s="2">
        <f>_xlfn.SWITCH(Sales[[#This Row],[Subscription Type]],"Basic",10,"Premium",10,"Business",25,"Enterprise",27)</f>
        <v>25</v>
      </c>
      <c r="E1170" s="1"/>
      <c r="F1170" s="1"/>
      <c r="G1170">
        <v>29</v>
      </c>
      <c r="H1170">
        <v>46</v>
      </c>
      <c r="I1170">
        <f>IF(Sales[[#This Row],[Number of Users]]-Sales[[#This Row],[Licenses Bought]]&lt;0,0,Sales[[#This Row],[Number of Users]]-Sales[[#This Row],[Licenses Bought]])</f>
        <v>17</v>
      </c>
      <c r="J1170" s="2">
        <f>IF(Sales[[#This Row],[Sales Month]]=MAX(Sales[Sales Month]),Sales[[#This Row],[Upsell $ Per Non-Paying User]]*Sales[[#This Row],[Non-Paying Users]],0)</f>
        <v>0</v>
      </c>
      <c r="K1170" s="2" t="str">
        <f>_xlfn.IFS(Sales[[#This Row],[Current Upsell $]]=0,"",Sales[[#This Row],[Current Upsell $]]&gt;=400,"High",Sales[[#This Row],[Current Upsell $]]&gt;=100,"Medium",Sales[[#This Row],[Current Upsell $]]&lt;100,"Low")</f>
        <v/>
      </c>
      <c r="L1170" s="2" t="str">
        <f>IF(Sales[[#This Row],[Current Upsell $]]&gt;0,_xlfn.CONCAT(Sales[[#This Row],[Subscription Type]]," ",Sales[[#This Row],[Upsell Priority]]," ",TEXT(Sales[[#This Row],[Current Upsell $]],"$#,#")),"")</f>
        <v/>
      </c>
      <c r="M1170" s="1">
        <v>44075</v>
      </c>
      <c r="N1170" s="1">
        <v>44378</v>
      </c>
      <c r="O1170">
        <v>10</v>
      </c>
      <c r="P1170">
        <v>0</v>
      </c>
      <c r="Q1170" s="1">
        <v>44136</v>
      </c>
      <c r="R1170">
        <v>725</v>
      </c>
      <c r="S1170" s="1"/>
    </row>
    <row r="1171" spans="1:19" x14ac:dyDescent="0.35">
      <c r="A1171">
        <v>100114</v>
      </c>
      <c r="B1171" t="s">
        <v>1</v>
      </c>
      <c r="C1171" s="2">
        <f>_xlfn.SWITCH(Sales[[#This Row],[Subscription Type]],"Basic",10,"Premium",10,"Business",25,"Enterprise",27)</f>
        <v>25</v>
      </c>
      <c r="E1171" s="1"/>
      <c r="F1171" s="1"/>
      <c r="G1171">
        <v>43</v>
      </c>
      <c r="H1171">
        <v>46</v>
      </c>
      <c r="I1171">
        <f>IF(Sales[[#This Row],[Number of Users]]-Sales[[#This Row],[Licenses Bought]]&lt;0,0,Sales[[#This Row],[Number of Users]]-Sales[[#This Row],[Licenses Bought]])</f>
        <v>3</v>
      </c>
      <c r="J1171" s="2">
        <f>IF(Sales[[#This Row],[Sales Month]]=MAX(Sales[Sales Month]),Sales[[#This Row],[Upsell $ Per Non-Paying User]]*Sales[[#This Row],[Non-Paying Users]],0)</f>
        <v>0</v>
      </c>
      <c r="K1171" s="2" t="str">
        <f>_xlfn.IFS(Sales[[#This Row],[Current Upsell $]]=0,"",Sales[[#This Row],[Current Upsell $]]&gt;=400,"High",Sales[[#This Row],[Current Upsell $]]&gt;=100,"Medium",Sales[[#This Row],[Current Upsell $]]&lt;100,"Low")</f>
        <v/>
      </c>
      <c r="L1171" s="2" t="str">
        <f>IF(Sales[[#This Row],[Current Upsell $]]&gt;0,_xlfn.CONCAT(Sales[[#This Row],[Subscription Type]]," ",Sales[[#This Row],[Upsell Priority]]," ",TEXT(Sales[[#This Row],[Current Upsell $]],"$#,#")),"")</f>
        <v/>
      </c>
      <c r="M1171" s="1">
        <v>44075</v>
      </c>
      <c r="N1171" s="1">
        <v>44378</v>
      </c>
      <c r="O1171">
        <v>10</v>
      </c>
      <c r="P1171">
        <v>0</v>
      </c>
      <c r="Q1171" s="1">
        <v>44166</v>
      </c>
      <c r="R1171">
        <v>1075</v>
      </c>
      <c r="S1171" s="1"/>
    </row>
    <row r="1172" spans="1:19" x14ac:dyDescent="0.35">
      <c r="A1172">
        <v>100114</v>
      </c>
      <c r="B1172" t="s">
        <v>1</v>
      </c>
      <c r="C1172" s="2">
        <f>_xlfn.SWITCH(Sales[[#This Row],[Subscription Type]],"Basic",10,"Premium",10,"Business",25,"Enterprise",27)</f>
        <v>25</v>
      </c>
      <c r="E1172" s="1"/>
      <c r="F1172" s="1"/>
      <c r="G1172">
        <v>43</v>
      </c>
      <c r="H1172">
        <v>60</v>
      </c>
      <c r="I1172">
        <f>IF(Sales[[#This Row],[Number of Users]]-Sales[[#This Row],[Licenses Bought]]&lt;0,0,Sales[[#This Row],[Number of Users]]-Sales[[#This Row],[Licenses Bought]])</f>
        <v>17</v>
      </c>
      <c r="J1172" s="2">
        <f>IF(Sales[[#This Row],[Sales Month]]=MAX(Sales[Sales Month]),Sales[[#This Row],[Upsell $ Per Non-Paying User]]*Sales[[#This Row],[Non-Paying Users]],0)</f>
        <v>0</v>
      </c>
      <c r="K1172" s="2" t="str">
        <f>_xlfn.IFS(Sales[[#This Row],[Current Upsell $]]=0,"",Sales[[#This Row],[Current Upsell $]]&gt;=400,"High",Sales[[#This Row],[Current Upsell $]]&gt;=100,"Medium",Sales[[#This Row],[Current Upsell $]]&lt;100,"Low")</f>
        <v/>
      </c>
      <c r="L1172" s="2" t="str">
        <f>IF(Sales[[#This Row],[Current Upsell $]]&gt;0,_xlfn.CONCAT(Sales[[#This Row],[Subscription Type]]," ",Sales[[#This Row],[Upsell Priority]]," ",TEXT(Sales[[#This Row],[Current Upsell $]],"$#,#")),"")</f>
        <v/>
      </c>
      <c r="M1172" s="1">
        <v>44075</v>
      </c>
      <c r="N1172" s="1">
        <v>44378</v>
      </c>
      <c r="O1172">
        <v>10</v>
      </c>
      <c r="P1172">
        <v>0</v>
      </c>
      <c r="Q1172" s="1">
        <v>44197</v>
      </c>
      <c r="R1172">
        <v>1075</v>
      </c>
      <c r="S1172" s="1"/>
    </row>
    <row r="1173" spans="1:19" x14ac:dyDescent="0.35">
      <c r="A1173">
        <v>100114</v>
      </c>
      <c r="B1173" t="s">
        <v>1</v>
      </c>
      <c r="C1173" s="2">
        <f>_xlfn.SWITCH(Sales[[#This Row],[Subscription Type]],"Basic",10,"Premium",10,"Business",25,"Enterprise",27)</f>
        <v>25</v>
      </c>
      <c r="E1173" s="1"/>
      <c r="F1173" s="1"/>
      <c r="G1173">
        <v>43</v>
      </c>
      <c r="H1173">
        <v>54</v>
      </c>
      <c r="I1173">
        <f>IF(Sales[[#This Row],[Number of Users]]-Sales[[#This Row],[Licenses Bought]]&lt;0,0,Sales[[#This Row],[Number of Users]]-Sales[[#This Row],[Licenses Bought]])</f>
        <v>11</v>
      </c>
      <c r="J1173" s="2">
        <f>IF(Sales[[#This Row],[Sales Month]]=MAX(Sales[Sales Month]),Sales[[#This Row],[Upsell $ Per Non-Paying User]]*Sales[[#This Row],[Non-Paying Users]],0)</f>
        <v>0</v>
      </c>
      <c r="K1173" s="2" t="str">
        <f>_xlfn.IFS(Sales[[#This Row],[Current Upsell $]]=0,"",Sales[[#This Row],[Current Upsell $]]&gt;=400,"High",Sales[[#This Row],[Current Upsell $]]&gt;=100,"Medium",Sales[[#This Row],[Current Upsell $]]&lt;100,"Low")</f>
        <v/>
      </c>
      <c r="L1173" s="2" t="str">
        <f>IF(Sales[[#This Row],[Current Upsell $]]&gt;0,_xlfn.CONCAT(Sales[[#This Row],[Subscription Type]]," ",Sales[[#This Row],[Upsell Priority]]," ",TEXT(Sales[[#This Row],[Current Upsell $]],"$#,#")),"")</f>
        <v/>
      </c>
      <c r="M1173" s="1">
        <v>44075</v>
      </c>
      <c r="N1173" s="1">
        <v>44378</v>
      </c>
      <c r="O1173">
        <v>10</v>
      </c>
      <c r="P1173">
        <v>0</v>
      </c>
      <c r="Q1173" s="1">
        <v>44228</v>
      </c>
      <c r="R1173">
        <v>1075</v>
      </c>
      <c r="S1173" s="1"/>
    </row>
    <row r="1174" spans="1:19" x14ac:dyDescent="0.35">
      <c r="A1174">
        <v>100114</v>
      </c>
      <c r="B1174" t="s">
        <v>1</v>
      </c>
      <c r="C1174" s="2">
        <f>_xlfn.SWITCH(Sales[[#This Row],[Subscription Type]],"Basic",10,"Premium",10,"Business",25,"Enterprise",27)</f>
        <v>25</v>
      </c>
      <c r="E1174" s="1"/>
      <c r="F1174" s="1"/>
      <c r="G1174">
        <v>43</v>
      </c>
      <c r="H1174">
        <v>48</v>
      </c>
      <c r="I1174">
        <f>IF(Sales[[#This Row],[Number of Users]]-Sales[[#This Row],[Licenses Bought]]&lt;0,0,Sales[[#This Row],[Number of Users]]-Sales[[#This Row],[Licenses Bought]])</f>
        <v>5</v>
      </c>
      <c r="J1174" s="2">
        <f>IF(Sales[[#This Row],[Sales Month]]=MAX(Sales[Sales Month]),Sales[[#This Row],[Upsell $ Per Non-Paying User]]*Sales[[#This Row],[Non-Paying Users]],0)</f>
        <v>0</v>
      </c>
      <c r="K1174" s="2" t="str">
        <f>_xlfn.IFS(Sales[[#This Row],[Current Upsell $]]=0,"",Sales[[#This Row],[Current Upsell $]]&gt;=400,"High",Sales[[#This Row],[Current Upsell $]]&gt;=100,"Medium",Sales[[#This Row],[Current Upsell $]]&lt;100,"Low")</f>
        <v/>
      </c>
      <c r="L1174" s="2" t="str">
        <f>IF(Sales[[#This Row],[Current Upsell $]]&gt;0,_xlfn.CONCAT(Sales[[#This Row],[Subscription Type]]," ",Sales[[#This Row],[Upsell Priority]]," ",TEXT(Sales[[#This Row],[Current Upsell $]],"$#,#")),"")</f>
        <v/>
      </c>
      <c r="M1174" s="1">
        <v>44075</v>
      </c>
      <c r="N1174" s="1">
        <v>44378</v>
      </c>
      <c r="O1174">
        <v>10</v>
      </c>
      <c r="P1174">
        <v>0</v>
      </c>
      <c r="Q1174" s="1">
        <v>44256</v>
      </c>
      <c r="R1174">
        <v>1075</v>
      </c>
      <c r="S1174" s="1"/>
    </row>
    <row r="1175" spans="1:19" x14ac:dyDescent="0.35">
      <c r="A1175">
        <v>100114</v>
      </c>
      <c r="B1175" t="s">
        <v>1</v>
      </c>
      <c r="C1175" s="2">
        <f>_xlfn.SWITCH(Sales[[#This Row],[Subscription Type]],"Basic",10,"Premium",10,"Business",25,"Enterprise",27)</f>
        <v>25</v>
      </c>
      <c r="E1175" s="1"/>
      <c r="F1175" s="1"/>
      <c r="G1175">
        <v>43</v>
      </c>
      <c r="H1175">
        <v>53</v>
      </c>
      <c r="I1175">
        <f>IF(Sales[[#This Row],[Number of Users]]-Sales[[#This Row],[Licenses Bought]]&lt;0,0,Sales[[#This Row],[Number of Users]]-Sales[[#This Row],[Licenses Bought]])</f>
        <v>10</v>
      </c>
      <c r="J1175" s="2">
        <f>IF(Sales[[#This Row],[Sales Month]]=MAX(Sales[Sales Month]),Sales[[#This Row],[Upsell $ Per Non-Paying User]]*Sales[[#This Row],[Non-Paying Users]],0)</f>
        <v>0</v>
      </c>
      <c r="K1175" s="2" t="str">
        <f>_xlfn.IFS(Sales[[#This Row],[Current Upsell $]]=0,"",Sales[[#This Row],[Current Upsell $]]&gt;=400,"High",Sales[[#This Row],[Current Upsell $]]&gt;=100,"Medium",Sales[[#This Row],[Current Upsell $]]&lt;100,"Low")</f>
        <v/>
      </c>
      <c r="L1175" s="2" t="str">
        <f>IF(Sales[[#This Row],[Current Upsell $]]&gt;0,_xlfn.CONCAT(Sales[[#This Row],[Subscription Type]]," ",Sales[[#This Row],[Upsell Priority]]," ",TEXT(Sales[[#This Row],[Current Upsell $]],"$#,#")),"")</f>
        <v/>
      </c>
      <c r="M1175" s="1">
        <v>44075</v>
      </c>
      <c r="N1175" s="1">
        <v>44378</v>
      </c>
      <c r="O1175">
        <v>10</v>
      </c>
      <c r="P1175">
        <v>0</v>
      </c>
      <c r="Q1175" s="1">
        <v>44287</v>
      </c>
      <c r="R1175">
        <v>1075</v>
      </c>
      <c r="S1175" s="1"/>
    </row>
    <row r="1176" spans="1:19" x14ac:dyDescent="0.35">
      <c r="A1176">
        <v>100114</v>
      </c>
      <c r="B1176" t="s">
        <v>1</v>
      </c>
      <c r="C1176" s="2">
        <f>_xlfn.SWITCH(Sales[[#This Row],[Subscription Type]],"Basic",10,"Premium",10,"Business",25,"Enterprise",27)</f>
        <v>25</v>
      </c>
      <c r="E1176" s="1"/>
      <c r="F1176" s="1"/>
      <c r="G1176">
        <v>43</v>
      </c>
      <c r="H1176">
        <v>49</v>
      </c>
      <c r="I1176">
        <f>IF(Sales[[#This Row],[Number of Users]]-Sales[[#This Row],[Licenses Bought]]&lt;0,0,Sales[[#This Row],[Number of Users]]-Sales[[#This Row],[Licenses Bought]])</f>
        <v>6</v>
      </c>
      <c r="J1176" s="2">
        <f>IF(Sales[[#This Row],[Sales Month]]=MAX(Sales[Sales Month]),Sales[[#This Row],[Upsell $ Per Non-Paying User]]*Sales[[#This Row],[Non-Paying Users]],0)</f>
        <v>0</v>
      </c>
      <c r="K1176" s="2" t="str">
        <f>_xlfn.IFS(Sales[[#This Row],[Current Upsell $]]=0,"",Sales[[#This Row],[Current Upsell $]]&gt;=400,"High",Sales[[#This Row],[Current Upsell $]]&gt;=100,"Medium",Sales[[#This Row],[Current Upsell $]]&lt;100,"Low")</f>
        <v/>
      </c>
      <c r="L1176" s="2" t="str">
        <f>IF(Sales[[#This Row],[Current Upsell $]]&gt;0,_xlfn.CONCAT(Sales[[#This Row],[Subscription Type]]," ",Sales[[#This Row],[Upsell Priority]]," ",TEXT(Sales[[#This Row],[Current Upsell $]],"$#,#")),"")</f>
        <v/>
      </c>
      <c r="M1176" s="1">
        <v>44075</v>
      </c>
      <c r="N1176" s="1">
        <v>44378</v>
      </c>
      <c r="O1176">
        <v>10</v>
      </c>
      <c r="P1176">
        <v>0</v>
      </c>
      <c r="Q1176" s="1">
        <v>44317</v>
      </c>
      <c r="R1176">
        <v>1075</v>
      </c>
      <c r="S1176" s="1"/>
    </row>
    <row r="1177" spans="1:19" x14ac:dyDescent="0.35">
      <c r="A1177">
        <v>100114</v>
      </c>
      <c r="B1177" t="s">
        <v>1</v>
      </c>
      <c r="C1177" s="2">
        <f>_xlfn.SWITCH(Sales[[#This Row],[Subscription Type]],"Basic",10,"Premium",10,"Business",25,"Enterprise",27)</f>
        <v>25</v>
      </c>
      <c r="E1177" s="1"/>
      <c r="F1177" s="1"/>
      <c r="G1177">
        <v>43</v>
      </c>
      <c r="H1177">
        <v>53</v>
      </c>
      <c r="I1177">
        <f>IF(Sales[[#This Row],[Number of Users]]-Sales[[#This Row],[Licenses Bought]]&lt;0,0,Sales[[#This Row],[Number of Users]]-Sales[[#This Row],[Licenses Bought]])</f>
        <v>10</v>
      </c>
      <c r="J1177" s="2">
        <f>IF(Sales[[#This Row],[Sales Month]]=MAX(Sales[Sales Month]),Sales[[#This Row],[Upsell $ Per Non-Paying User]]*Sales[[#This Row],[Non-Paying Users]],0)</f>
        <v>250</v>
      </c>
      <c r="K1177" s="2" t="str">
        <f>_xlfn.IFS(Sales[[#This Row],[Current Upsell $]]=0,"",Sales[[#This Row],[Current Upsell $]]&gt;=400,"High",Sales[[#This Row],[Current Upsell $]]&gt;=100,"Medium",Sales[[#This Row],[Current Upsell $]]&lt;100,"Low")</f>
        <v>Medium</v>
      </c>
      <c r="L1177" s="2" t="str">
        <f>IF(Sales[[#This Row],[Current Upsell $]]&gt;0,_xlfn.CONCAT(Sales[[#This Row],[Subscription Type]]," ",Sales[[#This Row],[Upsell Priority]]," ",TEXT(Sales[[#This Row],[Current Upsell $]],"$#,#")),"")</f>
        <v>Business Medium $250</v>
      </c>
      <c r="M1177" s="1">
        <v>44075</v>
      </c>
      <c r="N1177" s="1">
        <v>44378</v>
      </c>
      <c r="O1177">
        <v>10</v>
      </c>
      <c r="P1177">
        <v>0</v>
      </c>
      <c r="Q1177" s="1">
        <v>44348</v>
      </c>
      <c r="R1177">
        <v>1075</v>
      </c>
      <c r="S1177" s="1"/>
    </row>
    <row r="1178" spans="1:19" x14ac:dyDescent="0.35">
      <c r="A1178">
        <v>100115</v>
      </c>
      <c r="B1178" t="s">
        <v>3</v>
      </c>
      <c r="C1178" s="2">
        <f>_xlfn.SWITCH(Sales[[#This Row],[Subscription Type]],"Basic",10,"Premium",10,"Business",25,"Enterprise",27)</f>
        <v>10</v>
      </c>
      <c r="E1178" s="1"/>
      <c r="F1178" s="1"/>
      <c r="G1178">
        <v>0</v>
      </c>
      <c r="H1178">
        <v>43</v>
      </c>
      <c r="I1178">
        <f>IF(Sales[[#This Row],[Number of Users]]-Sales[[#This Row],[Licenses Bought]]&lt;0,0,Sales[[#This Row],[Number of Users]]-Sales[[#This Row],[Licenses Bought]])</f>
        <v>43</v>
      </c>
      <c r="J1178" s="2">
        <f>IF(Sales[[#This Row],[Sales Month]]=MAX(Sales[Sales Month]),Sales[[#This Row],[Upsell $ Per Non-Paying User]]*Sales[[#This Row],[Non-Paying Users]],0)</f>
        <v>0</v>
      </c>
      <c r="K1178" s="2" t="str">
        <f>_xlfn.IFS(Sales[[#This Row],[Current Upsell $]]=0,"",Sales[[#This Row],[Current Upsell $]]&gt;=400,"High",Sales[[#This Row],[Current Upsell $]]&gt;=100,"Medium",Sales[[#This Row],[Current Upsell $]]&lt;100,"Low")</f>
        <v/>
      </c>
      <c r="L1178" s="2" t="str">
        <f>IF(Sales[[#This Row],[Current Upsell $]]&gt;0,_xlfn.CONCAT(Sales[[#This Row],[Subscription Type]]," ",Sales[[#This Row],[Upsell Priority]]," ",TEXT(Sales[[#This Row],[Current Upsell $]],"$#,#")),"")</f>
        <v/>
      </c>
      <c r="M1178" s="1">
        <v>44075</v>
      </c>
      <c r="N1178" s="1">
        <v>44378</v>
      </c>
      <c r="O1178">
        <v>10</v>
      </c>
      <c r="P1178">
        <v>0</v>
      </c>
      <c r="Q1178" s="1">
        <v>44075</v>
      </c>
      <c r="R1178">
        <v>0</v>
      </c>
      <c r="S1178" s="1"/>
    </row>
    <row r="1179" spans="1:19" x14ac:dyDescent="0.35">
      <c r="A1179">
        <v>100115</v>
      </c>
      <c r="B1179" t="s">
        <v>0</v>
      </c>
      <c r="C1179" s="2">
        <f>_xlfn.SWITCH(Sales[[#This Row],[Subscription Type]],"Basic",10,"Premium",10,"Business",25,"Enterprise",27)</f>
        <v>10</v>
      </c>
      <c r="E1179" s="1"/>
      <c r="F1179" s="1"/>
      <c r="G1179">
        <v>13</v>
      </c>
      <c r="H1179">
        <v>29</v>
      </c>
      <c r="I1179">
        <f>IF(Sales[[#This Row],[Number of Users]]-Sales[[#This Row],[Licenses Bought]]&lt;0,0,Sales[[#This Row],[Number of Users]]-Sales[[#This Row],[Licenses Bought]])</f>
        <v>16</v>
      </c>
      <c r="J1179" s="2">
        <f>IF(Sales[[#This Row],[Sales Month]]=MAX(Sales[Sales Month]),Sales[[#This Row],[Upsell $ Per Non-Paying User]]*Sales[[#This Row],[Non-Paying Users]],0)</f>
        <v>0</v>
      </c>
      <c r="K1179" s="2" t="str">
        <f>_xlfn.IFS(Sales[[#This Row],[Current Upsell $]]=0,"",Sales[[#This Row],[Current Upsell $]]&gt;=400,"High",Sales[[#This Row],[Current Upsell $]]&gt;=100,"Medium",Sales[[#This Row],[Current Upsell $]]&lt;100,"Low")</f>
        <v/>
      </c>
      <c r="L1179" s="2" t="str">
        <f>IF(Sales[[#This Row],[Current Upsell $]]&gt;0,_xlfn.CONCAT(Sales[[#This Row],[Subscription Type]]," ",Sales[[#This Row],[Upsell Priority]]," ",TEXT(Sales[[#This Row],[Current Upsell $]],"$#,#")),"")</f>
        <v/>
      </c>
      <c r="M1179" s="1">
        <v>44075</v>
      </c>
      <c r="N1179" s="1">
        <v>44378</v>
      </c>
      <c r="O1179">
        <v>10</v>
      </c>
      <c r="P1179">
        <v>0</v>
      </c>
      <c r="Q1179" s="1">
        <v>44105</v>
      </c>
      <c r="R1179">
        <v>130</v>
      </c>
      <c r="S1179" s="1"/>
    </row>
    <row r="1180" spans="1:19" x14ac:dyDescent="0.35">
      <c r="A1180">
        <v>100115</v>
      </c>
      <c r="B1180" t="s">
        <v>0</v>
      </c>
      <c r="C1180" s="2">
        <f>_xlfn.SWITCH(Sales[[#This Row],[Subscription Type]],"Basic",10,"Premium",10,"Business",25,"Enterprise",27)</f>
        <v>10</v>
      </c>
      <c r="E1180" s="1"/>
      <c r="F1180" s="1"/>
      <c r="G1180">
        <v>33</v>
      </c>
      <c r="H1180">
        <v>45</v>
      </c>
      <c r="I1180">
        <f>IF(Sales[[#This Row],[Number of Users]]-Sales[[#This Row],[Licenses Bought]]&lt;0,0,Sales[[#This Row],[Number of Users]]-Sales[[#This Row],[Licenses Bought]])</f>
        <v>12</v>
      </c>
      <c r="J1180" s="2">
        <f>IF(Sales[[#This Row],[Sales Month]]=MAX(Sales[Sales Month]),Sales[[#This Row],[Upsell $ Per Non-Paying User]]*Sales[[#This Row],[Non-Paying Users]],0)</f>
        <v>0</v>
      </c>
      <c r="K1180" s="2" t="str">
        <f>_xlfn.IFS(Sales[[#This Row],[Current Upsell $]]=0,"",Sales[[#This Row],[Current Upsell $]]&gt;=400,"High",Sales[[#This Row],[Current Upsell $]]&gt;=100,"Medium",Sales[[#This Row],[Current Upsell $]]&lt;100,"Low")</f>
        <v/>
      </c>
      <c r="L1180" s="2" t="str">
        <f>IF(Sales[[#This Row],[Current Upsell $]]&gt;0,_xlfn.CONCAT(Sales[[#This Row],[Subscription Type]]," ",Sales[[#This Row],[Upsell Priority]]," ",TEXT(Sales[[#This Row],[Current Upsell $]],"$#,#")),"")</f>
        <v/>
      </c>
      <c r="M1180" s="1">
        <v>44075</v>
      </c>
      <c r="N1180" s="1">
        <v>44378</v>
      </c>
      <c r="O1180">
        <v>10</v>
      </c>
      <c r="P1180">
        <v>0</v>
      </c>
      <c r="Q1180" s="1">
        <v>44136</v>
      </c>
      <c r="R1180">
        <v>330</v>
      </c>
      <c r="S1180" s="1"/>
    </row>
    <row r="1181" spans="1:19" x14ac:dyDescent="0.35">
      <c r="A1181">
        <v>100115</v>
      </c>
      <c r="B1181" t="s">
        <v>0</v>
      </c>
      <c r="C1181" s="2">
        <f>_xlfn.SWITCH(Sales[[#This Row],[Subscription Type]],"Basic",10,"Premium",10,"Business",25,"Enterprise",27)</f>
        <v>10</v>
      </c>
      <c r="E1181" s="1"/>
      <c r="F1181" s="1"/>
      <c r="G1181">
        <v>33</v>
      </c>
      <c r="H1181">
        <v>43</v>
      </c>
      <c r="I1181">
        <f>IF(Sales[[#This Row],[Number of Users]]-Sales[[#This Row],[Licenses Bought]]&lt;0,0,Sales[[#This Row],[Number of Users]]-Sales[[#This Row],[Licenses Bought]])</f>
        <v>10</v>
      </c>
      <c r="J1181" s="2">
        <f>IF(Sales[[#This Row],[Sales Month]]=MAX(Sales[Sales Month]),Sales[[#This Row],[Upsell $ Per Non-Paying User]]*Sales[[#This Row],[Non-Paying Users]],0)</f>
        <v>0</v>
      </c>
      <c r="K1181" s="2" t="str">
        <f>_xlfn.IFS(Sales[[#This Row],[Current Upsell $]]=0,"",Sales[[#This Row],[Current Upsell $]]&gt;=400,"High",Sales[[#This Row],[Current Upsell $]]&gt;=100,"Medium",Sales[[#This Row],[Current Upsell $]]&lt;100,"Low")</f>
        <v/>
      </c>
      <c r="L1181" s="2" t="str">
        <f>IF(Sales[[#This Row],[Current Upsell $]]&gt;0,_xlfn.CONCAT(Sales[[#This Row],[Subscription Type]]," ",Sales[[#This Row],[Upsell Priority]]," ",TEXT(Sales[[#This Row],[Current Upsell $]],"$#,#")),"")</f>
        <v/>
      </c>
      <c r="M1181" s="1">
        <v>44075</v>
      </c>
      <c r="N1181" s="1">
        <v>44378</v>
      </c>
      <c r="O1181">
        <v>10</v>
      </c>
      <c r="P1181">
        <v>0</v>
      </c>
      <c r="Q1181" s="1">
        <v>44166</v>
      </c>
      <c r="R1181">
        <v>330</v>
      </c>
      <c r="S1181" s="1"/>
    </row>
    <row r="1182" spans="1:19" x14ac:dyDescent="0.35">
      <c r="A1182">
        <v>100115</v>
      </c>
      <c r="B1182" t="s">
        <v>0</v>
      </c>
      <c r="C1182" s="2">
        <f>_xlfn.SWITCH(Sales[[#This Row],[Subscription Type]],"Basic",10,"Premium",10,"Business",25,"Enterprise",27)</f>
        <v>10</v>
      </c>
      <c r="E1182" s="1"/>
      <c r="F1182" s="1"/>
      <c r="G1182">
        <v>33</v>
      </c>
      <c r="H1182">
        <v>39</v>
      </c>
      <c r="I1182">
        <f>IF(Sales[[#This Row],[Number of Users]]-Sales[[#This Row],[Licenses Bought]]&lt;0,0,Sales[[#This Row],[Number of Users]]-Sales[[#This Row],[Licenses Bought]])</f>
        <v>6</v>
      </c>
      <c r="J1182" s="2">
        <f>IF(Sales[[#This Row],[Sales Month]]=MAX(Sales[Sales Month]),Sales[[#This Row],[Upsell $ Per Non-Paying User]]*Sales[[#This Row],[Non-Paying Users]],0)</f>
        <v>0</v>
      </c>
      <c r="K1182" s="2" t="str">
        <f>_xlfn.IFS(Sales[[#This Row],[Current Upsell $]]=0,"",Sales[[#This Row],[Current Upsell $]]&gt;=400,"High",Sales[[#This Row],[Current Upsell $]]&gt;=100,"Medium",Sales[[#This Row],[Current Upsell $]]&lt;100,"Low")</f>
        <v/>
      </c>
      <c r="L1182" s="2" t="str">
        <f>IF(Sales[[#This Row],[Current Upsell $]]&gt;0,_xlfn.CONCAT(Sales[[#This Row],[Subscription Type]]," ",Sales[[#This Row],[Upsell Priority]]," ",TEXT(Sales[[#This Row],[Current Upsell $]],"$#,#")),"")</f>
        <v/>
      </c>
      <c r="M1182" s="1">
        <v>44075</v>
      </c>
      <c r="N1182" s="1">
        <v>44378</v>
      </c>
      <c r="O1182">
        <v>10</v>
      </c>
      <c r="P1182">
        <v>0</v>
      </c>
      <c r="Q1182" s="1">
        <v>44197</v>
      </c>
      <c r="R1182">
        <v>330</v>
      </c>
      <c r="S1182" s="1"/>
    </row>
    <row r="1183" spans="1:19" x14ac:dyDescent="0.35">
      <c r="A1183">
        <v>100115</v>
      </c>
      <c r="B1183" t="s">
        <v>0</v>
      </c>
      <c r="C1183" s="2">
        <f>_xlfn.SWITCH(Sales[[#This Row],[Subscription Type]],"Basic",10,"Premium",10,"Business",25,"Enterprise",27)</f>
        <v>10</v>
      </c>
      <c r="E1183" s="1"/>
      <c r="F1183" s="1"/>
      <c r="G1183">
        <v>33</v>
      </c>
      <c r="H1183">
        <v>43</v>
      </c>
      <c r="I1183">
        <f>IF(Sales[[#This Row],[Number of Users]]-Sales[[#This Row],[Licenses Bought]]&lt;0,0,Sales[[#This Row],[Number of Users]]-Sales[[#This Row],[Licenses Bought]])</f>
        <v>10</v>
      </c>
      <c r="J1183" s="2">
        <f>IF(Sales[[#This Row],[Sales Month]]=MAX(Sales[Sales Month]),Sales[[#This Row],[Upsell $ Per Non-Paying User]]*Sales[[#This Row],[Non-Paying Users]],0)</f>
        <v>0</v>
      </c>
      <c r="K1183" s="2" t="str">
        <f>_xlfn.IFS(Sales[[#This Row],[Current Upsell $]]=0,"",Sales[[#This Row],[Current Upsell $]]&gt;=400,"High",Sales[[#This Row],[Current Upsell $]]&gt;=100,"Medium",Sales[[#This Row],[Current Upsell $]]&lt;100,"Low")</f>
        <v/>
      </c>
      <c r="L1183" s="2" t="str">
        <f>IF(Sales[[#This Row],[Current Upsell $]]&gt;0,_xlfn.CONCAT(Sales[[#This Row],[Subscription Type]]," ",Sales[[#This Row],[Upsell Priority]]," ",TEXT(Sales[[#This Row],[Current Upsell $]],"$#,#")),"")</f>
        <v/>
      </c>
      <c r="M1183" s="1">
        <v>44075</v>
      </c>
      <c r="N1183" s="1">
        <v>44378</v>
      </c>
      <c r="O1183">
        <v>10</v>
      </c>
      <c r="P1183">
        <v>0</v>
      </c>
      <c r="Q1183" s="1">
        <v>44228</v>
      </c>
      <c r="R1183">
        <v>330</v>
      </c>
      <c r="S1183" s="1"/>
    </row>
    <row r="1184" spans="1:19" x14ac:dyDescent="0.35">
      <c r="A1184">
        <v>100115</v>
      </c>
      <c r="B1184" t="s">
        <v>0</v>
      </c>
      <c r="C1184" s="2">
        <f>_xlfn.SWITCH(Sales[[#This Row],[Subscription Type]],"Basic",10,"Premium",10,"Business",25,"Enterprise",27)</f>
        <v>10</v>
      </c>
      <c r="E1184" s="1"/>
      <c r="F1184" s="1"/>
      <c r="G1184">
        <v>33</v>
      </c>
      <c r="H1184">
        <v>50</v>
      </c>
      <c r="I1184">
        <f>IF(Sales[[#This Row],[Number of Users]]-Sales[[#This Row],[Licenses Bought]]&lt;0,0,Sales[[#This Row],[Number of Users]]-Sales[[#This Row],[Licenses Bought]])</f>
        <v>17</v>
      </c>
      <c r="J1184" s="2">
        <f>IF(Sales[[#This Row],[Sales Month]]=MAX(Sales[Sales Month]),Sales[[#This Row],[Upsell $ Per Non-Paying User]]*Sales[[#This Row],[Non-Paying Users]],0)</f>
        <v>0</v>
      </c>
      <c r="K1184" s="2" t="str">
        <f>_xlfn.IFS(Sales[[#This Row],[Current Upsell $]]=0,"",Sales[[#This Row],[Current Upsell $]]&gt;=400,"High",Sales[[#This Row],[Current Upsell $]]&gt;=100,"Medium",Sales[[#This Row],[Current Upsell $]]&lt;100,"Low")</f>
        <v/>
      </c>
      <c r="L1184" s="2" t="str">
        <f>IF(Sales[[#This Row],[Current Upsell $]]&gt;0,_xlfn.CONCAT(Sales[[#This Row],[Subscription Type]]," ",Sales[[#This Row],[Upsell Priority]]," ",TEXT(Sales[[#This Row],[Current Upsell $]],"$#,#")),"")</f>
        <v/>
      </c>
      <c r="M1184" s="1">
        <v>44075</v>
      </c>
      <c r="N1184" s="1">
        <v>44378</v>
      </c>
      <c r="O1184">
        <v>10</v>
      </c>
      <c r="P1184">
        <v>0</v>
      </c>
      <c r="Q1184" s="1">
        <v>44256</v>
      </c>
      <c r="R1184">
        <v>330</v>
      </c>
      <c r="S1184" s="1"/>
    </row>
    <row r="1185" spans="1:19" x14ac:dyDescent="0.35">
      <c r="A1185">
        <v>100115</v>
      </c>
      <c r="B1185" t="s">
        <v>0</v>
      </c>
      <c r="C1185" s="2">
        <f>_xlfn.SWITCH(Sales[[#This Row],[Subscription Type]],"Basic",10,"Premium",10,"Business",25,"Enterprise",27)</f>
        <v>10</v>
      </c>
      <c r="E1185" s="1"/>
      <c r="F1185" s="1"/>
      <c r="G1185">
        <v>33</v>
      </c>
      <c r="H1185">
        <v>41</v>
      </c>
      <c r="I1185">
        <f>IF(Sales[[#This Row],[Number of Users]]-Sales[[#This Row],[Licenses Bought]]&lt;0,0,Sales[[#This Row],[Number of Users]]-Sales[[#This Row],[Licenses Bought]])</f>
        <v>8</v>
      </c>
      <c r="J1185" s="2">
        <f>IF(Sales[[#This Row],[Sales Month]]=MAX(Sales[Sales Month]),Sales[[#This Row],[Upsell $ Per Non-Paying User]]*Sales[[#This Row],[Non-Paying Users]],0)</f>
        <v>0</v>
      </c>
      <c r="K1185" s="2" t="str">
        <f>_xlfn.IFS(Sales[[#This Row],[Current Upsell $]]=0,"",Sales[[#This Row],[Current Upsell $]]&gt;=400,"High",Sales[[#This Row],[Current Upsell $]]&gt;=100,"Medium",Sales[[#This Row],[Current Upsell $]]&lt;100,"Low")</f>
        <v/>
      </c>
      <c r="L1185" s="2" t="str">
        <f>IF(Sales[[#This Row],[Current Upsell $]]&gt;0,_xlfn.CONCAT(Sales[[#This Row],[Subscription Type]]," ",Sales[[#This Row],[Upsell Priority]]," ",TEXT(Sales[[#This Row],[Current Upsell $]],"$#,#")),"")</f>
        <v/>
      </c>
      <c r="M1185" s="1">
        <v>44075</v>
      </c>
      <c r="N1185" s="1">
        <v>44378</v>
      </c>
      <c r="O1185">
        <v>10</v>
      </c>
      <c r="P1185">
        <v>0</v>
      </c>
      <c r="Q1185" s="1">
        <v>44287</v>
      </c>
      <c r="R1185">
        <v>330</v>
      </c>
      <c r="S1185" s="1"/>
    </row>
    <row r="1186" spans="1:19" x14ac:dyDescent="0.35">
      <c r="A1186">
        <v>100115</v>
      </c>
      <c r="B1186" t="s">
        <v>0</v>
      </c>
      <c r="C1186" s="2">
        <f>_xlfn.SWITCH(Sales[[#This Row],[Subscription Type]],"Basic",10,"Premium",10,"Business",25,"Enterprise",27)</f>
        <v>10</v>
      </c>
      <c r="E1186" s="1"/>
      <c r="F1186" s="1"/>
      <c r="G1186">
        <v>33</v>
      </c>
      <c r="H1186">
        <v>39</v>
      </c>
      <c r="I1186">
        <f>IF(Sales[[#This Row],[Number of Users]]-Sales[[#This Row],[Licenses Bought]]&lt;0,0,Sales[[#This Row],[Number of Users]]-Sales[[#This Row],[Licenses Bought]])</f>
        <v>6</v>
      </c>
      <c r="J1186" s="2">
        <f>IF(Sales[[#This Row],[Sales Month]]=MAX(Sales[Sales Month]),Sales[[#This Row],[Upsell $ Per Non-Paying User]]*Sales[[#This Row],[Non-Paying Users]],0)</f>
        <v>0</v>
      </c>
      <c r="K1186" s="2" t="str">
        <f>_xlfn.IFS(Sales[[#This Row],[Current Upsell $]]=0,"",Sales[[#This Row],[Current Upsell $]]&gt;=400,"High",Sales[[#This Row],[Current Upsell $]]&gt;=100,"Medium",Sales[[#This Row],[Current Upsell $]]&lt;100,"Low")</f>
        <v/>
      </c>
      <c r="L1186" s="2" t="str">
        <f>IF(Sales[[#This Row],[Current Upsell $]]&gt;0,_xlfn.CONCAT(Sales[[#This Row],[Subscription Type]]," ",Sales[[#This Row],[Upsell Priority]]," ",TEXT(Sales[[#This Row],[Current Upsell $]],"$#,#")),"")</f>
        <v/>
      </c>
      <c r="M1186" s="1">
        <v>44075</v>
      </c>
      <c r="N1186" s="1">
        <v>44378</v>
      </c>
      <c r="O1186">
        <v>10</v>
      </c>
      <c r="P1186">
        <v>0</v>
      </c>
      <c r="Q1186" s="1">
        <v>44317</v>
      </c>
      <c r="R1186">
        <v>330</v>
      </c>
      <c r="S1186" s="1"/>
    </row>
    <row r="1187" spans="1:19" x14ac:dyDescent="0.35">
      <c r="A1187">
        <v>100115</v>
      </c>
      <c r="B1187" t="s">
        <v>0</v>
      </c>
      <c r="C1187" s="2">
        <f>_xlfn.SWITCH(Sales[[#This Row],[Subscription Type]],"Basic",10,"Premium",10,"Business",25,"Enterprise",27)</f>
        <v>10</v>
      </c>
      <c r="E1187" s="1"/>
      <c r="F1187" s="1"/>
      <c r="G1187">
        <v>33</v>
      </c>
      <c r="H1187">
        <v>38</v>
      </c>
      <c r="I1187">
        <f>IF(Sales[[#This Row],[Number of Users]]-Sales[[#This Row],[Licenses Bought]]&lt;0,0,Sales[[#This Row],[Number of Users]]-Sales[[#This Row],[Licenses Bought]])</f>
        <v>5</v>
      </c>
      <c r="J1187" s="2">
        <f>IF(Sales[[#This Row],[Sales Month]]=MAX(Sales[Sales Month]),Sales[[#This Row],[Upsell $ Per Non-Paying User]]*Sales[[#This Row],[Non-Paying Users]],0)</f>
        <v>50</v>
      </c>
      <c r="K1187" s="2" t="str">
        <f>_xlfn.IFS(Sales[[#This Row],[Current Upsell $]]=0,"",Sales[[#This Row],[Current Upsell $]]&gt;=400,"High",Sales[[#This Row],[Current Upsell $]]&gt;=100,"Medium",Sales[[#This Row],[Current Upsell $]]&lt;100,"Low")</f>
        <v>Low</v>
      </c>
      <c r="L1187" s="2" t="str">
        <f>IF(Sales[[#This Row],[Current Upsell $]]&gt;0,_xlfn.CONCAT(Sales[[#This Row],[Subscription Type]]," ",Sales[[#This Row],[Upsell Priority]]," ",TEXT(Sales[[#This Row],[Current Upsell $]],"$#,#")),"")</f>
        <v>Premium Low $50</v>
      </c>
      <c r="M1187" s="1">
        <v>44075</v>
      </c>
      <c r="N1187" s="1">
        <v>44378</v>
      </c>
      <c r="O1187">
        <v>10</v>
      </c>
      <c r="P1187">
        <v>0</v>
      </c>
      <c r="Q1187" s="1">
        <v>44348</v>
      </c>
      <c r="R1187">
        <v>330</v>
      </c>
      <c r="S1187" s="1"/>
    </row>
    <row r="1188" spans="1:19" x14ac:dyDescent="0.35">
      <c r="A1188">
        <v>100116</v>
      </c>
      <c r="B1188" t="s">
        <v>3</v>
      </c>
      <c r="C1188" s="2">
        <f>_xlfn.SWITCH(Sales[[#This Row],[Subscription Type]],"Basic",10,"Premium",10,"Business",25,"Enterprise",27)</f>
        <v>10</v>
      </c>
      <c r="E1188" s="1"/>
      <c r="F1188" s="1"/>
      <c r="G1188">
        <v>0</v>
      </c>
      <c r="H1188">
        <v>41</v>
      </c>
      <c r="I1188">
        <f>IF(Sales[[#This Row],[Number of Users]]-Sales[[#This Row],[Licenses Bought]]&lt;0,0,Sales[[#This Row],[Number of Users]]-Sales[[#This Row],[Licenses Bought]])</f>
        <v>41</v>
      </c>
      <c r="J1188" s="2">
        <f>IF(Sales[[#This Row],[Sales Month]]=MAX(Sales[Sales Month]),Sales[[#This Row],[Upsell $ Per Non-Paying User]]*Sales[[#This Row],[Non-Paying Users]],0)</f>
        <v>0</v>
      </c>
      <c r="K1188" s="2" t="str">
        <f>_xlfn.IFS(Sales[[#This Row],[Current Upsell $]]=0,"",Sales[[#This Row],[Current Upsell $]]&gt;=400,"High",Sales[[#This Row],[Current Upsell $]]&gt;=100,"Medium",Sales[[#This Row],[Current Upsell $]]&lt;100,"Low")</f>
        <v/>
      </c>
      <c r="L1188" s="2" t="str">
        <f>IF(Sales[[#This Row],[Current Upsell $]]&gt;0,_xlfn.CONCAT(Sales[[#This Row],[Subscription Type]]," ",Sales[[#This Row],[Upsell Priority]]," ",TEXT(Sales[[#This Row],[Current Upsell $]],"$#,#")),"")</f>
        <v/>
      </c>
      <c r="M1188" s="1">
        <v>44075</v>
      </c>
      <c r="N1188" s="1">
        <v>44378</v>
      </c>
      <c r="O1188">
        <v>10</v>
      </c>
      <c r="P1188">
        <v>0</v>
      </c>
      <c r="Q1188" s="1">
        <v>44075</v>
      </c>
      <c r="R1188">
        <v>0</v>
      </c>
      <c r="S1188" s="1"/>
    </row>
    <row r="1189" spans="1:19" x14ac:dyDescent="0.35">
      <c r="A1189">
        <v>100116</v>
      </c>
      <c r="B1189" t="s">
        <v>0</v>
      </c>
      <c r="C1189" s="2">
        <f>_xlfn.SWITCH(Sales[[#This Row],[Subscription Type]],"Basic",10,"Premium",10,"Business",25,"Enterprise",27)</f>
        <v>10</v>
      </c>
      <c r="E1189" s="1"/>
      <c r="F1189" s="1"/>
      <c r="G1189">
        <v>18</v>
      </c>
      <c r="H1189">
        <v>44</v>
      </c>
      <c r="I1189">
        <f>IF(Sales[[#This Row],[Number of Users]]-Sales[[#This Row],[Licenses Bought]]&lt;0,0,Sales[[#This Row],[Number of Users]]-Sales[[#This Row],[Licenses Bought]])</f>
        <v>26</v>
      </c>
      <c r="J1189" s="2">
        <f>IF(Sales[[#This Row],[Sales Month]]=MAX(Sales[Sales Month]),Sales[[#This Row],[Upsell $ Per Non-Paying User]]*Sales[[#This Row],[Non-Paying Users]],0)</f>
        <v>0</v>
      </c>
      <c r="K1189" s="2" t="str">
        <f>_xlfn.IFS(Sales[[#This Row],[Current Upsell $]]=0,"",Sales[[#This Row],[Current Upsell $]]&gt;=400,"High",Sales[[#This Row],[Current Upsell $]]&gt;=100,"Medium",Sales[[#This Row],[Current Upsell $]]&lt;100,"Low")</f>
        <v/>
      </c>
      <c r="L1189" s="2" t="str">
        <f>IF(Sales[[#This Row],[Current Upsell $]]&gt;0,_xlfn.CONCAT(Sales[[#This Row],[Subscription Type]]," ",Sales[[#This Row],[Upsell Priority]]," ",TEXT(Sales[[#This Row],[Current Upsell $]],"$#,#")),"")</f>
        <v/>
      </c>
      <c r="M1189" s="1">
        <v>44075</v>
      </c>
      <c r="N1189" s="1">
        <v>44378</v>
      </c>
      <c r="O1189">
        <v>10</v>
      </c>
      <c r="P1189">
        <v>0</v>
      </c>
      <c r="Q1189" s="1">
        <v>44105</v>
      </c>
      <c r="R1189">
        <v>180</v>
      </c>
      <c r="S1189" s="1"/>
    </row>
    <row r="1190" spans="1:19" x14ac:dyDescent="0.35">
      <c r="A1190">
        <v>100116</v>
      </c>
      <c r="B1190" t="s">
        <v>0</v>
      </c>
      <c r="C1190" s="2">
        <f>_xlfn.SWITCH(Sales[[#This Row],[Subscription Type]],"Basic",10,"Premium",10,"Business",25,"Enterprise",27)</f>
        <v>10</v>
      </c>
      <c r="E1190" s="1"/>
      <c r="F1190" s="1"/>
      <c r="G1190">
        <v>25</v>
      </c>
      <c r="H1190">
        <v>43</v>
      </c>
      <c r="I1190">
        <f>IF(Sales[[#This Row],[Number of Users]]-Sales[[#This Row],[Licenses Bought]]&lt;0,0,Sales[[#This Row],[Number of Users]]-Sales[[#This Row],[Licenses Bought]])</f>
        <v>18</v>
      </c>
      <c r="J1190" s="2">
        <f>IF(Sales[[#This Row],[Sales Month]]=MAX(Sales[Sales Month]),Sales[[#This Row],[Upsell $ Per Non-Paying User]]*Sales[[#This Row],[Non-Paying Users]],0)</f>
        <v>0</v>
      </c>
      <c r="K1190" s="2" t="str">
        <f>_xlfn.IFS(Sales[[#This Row],[Current Upsell $]]=0,"",Sales[[#This Row],[Current Upsell $]]&gt;=400,"High",Sales[[#This Row],[Current Upsell $]]&gt;=100,"Medium",Sales[[#This Row],[Current Upsell $]]&lt;100,"Low")</f>
        <v/>
      </c>
      <c r="L1190" s="2" t="str">
        <f>IF(Sales[[#This Row],[Current Upsell $]]&gt;0,_xlfn.CONCAT(Sales[[#This Row],[Subscription Type]]," ",Sales[[#This Row],[Upsell Priority]]," ",TEXT(Sales[[#This Row],[Current Upsell $]],"$#,#")),"")</f>
        <v/>
      </c>
      <c r="M1190" s="1">
        <v>44075</v>
      </c>
      <c r="N1190" s="1">
        <v>44378</v>
      </c>
      <c r="O1190">
        <v>10</v>
      </c>
      <c r="P1190">
        <v>0</v>
      </c>
      <c r="Q1190" s="1">
        <v>44136</v>
      </c>
      <c r="R1190">
        <v>250</v>
      </c>
      <c r="S1190" s="1"/>
    </row>
    <row r="1191" spans="1:19" x14ac:dyDescent="0.35">
      <c r="A1191">
        <v>100116</v>
      </c>
      <c r="B1191" t="s">
        <v>0</v>
      </c>
      <c r="C1191" s="2">
        <f>_xlfn.SWITCH(Sales[[#This Row],[Subscription Type]],"Basic",10,"Premium",10,"Business",25,"Enterprise",27)</f>
        <v>10</v>
      </c>
      <c r="E1191" s="1"/>
      <c r="F1191" s="1"/>
      <c r="G1191">
        <v>32</v>
      </c>
      <c r="H1191">
        <v>36</v>
      </c>
      <c r="I1191">
        <f>IF(Sales[[#This Row],[Number of Users]]-Sales[[#This Row],[Licenses Bought]]&lt;0,0,Sales[[#This Row],[Number of Users]]-Sales[[#This Row],[Licenses Bought]])</f>
        <v>4</v>
      </c>
      <c r="J1191" s="2">
        <f>IF(Sales[[#This Row],[Sales Month]]=MAX(Sales[Sales Month]),Sales[[#This Row],[Upsell $ Per Non-Paying User]]*Sales[[#This Row],[Non-Paying Users]],0)</f>
        <v>0</v>
      </c>
      <c r="K1191" s="2" t="str">
        <f>_xlfn.IFS(Sales[[#This Row],[Current Upsell $]]=0,"",Sales[[#This Row],[Current Upsell $]]&gt;=400,"High",Sales[[#This Row],[Current Upsell $]]&gt;=100,"Medium",Sales[[#This Row],[Current Upsell $]]&lt;100,"Low")</f>
        <v/>
      </c>
      <c r="L1191" s="2" t="str">
        <f>IF(Sales[[#This Row],[Current Upsell $]]&gt;0,_xlfn.CONCAT(Sales[[#This Row],[Subscription Type]]," ",Sales[[#This Row],[Upsell Priority]]," ",TEXT(Sales[[#This Row],[Current Upsell $]],"$#,#")),"")</f>
        <v/>
      </c>
      <c r="M1191" s="1">
        <v>44075</v>
      </c>
      <c r="N1191" s="1">
        <v>44378</v>
      </c>
      <c r="O1191">
        <v>10</v>
      </c>
      <c r="P1191">
        <v>0</v>
      </c>
      <c r="Q1191" s="1">
        <v>44166</v>
      </c>
      <c r="R1191">
        <v>320</v>
      </c>
      <c r="S1191" s="1"/>
    </row>
    <row r="1192" spans="1:19" x14ac:dyDescent="0.35">
      <c r="A1192">
        <v>100116</v>
      </c>
      <c r="B1192" t="s">
        <v>0</v>
      </c>
      <c r="C1192" s="2">
        <f>_xlfn.SWITCH(Sales[[#This Row],[Subscription Type]],"Basic",10,"Premium",10,"Business",25,"Enterprise",27)</f>
        <v>10</v>
      </c>
      <c r="E1192" s="1"/>
      <c r="F1192" s="1"/>
      <c r="G1192">
        <v>32</v>
      </c>
      <c r="H1192">
        <v>44</v>
      </c>
      <c r="I1192">
        <f>IF(Sales[[#This Row],[Number of Users]]-Sales[[#This Row],[Licenses Bought]]&lt;0,0,Sales[[#This Row],[Number of Users]]-Sales[[#This Row],[Licenses Bought]])</f>
        <v>12</v>
      </c>
      <c r="J1192" s="2">
        <f>IF(Sales[[#This Row],[Sales Month]]=MAX(Sales[Sales Month]),Sales[[#This Row],[Upsell $ Per Non-Paying User]]*Sales[[#This Row],[Non-Paying Users]],0)</f>
        <v>0</v>
      </c>
      <c r="K1192" s="2" t="str">
        <f>_xlfn.IFS(Sales[[#This Row],[Current Upsell $]]=0,"",Sales[[#This Row],[Current Upsell $]]&gt;=400,"High",Sales[[#This Row],[Current Upsell $]]&gt;=100,"Medium",Sales[[#This Row],[Current Upsell $]]&lt;100,"Low")</f>
        <v/>
      </c>
      <c r="L1192" s="2" t="str">
        <f>IF(Sales[[#This Row],[Current Upsell $]]&gt;0,_xlfn.CONCAT(Sales[[#This Row],[Subscription Type]]," ",Sales[[#This Row],[Upsell Priority]]," ",TEXT(Sales[[#This Row],[Current Upsell $]],"$#,#")),"")</f>
        <v/>
      </c>
      <c r="M1192" s="1">
        <v>44075</v>
      </c>
      <c r="N1192" s="1">
        <v>44378</v>
      </c>
      <c r="O1192">
        <v>10</v>
      </c>
      <c r="P1192">
        <v>0</v>
      </c>
      <c r="Q1192" s="1">
        <v>44197</v>
      </c>
      <c r="R1192">
        <v>320</v>
      </c>
      <c r="S1192" s="1"/>
    </row>
    <row r="1193" spans="1:19" x14ac:dyDescent="0.35">
      <c r="A1193">
        <v>100116</v>
      </c>
      <c r="B1193" t="s">
        <v>0</v>
      </c>
      <c r="C1193" s="2">
        <f>_xlfn.SWITCH(Sales[[#This Row],[Subscription Type]],"Basic",10,"Premium",10,"Business",25,"Enterprise",27)</f>
        <v>10</v>
      </c>
      <c r="E1193" s="1"/>
      <c r="F1193" s="1"/>
      <c r="G1193">
        <v>32</v>
      </c>
      <c r="H1193">
        <v>40</v>
      </c>
      <c r="I1193">
        <f>IF(Sales[[#This Row],[Number of Users]]-Sales[[#This Row],[Licenses Bought]]&lt;0,0,Sales[[#This Row],[Number of Users]]-Sales[[#This Row],[Licenses Bought]])</f>
        <v>8</v>
      </c>
      <c r="J1193" s="2">
        <f>IF(Sales[[#This Row],[Sales Month]]=MAX(Sales[Sales Month]),Sales[[#This Row],[Upsell $ Per Non-Paying User]]*Sales[[#This Row],[Non-Paying Users]],0)</f>
        <v>0</v>
      </c>
      <c r="K1193" s="2" t="str">
        <f>_xlfn.IFS(Sales[[#This Row],[Current Upsell $]]=0,"",Sales[[#This Row],[Current Upsell $]]&gt;=400,"High",Sales[[#This Row],[Current Upsell $]]&gt;=100,"Medium",Sales[[#This Row],[Current Upsell $]]&lt;100,"Low")</f>
        <v/>
      </c>
      <c r="L1193" s="2" t="str">
        <f>IF(Sales[[#This Row],[Current Upsell $]]&gt;0,_xlfn.CONCAT(Sales[[#This Row],[Subscription Type]]," ",Sales[[#This Row],[Upsell Priority]]," ",TEXT(Sales[[#This Row],[Current Upsell $]],"$#,#")),"")</f>
        <v/>
      </c>
      <c r="M1193" s="1">
        <v>44075</v>
      </c>
      <c r="N1193" s="1">
        <v>44378</v>
      </c>
      <c r="O1193">
        <v>10</v>
      </c>
      <c r="P1193">
        <v>0</v>
      </c>
      <c r="Q1193" s="1">
        <v>44228</v>
      </c>
      <c r="R1193">
        <v>320</v>
      </c>
      <c r="S1193" s="1"/>
    </row>
    <row r="1194" spans="1:19" x14ac:dyDescent="0.35">
      <c r="A1194">
        <v>100116</v>
      </c>
      <c r="B1194" t="s">
        <v>0</v>
      </c>
      <c r="C1194" s="2">
        <f>_xlfn.SWITCH(Sales[[#This Row],[Subscription Type]],"Basic",10,"Premium",10,"Business",25,"Enterprise",27)</f>
        <v>10</v>
      </c>
      <c r="E1194" s="1"/>
      <c r="F1194" s="1"/>
      <c r="G1194">
        <v>32</v>
      </c>
      <c r="H1194">
        <v>46</v>
      </c>
      <c r="I1194">
        <f>IF(Sales[[#This Row],[Number of Users]]-Sales[[#This Row],[Licenses Bought]]&lt;0,0,Sales[[#This Row],[Number of Users]]-Sales[[#This Row],[Licenses Bought]])</f>
        <v>14</v>
      </c>
      <c r="J1194" s="2">
        <f>IF(Sales[[#This Row],[Sales Month]]=MAX(Sales[Sales Month]),Sales[[#This Row],[Upsell $ Per Non-Paying User]]*Sales[[#This Row],[Non-Paying Users]],0)</f>
        <v>0</v>
      </c>
      <c r="K1194" s="2" t="str">
        <f>_xlfn.IFS(Sales[[#This Row],[Current Upsell $]]=0,"",Sales[[#This Row],[Current Upsell $]]&gt;=400,"High",Sales[[#This Row],[Current Upsell $]]&gt;=100,"Medium",Sales[[#This Row],[Current Upsell $]]&lt;100,"Low")</f>
        <v/>
      </c>
      <c r="L1194" s="2" t="str">
        <f>IF(Sales[[#This Row],[Current Upsell $]]&gt;0,_xlfn.CONCAT(Sales[[#This Row],[Subscription Type]]," ",Sales[[#This Row],[Upsell Priority]]," ",TEXT(Sales[[#This Row],[Current Upsell $]],"$#,#")),"")</f>
        <v/>
      </c>
      <c r="M1194" s="1">
        <v>44075</v>
      </c>
      <c r="N1194" s="1">
        <v>44378</v>
      </c>
      <c r="O1194">
        <v>10</v>
      </c>
      <c r="P1194">
        <v>0</v>
      </c>
      <c r="Q1194" s="1">
        <v>44256</v>
      </c>
      <c r="R1194">
        <v>320</v>
      </c>
      <c r="S1194" s="1"/>
    </row>
    <row r="1195" spans="1:19" x14ac:dyDescent="0.35">
      <c r="A1195">
        <v>100116</v>
      </c>
      <c r="B1195" t="s">
        <v>0</v>
      </c>
      <c r="C1195" s="2">
        <f>_xlfn.SWITCH(Sales[[#This Row],[Subscription Type]],"Basic",10,"Premium",10,"Business",25,"Enterprise",27)</f>
        <v>10</v>
      </c>
      <c r="E1195" s="1"/>
      <c r="F1195" s="1"/>
      <c r="G1195">
        <v>32</v>
      </c>
      <c r="H1195">
        <v>40</v>
      </c>
      <c r="I1195">
        <f>IF(Sales[[#This Row],[Number of Users]]-Sales[[#This Row],[Licenses Bought]]&lt;0,0,Sales[[#This Row],[Number of Users]]-Sales[[#This Row],[Licenses Bought]])</f>
        <v>8</v>
      </c>
      <c r="J1195" s="2">
        <f>IF(Sales[[#This Row],[Sales Month]]=MAX(Sales[Sales Month]),Sales[[#This Row],[Upsell $ Per Non-Paying User]]*Sales[[#This Row],[Non-Paying Users]],0)</f>
        <v>0</v>
      </c>
      <c r="K1195" s="2" t="str">
        <f>_xlfn.IFS(Sales[[#This Row],[Current Upsell $]]=0,"",Sales[[#This Row],[Current Upsell $]]&gt;=400,"High",Sales[[#This Row],[Current Upsell $]]&gt;=100,"Medium",Sales[[#This Row],[Current Upsell $]]&lt;100,"Low")</f>
        <v/>
      </c>
      <c r="L1195" s="2" t="str">
        <f>IF(Sales[[#This Row],[Current Upsell $]]&gt;0,_xlfn.CONCAT(Sales[[#This Row],[Subscription Type]]," ",Sales[[#This Row],[Upsell Priority]]," ",TEXT(Sales[[#This Row],[Current Upsell $]],"$#,#")),"")</f>
        <v/>
      </c>
      <c r="M1195" s="1">
        <v>44075</v>
      </c>
      <c r="N1195" s="1">
        <v>44378</v>
      </c>
      <c r="O1195">
        <v>10</v>
      </c>
      <c r="P1195">
        <v>0</v>
      </c>
      <c r="Q1195" s="1">
        <v>44287</v>
      </c>
      <c r="R1195">
        <v>320</v>
      </c>
      <c r="S1195" s="1"/>
    </row>
    <row r="1196" spans="1:19" x14ac:dyDescent="0.35">
      <c r="A1196">
        <v>100116</v>
      </c>
      <c r="B1196" t="s">
        <v>0</v>
      </c>
      <c r="C1196" s="2">
        <f>_xlfn.SWITCH(Sales[[#This Row],[Subscription Type]],"Basic",10,"Premium",10,"Business",25,"Enterprise",27)</f>
        <v>10</v>
      </c>
      <c r="E1196" s="1"/>
      <c r="F1196" s="1"/>
      <c r="G1196">
        <v>32</v>
      </c>
      <c r="H1196">
        <v>48</v>
      </c>
      <c r="I1196">
        <f>IF(Sales[[#This Row],[Number of Users]]-Sales[[#This Row],[Licenses Bought]]&lt;0,0,Sales[[#This Row],[Number of Users]]-Sales[[#This Row],[Licenses Bought]])</f>
        <v>16</v>
      </c>
      <c r="J1196" s="2">
        <f>IF(Sales[[#This Row],[Sales Month]]=MAX(Sales[Sales Month]),Sales[[#This Row],[Upsell $ Per Non-Paying User]]*Sales[[#This Row],[Non-Paying Users]],0)</f>
        <v>0</v>
      </c>
      <c r="K1196" s="2" t="str">
        <f>_xlfn.IFS(Sales[[#This Row],[Current Upsell $]]=0,"",Sales[[#This Row],[Current Upsell $]]&gt;=400,"High",Sales[[#This Row],[Current Upsell $]]&gt;=100,"Medium",Sales[[#This Row],[Current Upsell $]]&lt;100,"Low")</f>
        <v/>
      </c>
      <c r="L1196" s="2" t="str">
        <f>IF(Sales[[#This Row],[Current Upsell $]]&gt;0,_xlfn.CONCAT(Sales[[#This Row],[Subscription Type]]," ",Sales[[#This Row],[Upsell Priority]]," ",TEXT(Sales[[#This Row],[Current Upsell $]],"$#,#")),"")</f>
        <v/>
      </c>
      <c r="M1196" s="1">
        <v>44075</v>
      </c>
      <c r="N1196" s="1">
        <v>44378</v>
      </c>
      <c r="O1196">
        <v>10</v>
      </c>
      <c r="P1196">
        <v>0</v>
      </c>
      <c r="Q1196" s="1">
        <v>44317</v>
      </c>
      <c r="R1196">
        <v>320</v>
      </c>
      <c r="S1196" s="1"/>
    </row>
    <row r="1197" spans="1:19" x14ac:dyDescent="0.35">
      <c r="A1197">
        <v>100116</v>
      </c>
      <c r="B1197" t="s">
        <v>0</v>
      </c>
      <c r="C1197" s="2">
        <f>_xlfn.SWITCH(Sales[[#This Row],[Subscription Type]],"Basic",10,"Premium",10,"Business",25,"Enterprise",27)</f>
        <v>10</v>
      </c>
      <c r="E1197" s="1"/>
      <c r="F1197" s="1"/>
      <c r="G1197">
        <v>32</v>
      </c>
      <c r="H1197">
        <v>42</v>
      </c>
      <c r="I1197">
        <f>IF(Sales[[#This Row],[Number of Users]]-Sales[[#This Row],[Licenses Bought]]&lt;0,0,Sales[[#This Row],[Number of Users]]-Sales[[#This Row],[Licenses Bought]])</f>
        <v>10</v>
      </c>
      <c r="J1197" s="2">
        <f>IF(Sales[[#This Row],[Sales Month]]=MAX(Sales[Sales Month]),Sales[[#This Row],[Upsell $ Per Non-Paying User]]*Sales[[#This Row],[Non-Paying Users]],0)</f>
        <v>100</v>
      </c>
      <c r="K1197" s="2" t="str">
        <f>_xlfn.IFS(Sales[[#This Row],[Current Upsell $]]=0,"",Sales[[#This Row],[Current Upsell $]]&gt;=400,"High",Sales[[#This Row],[Current Upsell $]]&gt;=100,"Medium",Sales[[#This Row],[Current Upsell $]]&lt;100,"Low")</f>
        <v>Medium</v>
      </c>
      <c r="L1197" s="2" t="str">
        <f>IF(Sales[[#This Row],[Current Upsell $]]&gt;0,_xlfn.CONCAT(Sales[[#This Row],[Subscription Type]]," ",Sales[[#This Row],[Upsell Priority]]," ",TEXT(Sales[[#This Row],[Current Upsell $]],"$#,#")),"")</f>
        <v>Premium Medium $100</v>
      </c>
      <c r="M1197" s="1">
        <v>44075</v>
      </c>
      <c r="N1197" s="1">
        <v>44378</v>
      </c>
      <c r="O1197">
        <v>10</v>
      </c>
      <c r="P1197">
        <v>0</v>
      </c>
      <c r="Q1197" s="1">
        <v>44348</v>
      </c>
      <c r="R1197">
        <v>320</v>
      </c>
      <c r="S1197" s="1"/>
    </row>
    <row r="1198" spans="1:19" x14ac:dyDescent="0.35">
      <c r="A1198">
        <v>100117</v>
      </c>
      <c r="B1198" t="s">
        <v>3</v>
      </c>
      <c r="C1198" s="2">
        <f>_xlfn.SWITCH(Sales[[#This Row],[Subscription Type]],"Basic",10,"Premium",10,"Business",25,"Enterprise",27)</f>
        <v>10</v>
      </c>
      <c r="E1198" s="1"/>
      <c r="F1198" s="1"/>
      <c r="G1198">
        <v>0</v>
      </c>
      <c r="H1198">
        <v>41</v>
      </c>
      <c r="I1198">
        <f>IF(Sales[[#This Row],[Number of Users]]-Sales[[#This Row],[Licenses Bought]]&lt;0,0,Sales[[#This Row],[Number of Users]]-Sales[[#This Row],[Licenses Bought]])</f>
        <v>41</v>
      </c>
      <c r="J1198" s="2">
        <f>IF(Sales[[#This Row],[Sales Month]]=MAX(Sales[Sales Month]),Sales[[#This Row],[Upsell $ Per Non-Paying User]]*Sales[[#This Row],[Non-Paying Users]],0)</f>
        <v>0</v>
      </c>
      <c r="K1198" s="2" t="str">
        <f>_xlfn.IFS(Sales[[#This Row],[Current Upsell $]]=0,"",Sales[[#This Row],[Current Upsell $]]&gt;=400,"High",Sales[[#This Row],[Current Upsell $]]&gt;=100,"Medium",Sales[[#This Row],[Current Upsell $]]&lt;100,"Low")</f>
        <v/>
      </c>
      <c r="L1198" s="2" t="str">
        <f>IF(Sales[[#This Row],[Current Upsell $]]&gt;0,_xlfn.CONCAT(Sales[[#This Row],[Subscription Type]]," ",Sales[[#This Row],[Upsell Priority]]," ",TEXT(Sales[[#This Row],[Current Upsell $]],"$#,#")),"")</f>
        <v/>
      </c>
      <c r="M1198" s="1">
        <v>44075</v>
      </c>
      <c r="N1198" s="1">
        <v>44378</v>
      </c>
      <c r="O1198">
        <v>10</v>
      </c>
      <c r="P1198">
        <v>0</v>
      </c>
      <c r="Q1198" s="1">
        <v>44075</v>
      </c>
      <c r="R1198">
        <v>0</v>
      </c>
      <c r="S1198" s="1"/>
    </row>
    <row r="1199" spans="1:19" x14ac:dyDescent="0.35">
      <c r="A1199">
        <v>100117</v>
      </c>
      <c r="B1199" t="s">
        <v>1</v>
      </c>
      <c r="C1199" s="2">
        <f>_xlfn.SWITCH(Sales[[#This Row],[Subscription Type]],"Basic",10,"Premium",10,"Business",25,"Enterprise",27)</f>
        <v>25</v>
      </c>
      <c r="E1199" s="1"/>
      <c r="F1199" s="1"/>
      <c r="G1199">
        <v>10</v>
      </c>
      <c r="H1199">
        <v>43</v>
      </c>
      <c r="I1199">
        <f>IF(Sales[[#This Row],[Number of Users]]-Sales[[#This Row],[Licenses Bought]]&lt;0,0,Sales[[#This Row],[Number of Users]]-Sales[[#This Row],[Licenses Bought]])</f>
        <v>33</v>
      </c>
      <c r="J1199" s="2">
        <f>IF(Sales[[#This Row],[Sales Month]]=MAX(Sales[Sales Month]),Sales[[#This Row],[Upsell $ Per Non-Paying User]]*Sales[[#This Row],[Non-Paying Users]],0)</f>
        <v>0</v>
      </c>
      <c r="K1199" s="2" t="str">
        <f>_xlfn.IFS(Sales[[#This Row],[Current Upsell $]]=0,"",Sales[[#This Row],[Current Upsell $]]&gt;=400,"High",Sales[[#This Row],[Current Upsell $]]&gt;=100,"Medium",Sales[[#This Row],[Current Upsell $]]&lt;100,"Low")</f>
        <v/>
      </c>
      <c r="L1199" s="2" t="str">
        <f>IF(Sales[[#This Row],[Current Upsell $]]&gt;0,_xlfn.CONCAT(Sales[[#This Row],[Subscription Type]]," ",Sales[[#This Row],[Upsell Priority]]," ",TEXT(Sales[[#This Row],[Current Upsell $]],"$#,#")),"")</f>
        <v/>
      </c>
      <c r="M1199" s="1">
        <v>44075</v>
      </c>
      <c r="N1199" s="1">
        <v>44378</v>
      </c>
      <c r="O1199">
        <v>10</v>
      </c>
      <c r="P1199">
        <v>0</v>
      </c>
      <c r="Q1199" s="1">
        <v>44105</v>
      </c>
      <c r="R1199">
        <v>250</v>
      </c>
      <c r="S1199" s="1"/>
    </row>
    <row r="1200" spans="1:19" x14ac:dyDescent="0.35">
      <c r="A1200">
        <v>100117</v>
      </c>
      <c r="B1200" t="s">
        <v>1</v>
      </c>
      <c r="C1200" s="2">
        <f>_xlfn.SWITCH(Sales[[#This Row],[Subscription Type]],"Basic",10,"Premium",10,"Business",25,"Enterprise",27)</f>
        <v>25</v>
      </c>
      <c r="E1200" s="1"/>
      <c r="F1200" s="1"/>
      <c r="G1200">
        <v>23</v>
      </c>
      <c r="H1200">
        <v>41</v>
      </c>
      <c r="I1200">
        <f>IF(Sales[[#This Row],[Number of Users]]-Sales[[#This Row],[Licenses Bought]]&lt;0,0,Sales[[#This Row],[Number of Users]]-Sales[[#This Row],[Licenses Bought]])</f>
        <v>18</v>
      </c>
      <c r="J1200" s="2">
        <f>IF(Sales[[#This Row],[Sales Month]]=MAX(Sales[Sales Month]),Sales[[#This Row],[Upsell $ Per Non-Paying User]]*Sales[[#This Row],[Non-Paying Users]],0)</f>
        <v>0</v>
      </c>
      <c r="K1200" s="2" t="str">
        <f>_xlfn.IFS(Sales[[#This Row],[Current Upsell $]]=0,"",Sales[[#This Row],[Current Upsell $]]&gt;=400,"High",Sales[[#This Row],[Current Upsell $]]&gt;=100,"Medium",Sales[[#This Row],[Current Upsell $]]&lt;100,"Low")</f>
        <v/>
      </c>
      <c r="L1200" s="2" t="str">
        <f>IF(Sales[[#This Row],[Current Upsell $]]&gt;0,_xlfn.CONCAT(Sales[[#This Row],[Subscription Type]]," ",Sales[[#This Row],[Upsell Priority]]," ",TEXT(Sales[[#This Row],[Current Upsell $]],"$#,#")),"")</f>
        <v/>
      </c>
      <c r="M1200" s="1">
        <v>44075</v>
      </c>
      <c r="N1200" s="1">
        <v>44378</v>
      </c>
      <c r="O1200">
        <v>10</v>
      </c>
      <c r="P1200">
        <v>0</v>
      </c>
      <c r="Q1200" s="1">
        <v>44136</v>
      </c>
      <c r="R1200">
        <v>575</v>
      </c>
      <c r="S1200" s="1"/>
    </row>
    <row r="1201" spans="1:19" x14ac:dyDescent="0.35">
      <c r="A1201">
        <v>100117</v>
      </c>
      <c r="B1201" t="s">
        <v>1</v>
      </c>
      <c r="C1201" s="2">
        <f>_xlfn.SWITCH(Sales[[#This Row],[Subscription Type]],"Basic",10,"Premium",10,"Business",25,"Enterprise",27)</f>
        <v>25</v>
      </c>
      <c r="E1201" s="1"/>
      <c r="F1201" s="1"/>
      <c r="G1201">
        <v>31</v>
      </c>
      <c r="H1201">
        <v>39</v>
      </c>
      <c r="I1201">
        <f>IF(Sales[[#This Row],[Number of Users]]-Sales[[#This Row],[Licenses Bought]]&lt;0,0,Sales[[#This Row],[Number of Users]]-Sales[[#This Row],[Licenses Bought]])</f>
        <v>8</v>
      </c>
      <c r="J1201" s="2">
        <f>IF(Sales[[#This Row],[Sales Month]]=MAX(Sales[Sales Month]),Sales[[#This Row],[Upsell $ Per Non-Paying User]]*Sales[[#This Row],[Non-Paying Users]],0)</f>
        <v>0</v>
      </c>
      <c r="K1201" s="2" t="str">
        <f>_xlfn.IFS(Sales[[#This Row],[Current Upsell $]]=0,"",Sales[[#This Row],[Current Upsell $]]&gt;=400,"High",Sales[[#This Row],[Current Upsell $]]&gt;=100,"Medium",Sales[[#This Row],[Current Upsell $]]&lt;100,"Low")</f>
        <v/>
      </c>
      <c r="L1201" s="2" t="str">
        <f>IF(Sales[[#This Row],[Current Upsell $]]&gt;0,_xlfn.CONCAT(Sales[[#This Row],[Subscription Type]]," ",Sales[[#This Row],[Upsell Priority]]," ",TEXT(Sales[[#This Row],[Current Upsell $]],"$#,#")),"")</f>
        <v/>
      </c>
      <c r="M1201" s="1">
        <v>44075</v>
      </c>
      <c r="N1201" s="1">
        <v>44378</v>
      </c>
      <c r="O1201">
        <v>10</v>
      </c>
      <c r="P1201">
        <v>0</v>
      </c>
      <c r="Q1201" s="1">
        <v>44166</v>
      </c>
      <c r="R1201">
        <v>775</v>
      </c>
      <c r="S1201" s="1"/>
    </row>
    <row r="1202" spans="1:19" x14ac:dyDescent="0.35">
      <c r="A1202">
        <v>100117</v>
      </c>
      <c r="B1202" t="s">
        <v>1</v>
      </c>
      <c r="C1202" s="2">
        <f>_xlfn.SWITCH(Sales[[#This Row],[Subscription Type]],"Basic",10,"Premium",10,"Business",25,"Enterprise",27)</f>
        <v>25</v>
      </c>
      <c r="E1202" s="1"/>
      <c r="F1202" s="1"/>
      <c r="G1202">
        <v>31</v>
      </c>
      <c r="H1202">
        <v>39</v>
      </c>
      <c r="I1202">
        <f>IF(Sales[[#This Row],[Number of Users]]-Sales[[#This Row],[Licenses Bought]]&lt;0,0,Sales[[#This Row],[Number of Users]]-Sales[[#This Row],[Licenses Bought]])</f>
        <v>8</v>
      </c>
      <c r="J1202" s="2">
        <f>IF(Sales[[#This Row],[Sales Month]]=MAX(Sales[Sales Month]),Sales[[#This Row],[Upsell $ Per Non-Paying User]]*Sales[[#This Row],[Non-Paying Users]],0)</f>
        <v>0</v>
      </c>
      <c r="K1202" s="2" t="str">
        <f>_xlfn.IFS(Sales[[#This Row],[Current Upsell $]]=0,"",Sales[[#This Row],[Current Upsell $]]&gt;=400,"High",Sales[[#This Row],[Current Upsell $]]&gt;=100,"Medium",Sales[[#This Row],[Current Upsell $]]&lt;100,"Low")</f>
        <v/>
      </c>
      <c r="L1202" s="2" t="str">
        <f>IF(Sales[[#This Row],[Current Upsell $]]&gt;0,_xlfn.CONCAT(Sales[[#This Row],[Subscription Type]]," ",Sales[[#This Row],[Upsell Priority]]," ",TEXT(Sales[[#This Row],[Current Upsell $]],"$#,#")),"")</f>
        <v/>
      </c>
      <c r="M1202" s="1">
        <v>44075</v>
      </c>
      <c r="N1202" s="1">
        <v>44378</v>
      </c>
      <c r="O1202">
        <v>10</v>
      </c>
      <c r="P1202">
        <v>0</v>
      </c>
      <c r="Q1202" s="1">
        <v>44197</v>
      </c>
      <c r="R1202">
        <v>775</v>
      </c>
      <c r="S1202" s="1"/>
    </row>
    <row r="1203" spans="1:19" x14ac:dyDescent="0.35">
      <c r="A1203">
        <v>100117</v>
      </c>
      <c r="B1203" t="s">
        <v>1</v>
      </c>
      <c r="C1203" s="2">
        <f>_xlfn.SWITCH(Sales[[#This Row],[Subscription Type]],"Basic",10,"Premium",10,"Business",25,"Enterprise",27)</f>
        <v>25</v>
      </c>
      <c r="E1203" s="1"/>
      <c r="F1203" s="1"/>
      <c r="G1203">
        <v>31</v>
      </c>
      <c r="H1203">
        <v>34</v>
      </c>
      <c r="I1203">
        <f>IF(Sales[[#This Row],[Number of Users]]-Sales[[#This Row],[Licenses Bought]]&lt;0,0,Sales[[#This Row],[Number of Users]]-Sales[[#This Row],[Licenses Bought]])</f>
        <v>3</v>
      </c>
      <c r="J1203" s="2">
        <f>IF(Sales[[#This Row],[Sales Month]]=MAX(Sales[Sales Month]),Sales[[#This Row],[Upsell $ Per Non-Paying User]]*Sales[[#This Row],[Non-Paying Users]],0)</f>
        <v>0</v>
      </c>
      <c r="K1203" s="2" t="str">
        <f>_xlfn.IFS(Sales[[#This Row],[Current Upsell $]]=0,"",Sales[[#This Row],[Current Upsell $]]&gt;=400,"High",Sales[[#This Row],[Current Upsell $]]&gt;=100,"Medium",Sales[[#This Row],[Current Upsell $]]&lt;100,"Low")</f>
        <v/>
      </c>
      <c r="L1203" s="2" t="str">
        <f>IF(Sales[[#This Row],[Current Upsell $]]&gt;0,_xlfn.CONCAT(Sales[[#This Row],[Subscription Type]]," ",Sales[[#This Row],[Upsell Priority]]," ",TEXT(Sales[[#This Row],[Current Upsell $]],"$#,#")),"")</f>
        <v/>
      </c>
      <c r="M1203" s="1">
        <v>44075</v>
      </c>
      <c r="N1203" s="1">
        <v>44378</v>
      </c>
      <c r="O1203">
        <v>10</v>
      </c>
      <c r="P1203">
        <v>0</v>
      </c>
      <c r="Q1203" s="1">
        <v>44228</v>
      </c>
      <c r="R1203">
        <v>775</v>
      </c>
      <c r="S1203" s="1"/>
    </row>
    <row r="1204" spans="1:19" x14ac:dyDescent="0.35">
      <c r="A1204">
        <v>100117</v>
      </c>
      <c r="B1204" t="s">
        <v>1</v>
      </c>
      <c r="C1204" s="2">
        <f>_xlfn.SWITCH(Sales[[#This Row],[Subscription Type]],"Basic",10,"Premium",10,"Business",25,"Enterprise",27)</f>
        <v>25</v>
      </c>
      <c r="E1204" s="1"/>
      <c r="F1204" s="1"/>
      <c r="G1204">
        <v>31</v>
      </c>
      <c r="H1204">
        <v>43</v>
      </c>
      <c r="I1204">
        <f>IF(Sales[[#This Row],[Number of Users]]-Sales[[#This Row],[Licenses Bought]]&lt;0,0,Sales[[#This Row],[Number of Users]]-Sales[[#This Row],[Licenses Bought]])</f>
        <v>12</v>
      </c>
      <c r="J1204" s="2">
        <f>IF(Sales[[#This Row],[Sales Month]]=MAX(Sales[Sales Month]),Sales[[#This Row],[Upsell $ Per Non-Paying User]]*Sales[[#This Row],[Non-Paying Users]],0)</f>
        <v>0</v>
      </c>
      <c r="K1204" s="2" t="str">
        <f>_xlfn.IFS(Sales[[#This Row],[Current Upsell $]]=0,"",Sales[[#This Row],[Current Upsell $]]&gt;=400,"High",Sales[[#This Row],[Current Upsell $]]&gt;=100,"Medium",Sales[[#This Row],[Current Upsell $]]&lt;100,"Low")</f>
        <v/>
      </c>
      <c r="L1204" s="2" t="str">
        <f>IF(Sales[[#This Row],[Current Upsell $]]&gt;0,_xlfn.CONCAT(Sales[[#This Row],[Subscription Type]]," ",Sales[[#This Row],[Upsell Priority]]," ",TEXT(Sales[[#This Row],[Current Upsell $]],"$#,#")),"")</f>
        <v/>
      </c>
      <c r="M1204" s="1">
        <v>44075</v>
      </c>
      <c r="N1204" s="1">
        <v>44378</v>
      </c>
      <c r="O1204">
        <v>10</v>
      </c>
      <c r="P1204">
        <v>0</v>
      </c>
      <c r="Q1204" s="1">
        <v>44256</v>
      </c>
      <c r="R1204">
        <v>775</v>
      </c>
      <c r="S1204" s="1"/>
    </row>
    <row r="1205" spans="1:19" x14ac:dyDescent="0.35">
      <c r="A1205">
        <v>100117</v>
      </c>
      <c r="B1205" t="s">
        <v>1</v>
      </c>
      <c r="C1205" s="2">
        <f>_xlfn.SWITCH(Sales[[#This Row],[Subscription Type]],"Basic",10,"Premium",10,"Business",25,"Enterprise",27)</f>
        <v>25</v>
      </c>
      <c r="E1205" s="1"/>
      <c r="F1205" s="1"/>
      <c r="G1205">
        <v>31</v>
      </c>
      <c r="H1205">
        <v>32</v>
      </c>
      <c r="I1205">
        <f>IF(Sales[[#This Row],[Number of Users]]-Sales[[#This Row],[Licenses Bought]]&lt;0,0,Sales[[#This Row],[Number of Users]]-Sales[[#This Row],[Licenses Bought]])</f>
        <v>1</v>
      </c>
      <c r="J1205" s="2">
        <f>IF(Sales[[#This Row],[Sales Month]]=MAX(Sales[Sales Month]),Sales[[#This Row],[Upsell $ Per Non-Paying User]]*Sales[[#This Row],[Non-Paying Users]],0)</f>
        <v>0</v>
      </c>
      <c r="K1205" s="2" t="str">
        <f>_xlfn.IFS(Sales[[#This Row],[Current Upsell $]]=0,"",Sales[[#This Row],[Current Upsell $]]&gt;=400,"High",Sales[[#This Row],[Current Upsell $]]&gt;=100,"Medium",Sales[[#This Row],[Current Upsell $]]&lt;100,"Low")</f>
        <v/>
      </c>
      <c r="L1205" s="2" t="str">
        <f>IF(Sales[[#This Row],[Current Upsell $]]&gt;0,_xlfn.CONCAT(Sales[[#This Row],[Subscription Type]]," ",Sales[[#This Row],[Upsell Priority]]," ",TEXT(Sales[[#This Row],[Current Upsell $]],"$#,#")),"")</f>
        <v/>
      </c>
      <c r="M1205" s="1">
        <v>44075</v>
      </c>
      <c r="N1205" s="1">
        <v>44378</v>
      </c>
      <c r="O1205">
        <v>10</v>
      </c>
      <c r="P1205">
        <v>0</v>
      </c>
      <c r="Q1205" s="1">
        <v>44287</v>
      </c>
      <c r="R1205">
        <v>775</v>
      </c>
      <c r="S1205" s="1"/>
    </row>
    <row r="1206" spans="1:19" x14ac:dyDescent="0.35">
      <c r="A1206">
        <v>100117</v>
      </c>
      <c r="B1206" t="s">
        <v>1</v>
      </c>
      <c r="C1206" s="2">
        <f>_xlfn.SWITCH(Sales[[#This Row],[Subscription Type]],"Basic",10,"Premium",10,"Business",25,"Enterprise",27)</f>
        <v>25</v>
      </c>
      <c r="E1206" s="1"/>
      <c r="F1206" s="1"/>
      <c r="G1206">
        <v>31</v>
      </c>
      <c r="H1206">
        <v>38</v>
      </c>
      <c r="I1206">
        <f>IF(Sales[[#This Row],[Number of Users]]-Sales[[#This Row],[Licenses Bought]]&lt;0,0,Sales[[#This Row],[Number of Users]]-Sales[[#This Row],[Licenses Bought]])</f>
        <v>7</v>
      </c>
      <c r="J1206" s="2">
        <f>IF(Sales[[#This Row],[Sales Month]]=MAX(Sales[Sales Month]),Sales[[#This Row],[Upsell $ Per Non-Paying User]]*Sales[[#This Row],[Non-Paying Users]],0)</f>
        <v>0</v>
      </c>
      <c r="K1206" s="2" t="str">
        <f>_xlfn.IFS(Sales[[#This Row],[Current Upsell $]]=0,"",Sales[[#This Row],[Current Upsell $]]&gt;=400,"High",Sales[[#This Row],[Current Upsell $]]&gt;=100,"Medium",Sales[[#This Row],[Current Upsell $]]&lt;100,"Low")</f>
        <v/>
      </c>
      <c r="L1206" s="2" t="str">
        <f>IF(Sales[[#This Row],[Current Upsell $]]&gt;0,_xlfn.CONCAT(Sales[[#This Row],[Subscription Type]]," ",Sales[[#This Row],[Upsell Priority]]," ",TEXT(Sales[[#This Row],[Current Upsell $]],"$#,#")),"")</f>
        <v/>
      </c>
      <c r="M1206" s="1">
        <v>44075</v>
      </c>
      <c r="N1206" s="1">
        <v>44378</v>
      </c>
      <c r="O1206">
        <v>10</v>
      </c>
      <c r="P1206">
        <v>0</v>
      </c>
      <c r="Q1206" s="1">
        <v>44317</v>
      </c>
      <c r="R1206">
        <v>775</v>
      </c>
      <c r="S1206" s="1"/>
    </row>
    <row r="1207" spans="1:19" x14ac:dyDescent="0.35">
      <c r="A1207">
        <v>100117</v>
      </c>
      <c r="B1207" t="s">
        <v>1</v>
      </c>
      <c r="C1207" s="2">
        <f>_xlfn.SWITCH(Sales[[#This Row],[Subscription Type]],"Basic",10,"Premium",10,"Business",25,"Enterprise",27)</f>
        <v>25</v>
      </c>
      <c r="E1207" s="1"/>
      <c r="F1207" s="1"/>
      <c r="G1207">
        <v>31</v>
      </c>
      <c r="H1207">
        <v>50</v>
      </c>
      <c r="I1207">
        <f>IF(Sales[[#This Row],[Number of Users]]-Sales[[#This Row],[Licenses Bought]]&lt;0,0,Sales[[#This Row],[Number of Users]]-Sales[[#This Row],[Licenses Bought]])</f>
        <v>19</v>
      </c>
      <c r="J1207" s="2">
        <f>IF(Sales[[#This Row],[Sales Month]]=MAX(Sales[Sales Month]),Sales[[#This Row],[Upsell $ Per Non-Paying User]]*Sales[[#This Row],[Non-Paying Users]],0)</f>
        <v>475</v>
      </c>
      <c r="K1207" s="2" t="str">
        <f>_xlfn.IFS(Sales[[#This Row],[Current Upsell $]]=0,"",Sales[[#This Row],[Current Upsell $]]&gt;=400,"High",Sales[[#This Row],[Current Upsell $]]&gt;=100,"Medium",Sales[[#This Row],[Current Upsell $]]&lt;100,"Low")</f>
        <v>High</v>
      </c>
      <c r="L1207" s="2" t="str">
        <f>IF(Sales[[#This Row],[Current Upsell $]]&gt;0,_xlfn.CONCAT(Sales[[#This Row],[Subscription Type]]," ",Sales[[#This Row],[Upsell Priority]]," ",TEXT(Sales[[#This Row],[Current Upsell $]],"$#,#")),"")</f>
        <v>Business High $475</v>
      </c>
      <c r="M1207" s="1">
        <v>44075</v>
      </c>
      <c r="N1207" s="1">
        <v>44378</v>
      </c>
      <c r="O1207">
        <v>10</v>
      </c>
      <c r="P1207">
        <v>0</v>
      </c>
      <c r="Q1207" s="1">
        <v>44348</v>
      </c>
      <c r="R1207">
        <v>775</v>
      </c>
      <c r="S1207" s="1"/>
    </row>
    <row r="1208" spans="1:19" x14ac:dyDescent="0.35">
      <c r="A1208">
        <v>100118</v>
      </c>
      <c r="B1208" t="s">
        <v>3</v>
      </c>
      <c r="C1208" s="2">
        <f>_xlfn.SWITCH(Sales[[#This Row],[Subscription Type]],"Basic",10,"Premium",10,"Business",25,"Enterprise",27)</f>
        <v>10</v>
      </c>
      <c r="E1208" s="1"/>
      <c r="F1208" s="1"/>
      <c r="G1208">
        <v>0</v>
      </c>
      <c r="H1208">
        <v>42</v>
      </c>
      <c r="I1208">
        <f>IF(Sales[[#This Row],[Number of Users]]-Sales[[#This Row],[Licenses Bought]]&lt;0,0,Sales[[#This Row],[Number of Users]]-Sales[[#This Row],[Licenses Bought]])</f>
        <v>42</v>
      </c>
      <c r="J1208" s="2">
        <f>IF(Sales[[#This Row],[Sales Month]]=MAX(Sales[Sales Month]),Sales[[#This Row],[Upsell $ Per Non-Paying User]]*Sales[[#This Row],[Non-Paying Users]],0)</f>
        <v>0</v>
      </c>
      <c r="K1208" s="2" t="str">
        <f>_xlfn.IFS(Sales[[#This Row],[Current Upsell $]]=0,"",Sales[[#This Row],[Current Upsell $]]&gt;=400,"High",Sales[[#This Row],[Current Upsell $]]&gt;=100,"Medium",Sales[[#This Row],[Current Upsell $]]&lt;100,"Low")</f>
        <v/>
      </c>
      <c r="L1208" s="2" t="str">
        <f>IF(Sales[[#This Row],[Current Upsell $]]&gt;0,_xlfn.CONCAT(Sales[[#This Row],[Subscription Type]]," ",Sales[[#This Row],[Upsell Priority]]," ",TEXT(Sales[[#This Row],[Current Upsell $]],"$#,#")),"")</f>
        <v/>
      </c>
      <c r="M1208" s="1">
        <v>44075</v>
      </c>
      <c r="N1208" s="1">
        <v>44378</v>
      </c>
      <c r="O1208">
        <v>10</v>
      </c>
      <c r="P1208">
        <v>0</v>
      </c>
      <c r="Q1208" s="1">
        <v>44075</v>
      </c>
      <c r="R1208">
        <v>0</v>
      </c>
      <c r="S1208" s="1"/>
    </row>
    <row r="1209" spans="1:19" x14ac:dyDescent="0.35">
      <c r="A1209">
        <v>100118</v>
      </c>
      <c r="B1209" t="s">
        <v>0</v>
      </c>
      <c r="C1209" s="2">
        <f>_xlfn.SWITCH(Sales[[#This Row],[Subscription Type]],"Basic",10,"Premium",10,"Business",25,"Enterprise",27)</f>
        <v>10</v>
      </c>
      <c r="E1209" s="1"/>
      <c r="F1209" s="1"/>
      <c r="G1209">
        <v>12</v>
      </c>
      <c r="H1209">
        <v>34</v>
      </c>
      <c r="I1209">
        <f>IF(Sales[[#This Row],[Number of Users]]-Sales[[#This Row],[Licenses Bought]]&lt;0,0,Sales[[#This Row],[Number of Users]]-Sales[[#This Row],[Licenses Bought]])</f>
        <v>22</v>
      </c>
      <c r="J1209" s="2">
        <f>IF(Sales[[#This Row],[Sales Month]]=MAX(Sales[Sales Month]),Sales[[#This Row],[Upsell $ Per Non-Paying User]]*Sales[[#This Row],[Non-Paying Users]],0)</f>
        <v>0</v>
      </c>
      <c r="K1209" s="2" t="str">
        <f>_xlfn.IFS(Sales[[#This Row],[Current Upsell $]]=0,"",Sales[[#This Row],[Current Upsell $]]&gt;=400,"High",Sales[[#This Row],[Current Upsell $]]&gt;=100,"Medium",Sales[[#This Row],[Current Upsell $]]&lt;100,"Low")</f>
        <v/>
      </c>
      <c r="L1209" s="2" t="str">
        <f>IF(Sales[[#This Row],[Current Upsell $]]&gt;0,_xlfn.CONCAT(Sales[[#This Row],[Subscription Type]]," ",Sales[[#This Row],[Upsell Priority]]," ",TEXT(Sales[[#This Row],[Current Upsell $]],"$#,#")),"")</f>
        <v/>
      </c>
      <c r="M1209" s="1">
        <v>44075</v>
      </c>
      <c r="N1209" s="1">
        <v>44378</v>
      </c>
      <c r="O1209">
        <v>10</v>
      </c>
      <c r="P1209">
        <v>0</v>
      </c>
      <c r="Q1209" s="1">
        <v>44105</v>
      </c>
      <c r="R1209">
        <v>120</v>
      </c>
      <c r="S1209" s="1"/>
    </row>
    <row r="1210" spans="1:19" x14ac:dyDescent="0.35">
      <c r="A1210">
        <v>100118</v>
      </c>
      <c r="B1210" t="s">
        <v>0</v>
      </c>
      <c r="C1210" s="2">
        <f>_xlfn.SWITCH(Sales[[#This Row],[Subscription Type]],"Basic",10,"Premium",10,"Business",25,"Enterprise",27)</f>
        <v>10</v>
      </c>
      <c r="E1210" s="1"/>
      <c r="F1210" s="1"/>
      <c r="G1210">
        <v>17</v>
      </c>
      <c r="H1210">
        <v>34</v>
      </c>
      <c r="I1210">
        <f>IF(Sales[[#This Row],[Number of Users]]-Sales[[#This Row],[Licenses Bought]]&lt;0,0,Sales[[#This Row],[Number of Users]]-Sales[[#This Row],[Licenses Bought]])</f>
        <v>17</v>
      </c>
      <c r="J1210" s="2">
        <f>IF(Sales[[#This Row],[Sales Month]]=MAX(Sales[Sales Month]),Sales[[#This Row],[Upsell $ Per Non-Paying User]]*Sales[[#This Row],[Non-Paying Users]],0)</f>
        <v>0</v>
      </c>
      <c r="K1210" s="2" t="str">
        <f>_xlfn.IFS(Sales[[#This Row],[Current Upsell $]]=0,"",Sales[[#This Row],[Current Upsell $]]&gt;=400,"High",Sales[[#This Row],[Current Upsell $]]&gt;=100,"Medium",Sales[[#This Row],[Current Upsell $]]&lt;100,"Low")</f>
        <v/>
      </c>
      <c r="L1210" s="2" t="str">
        <f>IF(Sales[[#This Row],[Current Upsell $]]&gt;0,_xlfn.CONCAT(Sales[[#This Row],[Subscription Type]]," ",Sales[[#This Row],[Upsell Priority]]," ",TEXT(Sales[[#This Row],[Current Upsell $]],"$#,#")),"")</f>
        <v/>
      </c>
      <c r="M1210" s="1">
        <v>44075</v>
      </c>
      <c r="N1210" s="1">
        <v>44378</v>
      </c>
      <c r="O1210">
        <v>10</v>
      </c>
      <c r="P1210">
        <v>0</v>
      </c>
      <c r="Q1210" s="1">
        <v>44136</v>
      </c>
      <c r="R1210">
        <v>170</v>
      </c>
      <c r="S1210" s="1"/>
    </row>
    <row r="1211" spans="1:19" x14ac:dyDescent="0.35">
      <c r="A1211">
        <v>100118</v>
      </c>
      <c r="B1211" t="s">
        <v>0</v>
      </c>
      <c r="C1211" s="2">
        <f>_xlfn.SWITCH(Sales[[#This Row],[Subscription Type]],"Basic",10,"Premium",10,"Business",25,"Enterprise",27)</f>
        <v>10</v>
      </c>
      <c r="E1211" s="1"/>
      <c r="F1211" s="1"/>
      <c r="G1211">
        <v>26</v>
      </c>
      <c r="H1211">
        <v>39</v>
      </c>
      <c r="I1211">
        <f>IF(Sales[[#This Row],[Number of Users]]-Sales[[#This Row],[Licenses Bought]]&lt;0,0,Sales[[#This Row],[Number of Users]]-Sales[[#This Row],[Licenses Bought]])</f>
        <v>13</v>
      </c>
      <c r="J1211" s="2">
        <f>IF(Sales[[#This Row],[Sales Month]]=MAX(Sales[Sales Month]),Sales[[#This Row],[Upsell $ Per Non-Paying User]]*Sales[[#This Row],[Non-Paying Users]],0)</f>
        <v>0</v>
      </c>
      <c r="K1211" s="2" t="str">
        <f>_xlfn.IFS(Sales[[#This Row],[Current Upsell $]]=0,"",Sales[[#This Row],[Current Upsell $]]&gt;=400,"High",Sales[[#This Row],[Current Upsell $]]&gt;=100,"Medium",Sales[[#This Row],[Current Upsell $]]&lt;100,"Low")</f>
        <v/>
      </c>
      <c r="L1211" s="2" t="str">
        <f>IF(Sales[[#This Row],[Current Upsell $]]&gt;0,_xlfn.CONCAT(Sales[[#This Row],[Subscription Type]]," ",Sales[[#This Row],[Upsell Priority]]," ",TEXT(Sales[[#This Row],[Current Upsell $]],"$#,#")),"")</f>
        <v/>
      </c>
      <c r="M1211" s="1">
        <v>44075</v>
      </c>
      <c r="N1211" s="1">
        <v>44378</v>
      </c>
      <c r="O1211">
        <v>10</v>
      </c>
      <c r="P1211">
        <v>0</v>
      </c>
      <c r="Q1211" s="1">
        <v>44166</v>
      </c>
      <c r="R1211">
        <v>260</v>
      </c>
      <c r="S1211" s="1"/>
    </row>
    <row r="1212" spans="1:19" x14ac:dyDescent="0.35">
      <c r="A1212">
        <v>100118</v>
      </c>
      <c r="B1212" t="s">
        <v>0</v>
      </c>
      <c r="C1212" s="2">
        <f>_xlfn.SWITCH(Sales[[#This Row],[Subscription Type]],"Basic",10,"Premium",10,"Business",25,"Enterprise",27)</f>
        <v>10</v>
      </c>
      <c r="E1212" s="1"/>
      <c r="F1212" s="1"/>
      <c r="G1212">
        <v>31</v>
      </c>
      <c r="H1212">
        <v>31</v>
      </c>
      <c r="I1212">
        <f>IF(Sales[[#This Row],[Number of Users]]-Sales[[#This Row],[Licenses Bought]]&lt;0,0,Sales[[#This Row],[Number of Users]]-Sales[[#This Row],[Licenses Bought]])</f>
        <v>0</v>
      </c>
      <c r="J1212" s="2">
        <f>IF(Sales[[#This Row],[Sales Month]]=MAX(Sales[Sales Month]),Sales[[#This Row],[Upsell $ Per Non-Paying User]]*Sales[[#This Row],[Non-Paying Users]],0)</f>
        <v>0</v>
      </c>
      <c r="K1212" s="2" t="str">
        <f>_xlfn.IFS(Sales[[#This Row],[Current Upsell $]]=0,"",Sales[[#This Row],[Current Upsell $]]&gt;=400,"High",Sales[[#This Row],[Current Upsell $]]&gt;=100,"Medium",Sales[[#This Row],[Current Upsell $]]&lt;100,"Low")</f>
        <v/>
      </c>
      <c r="L1212" s="2" t="str">
        <f>IF(Sales[[#This Row],[Current Upsell $]]&gt;0,_xlfn.CONCAT(Sales[[#This Row],[Subscription Type]]," ",Sales[[#This Row],[Upsell Priority]]," ",TEXT(Sales[[#This Row],[Current Upsell $]],"$#,#")),"")</f>
        <v/>
      </c>
      <c r="M1212" s="1">
        <v>44075</v>
      </c>
      <c r="N1212" s="1">
        <v>44378</v>
      </c>
      <c r="O1212">
        <v>10</v>
      </c>
      <c r="P1212">
        <v>0</v>
      </c>
      <c r="Q1212" s="1">
        <v>44197</v>
      </c>
      <c r="R1212">
        <v>310</v>
      </c>
      <c r="S1212" s="1"/>
    </row>
    <row r="1213" spans="1:19" x14ac:dyDescent="0.35">
      <c r="A1213">
        <v>100118</v>
      </c>
      <c r="B1213" t="s">
        <v>0</v>
      </c>
      <c r="C1213" s="2">
        <f>_xlfn.SWITCH(Sales[[#This Row],[Subscription Type]],"Basic",10,"Premium",10,"Business",25,"Enterprise",27)</f>
        <v>10</v>
      </c>
      <c r="E1213" s="1"/>
      <c r="F1213" s="1"/>
      <c r="G1213">
        <v>31</v>
      </c>
      <c r="H1213">
        <v>48</v>
      </c>
      <c r="I1213">
        <f>IF(Sales[[#This Row],[Number of Users]]-Sales[[#This Row],[Licenses Bought]]&lt;0,0,Sales[[#This Row],[Number of Users]]-Sales[[#This Row],[Licenses Bought]])</f>
        <v>17</v>
      </c>
      <c r="J1213" s="2">
        <f>IF(Sales[[#This Row],[Sales Month]]=MAX(Sales[Sales Month]),Sales[[#This Row],[Upsell $ Per Non-Paying User]]*Sales[[#This Row],[Non-Paying Users]],0)</f>
        <v>0</v>
      </c>
      <c r="K1213" s="2" t="str">
        <f>_xlfn.IFS(Sales[[#This Row],[Current Upsell $]]=0,"",Sales[[#This Row],[Current Upsell $]]&gt;=400,"High",Sales[[#This Row],[Current Upsell $]]&gt;=100,"Medium",Sales[[#This Row],[Current Upsell $]]&lt;100,"Low")</f>
        <v/>
      </c>
      <c r="L1213" s="2" t="str">
        <f>IF(Sales[[#This Row],[Current Upsell $]]&gt;0,_xlfn.CONCAT(Sales[[#This Row],[Subscription Type]]," ",Sales[[#This Row],[Upsell Priority]]," ",TEXT(Sales[[#This Row],[Current Upsell $]],"$#,#")),"")</f>
        <v/>
      </c>
      <c r="M1213" s="1">
        <v>44075</v>
      </c>
      <c r="N1213" s="1">
        <v>44378</v>
      </c>
      <c r="O1213">
        <v>10</v>
      </c>
      <c r="P1213">
        <v>0</v>
      </c>
      <c r="Q1213" s="1">
        <v>44228</v>
      </c>
      <c r="R1213">
        <v>310</v>
      </c>
      <c r="S1213" s="1"/>
    </row>
    <row r="1214" spans="1:19" x14ac:dyDescent="0.35">
      <c r="A1214">
        <v>100118</v>
      </c>
      <c r="B1214" t="s">
        <v>0</v>
      </c>
      <c r="C1214" s="2">
        <f>_xlfn.SWITCH(Sales[[#This Row],[Subscription Type]],"Basic",10,"Premium",10,"Business",25,"Enterprise",27)</f>
        <v>10</v>
      </c>
      <c r="E1214" s="1"/>
      <c r="F1214" s="1"/>
      <c r="G1214">
        <v>31</v>
      </c>
      <c r="H1214">
        <v>33</v>
      </c>
      <c r="I1214">
        <f>IF(Sales[[#This Row],[Number of Users]]-Sales[[#This Row],[Licenses Bought]]&lt;0,0,Sales[[#This Row],[Number of Users]]-Sales[[#This Row],[Licenses Bought]])</f>
        <v>2</v>
      </c>
      <c r="J1214" s="2">
        <f>IF(Sales[[#This Row],[Sales Month]]=MAX(Sales[Sales Month]),Sales[[#This Row],[Upsell $ Per Non-Paying User]]*Sales[[#This Row],[Non-Paying Users]],0)</f>
        <v>0</v>
      </c>
      <c r="K1214" s="2" t="str">
        <f>_xlfn.IFS(Sales[[#This Row],[Current Upsell $]]=0,"",Sales[[#This Row],[Current Upsell $]]&gt;=400,"High",Sales[[#This Row],[Current Upsell $]]&gt;=100,"Medium",Sales[[#This Row],[Current Upsell $]]&lt;100,"Low")</f>
        <v/>
      </c>
      <c r="L1214" s="2" t="str">
        <f>IF(Sales[[#This Row],[Current Upsell $]]&gt;0,_xlfn.CONCAT(Sales[[#This Row],[Subscription Type]]," ",Sales[[#This Row],[Upsell Priority]]," ",TEXT(Sales[[#This Row],[Current Upsell $]],"$#,#")),"")</f>
        <v/>
      </c>
      <c r="M1214" s="1">
        <v>44075</v>
      </c>
      <c r="N1214" s="1">
        <v>44378</v>
      </c>
      <c r="O1214">
        <v>10</v>
      </c>
      <c r="P1214">
        <v>0</v>
      </c>
      <c r="Q1214" s="1">
        <v>44256</v>
      </c>
      <c r="R1214">
        <v>310</v>
      </c>
      <c r="S1214" s="1"/>
    </row>
    <row r="1215" spans="1:19" x14ac:dyDescent="0.35">
      <c r="A1215">
        <v>100118</v>
      </c>
      <c r="B1215" t="s">
        <v>0</v>
      </c>
      <c r="C1215" s="2">
        <f>_xlfn.SWITCH(Sales[[#This Row],[Subscription Type]],"Basic",10,"Premium",10,"Business",25,"Enterprise",27)</f>
        <v>10</v>
      </c>
      <c r="E1215" s="1"/>
      <c r="F1215" s="1"/>
      <c r="G1215">
        <v>31</v>
      </c>
      <c r="H1215">
        <v>34</v>
      </c>
      <c r="I1215">
        <f>IF(Sales[[#This Row],[Number of Users]]-Sales[[#This Row],[Licenses Bought]]&lt;0,0,Sales[[#This Row],[Number of Users]]-Sales[[#This Row],[Licenses Bought]])</f>
        <v>3</v>
      </c>
      <c r="J1215" s="2">
        <f>IF(Sales[[#This Row],[Sales Month]]=MAX(Sales[Sales Month]),Sales[[#This Row],[Upsell $ Per Non-Paying User]]*Sales[[#This Row],[Non-Paying Users]],0)</f>
        <v>0</v>
      </c>
      <c r="K1215" s="2" t="str">
        <f>_xlfn.IFS(Sales[[#This Row],[Current Upsell $]]=0,"",Sales[[#This Row],[Current Upsell $]]&gt;=400,"High",Sales[[#This Row],[Current Upsell $]]&gt;=100,"Medium",Sales[[#This Row],[Current Upsell $]]&lt;100,"Low")</f>
        <v/>
      </c>
      <c r="L1215" s="2" t="str">
        <f>IF(Sales[[#This Row],[Current Upsell $]]&gt;0,_xlfn.CONCAT(Sales[[#This Row],[Subscription Type]]," ",Sales[[#This Row],[Upsell Priority]]," ",TEXT(Sales[[#This Row],[Current Upsell $]],"$#,#")),"")</f>
        <v/>
      </c>
      <c r="M1215" s="1">
        <v>44075</v>
      </c>
      <c r="N1215" s="1">
        <v>44378</v>
      </c>
      <c r="O1215">
        <v>10</v>
      </c>
      <c r="P1215">
        <v>0</v>
      </c>
      <c r="Q1215" s="1">
        <v>44287</v>
      </c>
      <c r="R1215">
        <v>310</v>
      </c>
      <c r="S1215" s="1"/>
    </row>
    <row r="1216" spans="1:19" x14ac:dyDescent="0.35">
      <c r="A1216">
        <v>100118</v>
      </c>
      <c r="B1216" t="s">
        <v>0</v>
      </c>
      <c r="C1216" s="2">
        <f>_xlfn.SWITCH(Sales[[#This Row],[Subscription Type]],"Basic",10,"Premium",10,"Business",25,"Enterprise",27)</f>
        <v>10</v>
      </c>
      <c r="E1216" s="1"/>
      <c r="F1216" s="1"/>
      <c r="G1216">
        <v>31</v>
      </c>
      <c r="H1216">
        <v>42</v>
      </c>
      <c r="I1216">
        <f>IF(Sales[[#This Row],[Number of Users]]-Sales[[#This Row],[Licenses Bought]]&lt;0,0,Sales[[#This Row],[Number of Users]]-Sales[[#This Row],[Licenses Bought]])</f>
        <v>11</v>
      </c>
      <c r="J1216" s="2">
        <f>IF(Sales[[#This Row],[Sales Month]]=MAX(Sales[Sales Month]),Sales[[#This Row],[Upsell $ Per Non-Paying User]]*Sales[[#This Row],[Non-Paying Users]],0)</f>
        <v>0</v>
      </c>
      <c r="K1216" s="2" t="str">
        <f>_xlfn.IFS(Sales[[#This Row],[Current Upsell $]]=0,"",Sales[[#This Row],[Current Upsell $]]&gt;=400,"High",Sales[[#This Row],[Current Upsell $]]&gt;=100,"Medium",Sales[[#This Row],[Current Upsell $]]&lt;100,"Low")</f>
        <v/>
      </c>
      <c r="L1216" s="2" t="str">
        <f>IF(Sales[[#This Row],[Current Upsell $]]&gt;0,_xlfn.CONCAT(Sales[[#This Row],[Subscription Type]]," ",Sales[[#This Row],[Upsell Priority]]," ",TEXT(Sales[[#This Row],[Current Upsell $]],"$#,#")),"")</f>
        <v/>
      </c>
      <c r="M1216" s="1">
        <v>44075</v>
      </c>
      <c r="N1216" s="1">
        <v>44378</v>
      </c>
      <c r="O1216">
        <v>10</v>
      </c>
      <c r="P1216">
        <v>0</v>
      </c>
      <c r="Q1216" s="1">
        <v>44317</v>
      </c>
      <c r="R1216">
        <v>310</v>
      </c>
      <c r="S1216" s="1"/>
    </row>
    <row r="1217" spans="1:19" x14ac:dyDescent="0.35">
      <c r="A1217">
        <v>100118</v>
      </c>
      <c r="B1217" t="s">
        <v>0</v>
      </c>
      <c r="C1217" s="2">
        <f>_xlfn.SWITCH(Sales[[#This Row],[Subscription Type]],"Basic",10,"Premium",10,"Business",25,"Enterprise",27)</f>
        <v>10</v>
      </c>
      <c r="E1217" s="1"/>
      <c r="F1217" s="1"/>
      <c r="G1217">
        <v>31</v>
      </c>
      <c r="H1217">
        <v>44</v>
      </c>
      <c r="I1217">
        <f>IF(Sales[[#This Row],[Number of Users]]-Sales[[#This Row],[Licenses Bought]]&lt;0,0,Sales[[#This Row],[Number of Users]]-Sales[[#This Row],[Licenses Bought]])</f>
        <v>13</v>
      </c>
      <c r="J1217" s="2">
        <f>IF(Sales[[#This Row],[Sales Month]]=MAX(Sales[Sales Month]),Sales[[#This Row],[Upsell $ Per Non-Paying User]]*Sales[[#This Row],[Non-Paying Users]],0)</f>
        <v>130</v>
      </c>
      <c r="K1217" s="2" t="str">
        <f>_xlfn.IFS(Sales[[#This Row],[Current Upsell $]]=0,"",Sales[[#This Row],[Current Upsell $]]&gt;=400,"High",Sales[[#This Row],[Current Upsell $]]&gt;=100,"Medium",Sales[[#This Row],[Current Upsell $]]&lt;100,"Low")</f>
        <v>Medium</v>
      </c>
      <c r="L1217" s="2" t="str">
        <f>IF(Sales[[#This Row],[Current Upsell $]]&gt;0,_xlfn.CONCAT(Sales[[#This Row],[Subscription Type]]," ",Sales[[#This Row],[Upsell Priority]]," ",TEXT(Sales[[#This Row],[Current Upsell $]],"$#,#")),"")</f>
        <v>Premium Medium $130</v>
      </c>
      <c r="M1217" s="1">
        <v>44075</v>
      </c>
      <c r="N1217" s="1">
        <v>44378</v>
      </c>
      <c r="O1217">
        <v>10</v>
      </c>
      <c r="P1217">
        <v>0</v>
      </c>
      <c r="Q1217" s="1">
        <v>44348</v>
      </c>
      <c r="R1217">
        <v>310</v>
      </c>
      <c r="S1217" s="1"/>
    </row>
    <row r="1218" spans="1:19" x14ac:dyDescent="0.35">
      <c r="A1218">
        <v>100119</v>
      </c>
      <c r="B1218" t="s">
        <v>3</v>
      </c>
      <c r="C1218" s="2">
        <f>_xlfn.SWITCH(Sales[[#This Row],[Subscription Type]],"Basic",10,"Premium",10,"Business",25,"Enterprise",27)</f>
        <v>10</v>
      </c>
      <c r="E1218" s="1"/>
      <c r="F1218" s="1"/>
      <c r="G1218">
        <v>0</v>
      </c>
      <c r="H1218">
        <v>27</v>
      </c>
      <c r="I1218">
        <f>IF(Sales[[#This Row],[Number of Users]]-Sales[[#This Row],[Licenses Bought]]&lt;0,0,Sales[[#This Row],[Number of Users]]-Sales[[#This Row],[Licenses Bought]])</f>
        <v>27</v>
      </c>
      <c r="J1218" s="2">
        <f>IF(Sales[[#This Row],[Sales Month]]=MAX(Sales[Sales Month]),Sales[[#This Row],[Upsell $ Per Non-Paying User]]*Sales[[#This Row],[Non-Paying Users]],0)</f>
        <v>0</v>
      </c>
      <c r="K1218" s="2" t="str">
        <f>_xlfn.IFS(Sales[[#This Row],[Current Upsell $]]=0,"",Sales[[#This Row],[Current Upsell $]]&gt;=400,"High",Sales[[#This Row],[Current Upsell $]]&gt;=100,"Medium",Sales[[#This Row],[Current Upsell $]]&lt;100,"Low")</f>
        <v/>
      </c>
      <c r="L1218" s="2" t="str">
        <f>IF(Sales[[#This Row],[Current Upsell $]]&gt;0,_xlfn.CONCAT(Sales[[#This Row],[Subscription Type]]," ",Sales[[#This Row],[Upsell Priority]]," ",TEXT(Sales[[#This Row],[Current Upsell $]],"$#,#")),"")</f>
        <v/>
      </c>
      <c r="M1218" s="1">
        <v>44075</v>
      </c>
      <c r="N1218" s="1">
        <v>44378</v>
      </c>
      <c r="O1218">
        <v>10</v>
      </c>
      <c r="P1218">
        <v>0</v>
      </c>
      <c r="Q1218" s="1">
        <v>44075</v>
      </c>
      <c r="R1218">
        <v>0</v>
      </c>
      <c r="S1218" s="1"/>
    </row>
    <row r="1219" spans="1:19" x14ac:dyDescent="0.35">
      <c r="A1219">
        <v>100119</v>
      </c>
      <c r="B1219" t="s">
        <v>0</v>
      </c>
      <c r="C1219" s="2">
        <f>_xlfn.SWITCH(Sales[[#This Row],[Subscription Type]],"Basic",10,"Premium",10,"Business",25,"Enterprise",27)</f>
        <v>10</v>
      </c>
      <c r="E1219" s="1"/>
      <c r="F1219" s="1"/>
      <c r="G1219">
        <v>16</v>
      </c>
      <c r="H1219">
        <v>33</v>
      </c>
      <c r="I1219">
        <f>IF(Sales[[#This Row],[Number of Users]]-Sales[[#This Row],[Licenses Bought]]&lt;0,0,Sales[[#This Row],[Number of Users]]-Sales[[#This Row],[Licenses Bought]])</f>
        <v>17</v>
      </c>
      <c r="J1219" s="2">
        <f>IF(Sales[[#This Row],[Sales Month]]=MAX(Sales[Sales Month]),Sales[[#This Row],[Upsell $ Per Non-Paying User]]*Sales[[#This Row],[Non-Paying Users]],0)</f>
        <v>0</v>
      </c>
      <c r="K1219" s="2" t="str">
        <f>_xlfn.IFS(Sales[[#This Row],[Current Upsell $]]=0,"",Sales[[#This Row],[Current Upsell $]]&gt;=400,"High",Sales[[#This Row],[Current Upsell $]]&gt;=100,"Medium",Sales[[#This Row],[Current Upsell $]]&lt;100,"Low")</f>
        <v/>
      </c>
      <c r="L1219" s="2" t="str">
        <f>IF(Sales[[#This Row],[Current Upsell $]]&gt;0,_xlfn.CONCAT(Sales[[#This Row],[Subscription Type]]," ",Sales[[#This Row],[Upsell Priority]]," ",TEXT(Sales[[#This Row],[Current Upsell $]],"$#,#")),"")</f>
        <v/>
      </c>
      <c r="M1219" s="1">
        <v>44075</v>
      </c>
      <c r="N1219" s="1">
        <v>44378</v>
      </c>
      <c r="O1219">
        <v>10</v>
      </c>
      <c r="P1219">
        <v>0</v>
      </c>
      <c r="Q1219" s="1">
        <v>44105</v>
      </c>
      <c r="R1219">
        <v>160</v>
      </c>
      <c r="S1219" s="1"/>
    </row>
    <row r="1220" spans="1:19" x14ac:dyDescent="0.35">
      <c r="A1220">
        <v>100119</v>
      </c>
      <c r="B1220" t="s">
        <v>0</v>
      </c>
      <c r="C1220" s="2">
        <f>_xlfn.SWITCH(Sales[[#This Row],[Subscription Type]],"Basic",10,"Premium",10,"Business",25,"Enterprise",27)</f>
        <v>10</v>
      </c>
      <c r="E1220" s="1"/>
      <c r="F1220" s="1"/>
      <c r="G1220">
        <v>16</v>
      </c>
      <c r="H1220">
        <v>36</v>
      </c>
      <c r="I1220">
        <f>IF(Sales[[#This Row],[Number of Users]]-Sales[[#This Row],[Licenses Bought]]&lt;0,0,Sales[[#This Row],[Number of Users]]-Sales[[#This Row],[Licenses Bought]])</f>
        <v>20</v>
      </c>
      <c r="J1220" s="2">
        <f>IF(Sales[[#This Row],[Sales Month]]=MAX(Sales[Sales Month]),Sales[[#This Row],[Upsell $ Per Non-Paying User]]*Sales[[#This Row],[Non-Paying Users]],0)</f>
        <v>0</v>
      </c>
      <c r="K1220" s="2" t="str">
        <f>_xlfn.IFS(Sales[[#This Row],[Current Upsell $]]=0,"",Sales[[#This Row],[Current Upsell $]]&gt;=400,"High",Sales[[#This Row],[Current Upsell $]]&gt;=100,"Medium",Sales[[#This Row],[Current Upsell $]]&lt;100,"Low")</f>
        <v/>
      </c>
      <c r="L1220" s="2" t="str">
        <f>IF(Sales[[#This Row],[Current Upsell $]]&gt;0,_xlfn.CONCAT(Sales[[#This Row],[Subscription Type]]," ",Sales[[#This Row],[Upsell Priority]]," ",TEXT(Sales[[#This Row],[Current Upsell $]],"$#,#")),"")</f>
        <v/>
      </c>
      <c r="M1220" s="1">
        <v>44075</v>
      </c>
      <c r="N1220" s="1">
        <v>44378</v>
      </c>
      <c r="O1220">
        <v>10</v>
      </c>
      <c r="P1220">
        <v>0</v>
      </c>
      <c r="Q1220" s="1">
        <v>44136</v>
      </c>
      <c r="R1220">
        <v>160</v>
      </c>
      <c r="S1220" s="1"/>
    </row>
    <row r="1221" spans="1:19" x14ac:dyDescent="0.35">
      <c r="A1221">
        <v>100119</v>
      </c>
      <c r="B1221" t="s">
        <v>0</v>
      </c>
      <c r="C1221" s="2">
        <f>_xlfn.SWITCH(Sales[[#This Row],[Subscription Type]],"Basic",10,"Premium",10,"Business",25,"Enterprise",27)</f>
        <v>10</v>
      </c>
      <c r="E1221" s="1"/>
      <c r="F1221" s="1"/>
      <c r="G1221">
        <v>21</v>
      </c>
      <c r="H1221">
        <v>36</v>
      </c>
      <c r="I1221">
        <f>IF(Sales[[#This Row],[Number of Users]]-Sales[[#This Row],[Licenses Bought]]&lt;0,0,Sales[[#This Row],[Number of Users]]-Sales[[#This Row],[Licenses Bought]])</f>
        <v>15</v>
      </c>
      <c r="J1221" s="2">
        <f>IF(Sales[[#This Row],[Sales Month]]=MAX(Sales[Sales Month]),Sales[[#This Row],[Upsell $ Per Non-Paying User]]*Sales[[#This Row],[Non-Paying Users]],0)</f>
        <v>0</v>
      </c>
      <c r="K1221" s="2" t="str">
        <f>_xlfn.IFS(Sales[[#This Row],[Current Upsell $]]=0,"",Sales[[#This Row],[Current Upsell $]]&gt;=400,"High",Sales[[#This Row],[Current Upsell $]]&gt;=100,"Medium",Sales[[#This Row],[Current Upsell $]]&lt;100,"Low")</f>
        <v/>
      </c>
      <c r="L1221" s="2" t="str">
        <f>IF(Sales[[#This Row],[Current Upsell $]]&gt;0,_xlfn.CONCAT(Sales[[#This Row],[Subscription Type]]," ",Sales[[#This Row],[Upsell Priority]]," ",TEXT(Sales[[#This Row],[Current Upsell $]],"$#,#")),"")</f>
        <v/>
      </c>
      <c r="M1221" s="1">
        <v>44075</v>
      </c>
      <c r="N1221" s="1">
        <v>44378</v>
      </c>
      <c r="O1221">
        <v>10</v>
      </c>
      <c r="P1221">
        <v>0</v>
      </c>
      <c r="Q1221" s="1">
        <v>44166</v>
      </c>
      <c r="R1221">
        <v>210</v>
      </c>
      <c r="S1221" s="1"/>
    </row>
    <row r="1222" spans="1:19" x14ac:dyDescent="0.35">
      <c r="A1222">
        <v>100119</v>
      </c>
      <c r="B1222" t="s">
        <v>0</v>
      </c>
      <c r="C1222" s="2">
        <f>_xlfn.SWITCH(Sales[[#This Row],[Subscription Type]],"Basic",10,"Premium",10,"Business",25,"Enterprise",27)</f>
        <v>10</v>
      </c>
      <c r="E1222" s="1"/>
      <c r="F1222" s="1"/>
      <c r="G1222">
        <v>26</v>
      </c>
      <c r="H1222">
        <v>40</v>
      </c>
      <c r="I1222">
        <f>IF(Sales[[#This Row],[Number of Users]]-Sales[[#This Row],[Licenses Bought]]&lt;0,0,Sales[[#This Row],[Number of Users]]-Sales[[#This Row],[Licenses Bought]])</f>
        <v>14</v>
      </c>
      <c r="J1222" s="2">
        <f>IF(Sales[[#This Row],[Sales Month]]=MAX(Sales[Sales Month]),Sales[[#This Row],[Upsell $ Per Non-Paying User]]*Sales[[#This Row],[Non-Paying Users]],0)</f>
        <v>0</v>
      </c>
      <c r="K1222" s="2" t="str">
        <f>_xlfn.IFS(Sales[[#This Row],[Current Upsell $]]=0,"",Sales[[#This Row],[Current Upsell $]]&gt;=400,"High",Sales[[#This Row],[Current Upsell $]]&gt;=100,"Medium",Sales[[#This Row],[Current Upsell $]]&lt;100,"Low")</f>
        <v/>
      </c>
      <c r="L1222" s="2" t="str">
        <f>IF(Sales[[#This Row],[Current Upsell $]]&gt;0,_xlfn.CONCAT(Sales[[#This Row],[Subscription Type]]," ",Sales[[#This Row],[Upsell Priority]]," ",TEXT(Sales[[#This Row],[Current Upsell $]],"$#,#")),"")</f>
        <v/>
      </c>
      <c r="M1222" s="1">
        <v>44075</v>
      </c>
      <c r="N1222" s="1">
        <v>44378</v>
      </c>
      <c r="O1222">
        <v>10</v>
      </c>
      <c r="P1222">
        <v>0</v>
      </c>
      <c r="Q1222" s="1">
        <v>44197</v>
      </c>
      <c r="R1222">
        <v>260</v>
      </c>
      <c r="S1222" s="1"/>
    </row>
    <row r="1223" spans="1:19" x14ac:dyDescent="0.35">
      <c r="A1223">
        <v>100119</v>
      </c>
      <c r="B1223" t="s">
        <v>0</v>
      </c>
      <c r="C1223" s="2">
        <f>_xlfn.SWITCH(Sales[[#This Row],[Subscription Type]],"Basic",10,"Premium",10,"Business",25,"Enterprise",27)</f>
        <v>10</v>
      </c>
      <c r="E1223" s="1"/>
      <c r="F1223" s="1"/>
      <c r="G1223">
        <v>26</v>
      </c>
      <c r="H1223">
        <v>31</v>
      </c>
      <c r="I1223">
        <f>IF(Sales[[#This Row],[Number of Users]]-Sales[[#This Row],[Licenses Bought]]&lt;0,0,Sales[[#This Row],[Number of Users]]-Sales[[#This Row],[Licenses Bought]])</f>
        <v>5</v>
      </c>
      <c r="J1223" s="2">
        <f>IF(Sales[[#This Row],[Sales Month]]=MAX(Sales[Sales Month]),Sales[[#This Row],[Upsell $ Per Non-Paying User]]*Sales[[#This Row],[Non-Paying Users]],0)</f>
        <v>0</v>
      </c>
      <c r="K1223" s="2" t="str">
        <f>_xlfn.IFS(Sales[[#This Row],[Current Upsell $]]=0,"",Sales[[#This Row],[Current Upsell $]]&gt;=400,"High",Sales[[#This Row],[Current Upsell $]]&gt;=100,"Medium",Sales[[#This Row],[Current Upsell $]]&lt;100,"Low")</f>
        <v/>
      </c>
      <c r="L1223" s="2" t="str">
        <f>IF(Sales[[#This Row],[Current Upsell $]]&gt;0,_xlfn.CONCAT(Sales[[#This Row],[Subscription Type]]," ",Sales[[#This Row],[Upsell Priority]]," ",TEXT(Sales[[#This Row],[Current Upsell $]],"$#,#")),"")</f>
        <v/>
      </c>
      <c r="M1223" s="1">
        <v>44075</v>
      </c>
      <c r="N1223" s="1">
        <v>44378</v>
      </c>
      <c r="O1223">
        <v>10</v>
      </c>
      <c r="P1223">
        <v>0</v>
      </c>
      <c r="Q1223" s="1">
        <v>44228</v>
      </c>
      <c r="R1223">
        <v>260</v>
      </c>
      <c r="S1223" s="1"/>
    </row>
    <row r="1224" spans="1:19" x14ac:dyDescent="0.35">
      <c r="A1224">
        <v>100119</v>
      </c>
      <c r="B1224" t="s">
        <v>0</v>
      </c>
      <c r="C1224" s="2">
        <f>_xlfn.SWITCH(Sales[[#This Row],[Subscription Type]],"Basic",10,"Premium",10,"Business",25,"Enterprise",27)</f>
        <v>10</v>
      </c>
      <c r="E1224" s="1"/>
      <c r="F1224" s="1"/>
      <c r="G1224">
        <v>26</v>
      </c>
      <c r="H1224">
        <v>36</v>
      </c>
      <c r="I1224">
        <f>IF(Sales[[#This Row],[Number of Users]]-Sales[[#This Row],[Licenses Bought]]&lt;0,0,Sales[[#This Row],[Number of Users]]-Sales[[#This Row],[Licenses Bought]])</f>
        <v>10</v>
      </c>
      <c r="J1224" s="2">
        <f>IF(Sales[[#This Row],[Sales Month]]=MAX(Sales[Sales Month]),Sales[[#This Row],[Upsell $ Per Non-Paying User]]*Sales[[#This Row],[Non-Paying Users]],0)</f>
        <v>0</v>
      </c>
      <c r="K1224" s="2" t="str">
        <f>_xlfn.IFS(Sales[[#This Row],[Current Upsell $]]=0,"",Sales[[#This Row],[Current Upsell $]]&gt;=400,"High",Sales[[#This Row],[Current Upsell $]]&gt;=100,"Medium",Sales[[#This Row],[Current Upsell $]]&lt;100,"Low")</f>
        <v/>
      </c>
      <c r="L1224" s="2" t="str">
        <f>IF(Sales[[#This Row],[Current Upsell $]]&gt;0,_xlfn.CONCAT(Sales[[#This Row],[Subscription Type]]," ",Sales[[#This Row],[Upsell Priority]]," ",TEXT(Sales[[#This Row],[Current Upsell $]],"$#,#")),"")</f>
        <v/>
      </c>
      <c r="M1224" s="1">
        <v>44075</v>
      </c>
      <c r="N1224" s="1">
        <v>44378</v>
      </c>
      <c r="O1224">
        <v>10</v>
      </c>
      <c r="P1224">
        <v>0</v>
      </c>
      <c r="Q1224" s="1">
        <v>44256</v>
      </c>
      <c r="R1224">
        <v>260</v>
      </c>
      <c r="S1224" s="1"/>
    </row>
    <row r="1225" spans="1:19" x14ac:dyDescent="0.35">
      <c r="A1225">
        <v>100119</v>
      </c>
      <c r="B1225" t="s">
        <v>0</v>
      </c>
      <c r="C1225" s="2">
        <f>_xlfn.SWITCH(Sales[[#This Row],[Subscription Type]],"Basic",10,"Premium",10,"Business",25,"Enterprise",27)</f>
        <v>10</v>
      </c>
      <c r="E1225" s="1"/>
      <c r="F1225" s="1"/>
      <c r="G1225">
        <v>26</v>
      </c>
      <c r="H1225">
        <v>30</v>
      </c>
      <c r="I1225">
        <f>IF(Sales[[#This Row],[Number of Users]]-Sales[[#This Row],[Licenses Bought]]&lt;0,0,Sales[[#This Row],[Number of Users]]-Sales[[#This Row],[Licenses Bought]])</f>
        <v>4</v>
      </c>
      <c r="J1225" s="2">
        <f>IF(Sales[[#This Row],[Sales Month]]=MAX(Sales[Sales Month]),Sales[[#This Row],[Upsell $ Per Non-Paying User]]*Sales[[#This Row],[Non-Paying Users]],0)</f>
        <v>0</v>
      </c>
      <c r="K1225" s="2" t="str">
        <f>_xlfn.IFS(Sales[[#This Row],[Current Upsell $]]=0,"",Sales[[#This Row],[Current Upsell $]]&gt;=400,"High",Sales[[#This Row],[Current Upsell $]]&gt;=100,"Medium",Sales[[#This Row],[Current Upsell $]]&lt;100,"Low")</f>
        <v/>
      </c>
      <c r="L1225" s="2" t="str">
        <f>IF(Sales[[#This Row],[Current Upsell $]]&gt;0,_xlfn.CONCAT(Sales[[#This Row],[Subscription Type]]," ",Sales[[#This Row],[Upsell Priority]]," ",TEXT(Sales[[#This Row],[Current Upsell $]],"$#,#")),"")</f>
        <v/>
      </c>
      <c r="M1225" s="1">
        <v>44075</v>
      </c>
      <c r="N1225" s="1">
        <v>44378</v>
      </c>
      <c r="O1225">
        <v>10</v>
      </c>
      <c r="P1225">
        <v>0</v>
      </c>
      <c r="Q1225" s="1">
        <v>44287</v>
      </c>
      <c r="R1225">
        <v>260</v>
      </c>
      <c r="S1225" s="1"/>
    </row>
    <row r="1226" spans="1:19" x14ac:dyDescent="0.35">
      <c r="A1226">
        <v>100119</v>
      </c>
      <c r="B1226" t="s">
        <v>0</v>
      </c>
      <c r="C1226" s="2">
        <f>_xlfn.SWITCH(Sales[[#This Row],[Subscription Type]],"Basic",10,"Premium",10,"Business",25,"Enterprise",27)</f>
        <v>10</v>
      </c>
      <c r="E1226" s="1"/>
      <c r="F1226" s="1"/>
      <c r="G1226">
        <v>26</v>
      </c>
      <c r="H1226">
        <v>20</v>
      </c>
      <c r="I1226">
        <f>IF(Sales[[#This Row],[Number of Users]]-Sales[[#This Row],[Licenses Bought]]&lt;0,0,Sales[[#This Row],[Number of Users]]-Sales[[#This Row],[Licenses Bought]])</f>
        <v>0</v>
      </c>
      <c r="J1226" s="2">
        <f>IF(Sales[[#This Row],[Sales Month]]=MAX(Sales[Sales Month]),Sales[[#This Row],[Upsell $ Per Non-Paying User]]*Sales[[#This Row],[Non-Paying Users]],0)</f>
        <v>0</v>
      </c>
      <c r="K1226" s="2" t="str">
        <f>_xlfn.IFS(Sales[[#This Row],[Current Upsell $]]=0,"",Sales[[#This Row],[Current Upsell $]]&gt;=400,"High",Sales[[#This Row],[Current Upsell $]]&gt;=100,"Medium",Sales[[#This Row],[Current Upsell $]]&lt;100,"Low")</f>
        <v/>
      </c>
      <c r="L1226" s="2" t="str">
        <f>IF(Sales[[#This Row],[Current Upsell $]]&gt;0,_xlfn.CONCAT(Sales[[#This Row],[Subscription Type]]," ",Sales[[#This Row],[Upsell Priority]]," ",TEXT(Sales[[#This Row],[Current Upsell $]],"$#,#")),"")</f>
        <v/>
      </c>
      <c r="M1226" s="1">
        <v>44075</v>
      </c>
      <c r="N1226" s="1">
        <v>44378</v>
      </c>
      <c r="O1226">
        <v>10</v>
      </c>
      <c r="P1226">
        <v>0</v>
      </c>
      <c r="Q1226" s="1">
        <v>44317</v>
      </c>
      <c r="R1226">
        <v>260</v>
      </c>
      <c r="S1226" s="1"/>
    </row>
    <row r="1227" spans="1:19" x14ac:dyDescent="0.35">
      <c r="A1227">
        <v>100119</v>
      </c>
      <c r="B1227" t="s">
        <v>0</v>
      </c>
      <c r="C1227" s="2">
        <f>_xlfn.SWITCH(Sales[[#This Row],[Subscription Type]],"Basic",10,"Premium",10,"Business",25,"Enterprise",27)</f>
        <v>10</v>
      </c>
      <c r="E1227" s="1"/>
      <c r="F1227" s="1"/>
      <c r="G1227">
        <v>26</v>
      </c>
      <c r="H1227">
        <v>35</v>
      </c>
      <c r="I1227">
        <f>IF(Sales[[#This Row],[Number of Users]]-Sales[[#This Row],[Licenses Bought]]&lt;0,0,Sales[[#This Row],[Number of Users]]-Sales[[#This Row],[Licenses Bought]])</f>
        <v>9</v>
      </c>
      <c r="J1227" s="2">
        <f>IF(Sales[[#This Row],[Sales Month]]=MAX(Sales[Sales Month]),Sales[[#This Row],[Upsell $ Per Non-Paying User]]*Sales[[#This Row],[Non-Paying Users]],0)</f>
        <v>90</v>
      </c>
      <c r="K1227" s="2" t="str">
        <f>_xlfn.IFS(Sales[[#This Row],[Current Upsell $]]=0,"",Sales[[#This Row],[Current Upsell $]]&gt;=400,"High",Sales[[#This Row],[Current Upsell $]]&gt;=100,"Medium",Sales[[#This Row],[Current Upsell $]]&lt;100,"Low")</f>
        <v>Low</v>
      </c>
      <c r="L1227" s="2" t="str">
        <f>IF(Sales[[#This Row],[Current Upsell $]]&gt;0,_xlfn.CONCAT(Sales[[#This Row],[Subscription Type]]," ",Sales[[#This Row],[Upsell Priority]]," ",TEXT(Sales[[#This Row],[Current Upsell $]],"$#,#")),"")</f>
        <v>Premium Low $90</v>
      </c>
      <c r="M1227" s="1">
        <v>44075</v>
      </c>
      <c r="N1227" s="1">
        <v>44378</v>
      </c>
      <c r="O1227">
        <v>10</v>
      </c>
      <c r="P1227">
        <v>0</v>
      </c>
      <c r="Q1227" s="1">
        <v>44348</v>
      </c>
      <c r="R1227">
        <v>260</v>
      </c>
      <c r="S1227" s="1"/>
    </row>
    <row r="1228" spans="1:19" x14ac:dyDescent="0.35">
      <c r="A1228">
        <v>100120</v>
      </c>
      <c r="B1228" t="s">
        <v>3</v>
      </c>
      <c r="C1228" s="2">
        <f>_xlfn.SWITCH(Sales[[#This Row],[Subscription Type]],"Basic",10,"Premium",10,"Business",25,"Enterprise",27)</f>
        <v>10</v>
      </c>
      <c r="E1228" s="1"/>
      <c r="F1228" s="1"/>
      <c r="G1228">
        <v>0</v>
      </c>
      <c r="H1228">
        <v>21</v>
      </c>
      <c r="I1228">
        <f>IF(Sales[[#This Row],[Number of Users]]-Sales[[#This Row],[Licenses Bought]]&lt;0,0,Sales[[#This Row],[Number of Users]]-Sales[[#This Row],[Licenses Bought]])</f>
        <v>21</v>
      </c>
      <c r="J1228" s="2">
        <f>IF(Sales[[#This Row],[Sales Month]]=MAX(Sales[Sales Month]),Sales[[#This Row],[Upsell $ Per Non-Paying User]]*Sales[[#This Row],[Non-Paying Users]],0)</f>
        <v>0</v>
      </c>
      <c r="K1228" s="2" t="str">
        <f>_xlfn.IFS(Sales[[#This Row],[Current Upsell $]]=0,"",Sales[[#This Row],[Current Upsell $]]&gt;=400,"High",Sales[[#This Row],[Current Upsell $]]&gt;=100,"Medium",Sales[[#This Row],[Current Upsell $]]&lt;100,"Low")</f>
        <v/>
      </c>
      <c r="L1228" s="2" t="str">
        <f>IF(Sales[[#This Row],[Current Upsell $]]&gt;0,_xlfn.CONCAT(Sales[[#This Row],[Subscription Type]]," ",Sales[[#This Row],[Upsell Priority]]," ",TEXT(Sales[[#This Row],[Current Upsell $]],"$#,#")),"")</f>
        <v/>
      </c>
      <c r="M1228" s="1">
        <v>44075</v>
      </c>
      <c r="N1228" s="1">
        <v>44378</v>
      </c>
      <c r="O1228">
        <v>10</v>
      </c>
      <c r="P1228">
        <v>0</v>
      </c>
      <c r="Q1228" s="1">
        <v>44075</v>
      </c>
      <c r="R1228">
        <v>0</v>
      </c>
      <c r="S1228" s="1"/>
    </row>
    <row r="1229" spans="1:19" x14ac:dyDescent="0.35">
      <c r="A1229">
        <v>100120</v>
      </c>
      <c r="B1229" t="s">
        <v>1</v>
      </c>
      <c r="C1229" s="2">
        <f>_xlfn.SWITCH(Sales[[#This Row],[Subscription Type]],"Basic",10,"Premium",10,"Business",25,"Enterprise",27)</f>
        <v>25</v>
      </c>
      <c r="E1229" s="1"/>
      <c r="F1229" s="1"/>
      <c r="G1229">
        <v>14</v>
      </c>
      <c r="H1229">
        <v>22</v>
      </c>
      <c r="I1229">
        <f>IF(Sales[[#This Row],[Number of Users]]-Sales[[#This Row],[Licenses Bought]]&lt;0,0,Sales[[#This Row],[Number of Users]]-Sales[[#This Row],[Licenses Bought]])</f>
        <v>8</v>
      </c>
      <c r="J1229" s="2">
        <f>IF(Sales[[#This Row],[Sales Month]]=MAX(Sales[Sales Month]),Sales[[#This Row],[Upsell $ Per Non-Paying User]]*Sales[[#This Row],[Non-Paying Users]],0)</f>
        <v>0</v>
      </c>
      <c r="K1229" s="2" t="str">
        <f>_xlfn.IFS(Sales[[#This Row],[Current Upsell $]]=0,"",Sales[[#This Row],[Current Upsell $]]&gt;=400,"High",Sales[[#This Row],[Current Upsell $]]&gt;=100,"Medium",Sales[[#This Row],[Current Upsell $]]&lt;100,"Low")</f>
        <v/>
      </c>
      <c r="L1229" s="2" t="str">
        <f>IF(Sales[[#This Row],[Current Upsell $]]&gt;0,_xlfn.CONCAT(Sales[[#This Row],[Subscription Type]]," ",Sales[[#This Row],[Upsell Priority]]," ",TEXT(Sales[[#This Row],[Current Upsell $]],"$#,#")),"")</f>
        <v/>
      </c>
      <c r="M1229" s="1">
        <v>44075</v>
      </c>
      <c r="N1229" s="1">
        <v>44378</v>
      </c>
      <c r="O1229">
        <v>10</v>
      </c>
      <c r="P1229">
        <v>0</v>
      </c>
      <c r="Q1229" s="1">
        <v>44105</v>
      </c>
      <c r="R1229">
        <v>350</v>
      </c>
      <c r="S1229" s="1"/>
    </row>
    <row r="1230" spans="1:19" x14ac:dyDescent="0.35">
      <c r="A1230">
        <v>100120</v>
      </c>
      <c r="B1230" t="s">
        <v>1</v>
      </c>
      <c r="C1230" s="2">
        <f>_xlfn.SWITCH(Sales[[#This Row],[Subscription Type]],"Basic",10,"Premium",10,"Business",25,"Enterprise",27)</f>
        <v>25</v>
      </c>
      <c r="E1230" s="1"/>
      <c r="F1230" s="1"/>
      <c r="G1230">
        <v>9</v>
      </c>
      <c r="H1230">
        <v>21</v>
      </c>
      <c r="I1230">
        <f>IF(Sales[[#This Row],[Number of Users]]-Sales[[#This Row],[Licenses Bought]]&lt;0,0,Sales[[#This Row],[Number of Users]]-Sales[[#This Row],[Licenses Bought]])</f>
        <v>12</v>
      </c>
      <c r="J1230" s="2">
        <f>IF(Sales[[#This Row],[Sales Month]]=MAX(Sales[Sales Month]),Sales[[#This Row],[Upsell $ Per Non-Paying User]]*Sales[[#This Row],[Non-Paying Users]],0)</f>
        <v>0</v>
      </c>
      <c r="K1230" s="2" t="str">
        <f>_xlfn.IFS(Sales[[#This Row],[Current Upsell $]]=0,"",Sales[[#This Row],[Current Upsell $]]&gt;=400,"High",Sales[[#This Row],[Current Upsell $]]&gt;=100,"Medium",Sales[[#This Row],[Current Upsell $]]&lt;100,"Low")</f>
        <v/>
      </c>
      <c r="L1230" s="2" t="str">
        <f>IF(Sales[[#This Row],[Current Upsell $]]&gt;0,_xlfn.CONCAT(Sales[[#This Row],[Subscription Type]]," ",Sales[[#This Row],[Upsell Priority]]," ",TEXT(Sales[[#This Row],[Current Upsell $]],"$#,#")),"")</f>
        <v/>
      </c>
      <c r="M1230" s="1">
        <v>44075</v>
      </c>
      <c r="N1230" s="1">
        <v>44378</v>
      </c>
      <c r="O1230">
        <v>10</v>
      </c>
      <c r="P1230">
        <v>0</v>
      </c>
      <c r="Q1230" s="1">
        <v>44136</v>
      </c>
      <c r="R1230">
        <v>225</v>
      </c>
      <c r="S1230" s="1"/>
    </row>
    <row r="1231" spans="1:19" x14ac:dyDescent="0.35">
      <c r="A1231">
        <v>100120</v>
      </c>
      <c r="B1231" t="s">
        <v>1</v>
      </c>
      <c r="C1231" s="2">
        <f>_xlfn.SWITCH(Sales[[#This Row],[Subscription Type]],"Basic",10,"Premium",10,"Business",25,"Enterprise",27)</f>
        <v>25</v>
      </c>
      <c r="E1231" s="1"/>
      <c r="F1231" s="1"/>
      <c r="G1231">
        <v>16</v>
      </c>
      <c r="H1231">
        <v>26</v>
      </c>
      <c r="I1231">
        <f>IF(Sales[[#This Row],[Number of Users]]-Sales[[#This Row],[Licenses Bought]]&lt;0,0,Sales[[#This Row],[Number of Users]]-Sales[[#This Row],[Licenses Bought]])</f>
        <v>10</v>
      </c>
      <c r="J1231" s="2">
        <f>IF(Sales[[#This Row],[Sales Month]]=MAX(Sales[Sales Month]),Sales[[#This Row],[Upsell $ Per Non-Paying User]]*Sales[[#This Row],[Non-Paying Users]],0)</f>
        <v>0</v>
      </c>
      <c r="K1231" s="2" t="str">
        <f>_xlfn.IFS(Sales[[#This Row],[Current Upsell $]]=0,"",Sales[[#This Row],[Current Upsell $]]&gt;=400,"High",Sales[[#This Row],[Current Upsell $]]&gt;=100,"Medium",Sales[[#This Row],[Current Upsell $]]&lt;100,"Low")</f>
        <v/>
      </c>
      <c r="L1231" s="2" t="str">
        <f>IF(Sales[[#This Row],[Current Upsell $]]&gt;0,_xlfn.CONCAT(Sales[[#This Row],[Subscription Type]]," ",Sales[[#This Row],[Upsell Priority]]," ",TEXT(Sales[[#This Row],[Current Upsell $]],"$#,#")),"")</f>
        <v/>
      </c>
      <c r="M1231" s="1">
        <v>44075</v>
      </c>
      <c r="N1231" s="1">
        <v>44378</v>
      </c>
      <c r="O1231">
        <v>10</v>
      </c>
      <c r="P1231">
        <v>0</v>
      </c>
      <c r="Q1231" s="1">
        <v>44166</v>
      </c>
      <c r="R1231">
        <v>400</v>
      </c>
      <c r="S1231" s="1"/>
    </row>
    <row r="1232" spans="1:19" x14ac:dyDescent="0.35">
      <c r="A1232">
        <v>100120</v>
      </c>
      <c r="B1232" t="s">
        <v>1</v>
      </c>
      <c r="C1232" s="2">
        <f>_xlfn.SWITCH(Sales[[#This Row],[Subscription Type]],"Basic",10,"Premium",10,"Business",25,"Enterprise",27)</f>
        <v>25</v>
      </c>
      <c r="E1232" s="1"/>
      <c r="F1232" s="1"/>
      <c r="G1232">
        <v>16</v>
      </c>
      <c r="H1232">
        <v>17</v>
      </c>
      <c r="I1232">
        <f>IF(Sales[[#This Row],[Number of Users]]-Sales[[#This Row],[Licenses Bought]]&lt;0,0,Sales[[#This Row],[Number of Users]]-Sales[[#This Row],[Licenses Bought]])</f>
        <v>1</v>
      </c>
      <c r="J1232" s="2">
        <f>IF(Sales[[#This Row],[Sales Month]]=MAX(Sales[Sales Month]),Sales[[#This Row],[Upsell $ Per Non-Paying User]]*Sales[[#This Row],[Non-Paying Users]],0)</f>
        <v>0</v>
      </c>
      <c r="K1232" s="2" t="str">
        <f>_xlfn.IFS(Sales[[#This Row],[Current Upsell $]]=0,"",Sales[[#This Row],[Current Upsell $]]&gt;=400,"High",Sales[[#This Row],[Current Upsell $]]&gt;=100,"Medium",Sales[[#This Row],[Current Upsell $]]&lt;100,"Low")</f>
        <v/>
      </c>
      <c r="L1232" s="2" t="str">
        <f>IF(Sales[[#This Row],[Current Upsell $]]&gt;0,_xlfn.CONCAT(Sales[[#This Row],[Subscription Type]]," ",Sales[[#This Row],[Upsell Priority]]," ",TEXT(Sales[[#This Row],[Current Upsell $]],"$#,#")),"")</f>
        <v/>
      </c>
      <c r="M1232" s="1">
        <v>44075</v>
      </c>
      <c r="N1232" s="1">
        <v>44378</v>
      </c>
      <c r="O1232">
        <v>10</v>
      </c>
      <c r="P1232">
        <v>0</v>
      </c>
      <c r="Q1232" s="1">
        <v>44197</v>
      </c>
      <c r="R1232">
        <v>400</v>
      </c>
      <c r="S1232" s="1"/>
    </row>
    <row r="1233" spans="1:19" x14ac:dyDescent="0.35">
      <c r="A1233">
        <v>100120</v>
      </c>
      <c r="B1233" t="s">
        <v>1</v>
      </c>
      <c r="C1233" s="2">
        <f>_xlfn.SWITCH(Sales[[#This Row],[Subscription Type]],"Basic",10,"Premium",10,"Business",25,"Enterprise",27)</f>
        <v>25</v>
      </c>
      <c r="E1233" s="1"/>
      <c r="F1233" s="1"/>
      <c r="G1233">
        <v>16</v>
      </c>
      <c r="H1233">
        <v>22</v>
      </c>
      <c r="I1233">
        <f>IF(Sales[[#This Row],[Number of Users]]-Sales[[#This Row],[Licenses Bought]]&lt;0,0,Sales[[#This Row],[Number of Users]]-Sales[[#This Row],[Licenses Bought]])</f>
        <v>6</v>
      </c>
      <c r="J1233" s="2">
        <f>IF(Sales[[#This Row],[Sales Month]]=MAX(Sales[Sales Month]),Sales[[#This Row],[Upsell $ Per Non-Paying User]]*Sales[[#This Row],[Non-Paying Users]],0)</f>
        <v>0</v>
      </c>
      <c r="K1233" s="2" t="str">
        <f>_xlfn.IFS(Sales[[#This Row],[Current Upsell $]]=0,"",Sales[[#This Row],[Current Upsell $]]&gt;=400,"High",Sales[[#This Row],[Current Upsell $]]&gt;=100,"Medium",Sales[[#This Row],[Current Upsell $]]&lt;100,"Low")</f>
        <v/>
      </c>
      <c r="L1233" s="2" t="str">
        <f>IF(Sales[[#This Row],[Current Upsell $]]&gt;0,_xlfn.CONCAT(Sales[[#This Row],[Subscription Type]]," ",Sales[[#This Row],[Upsell Priority]]," ",TEXT(Sales[[#This Row],[Current Upsell $]],"$#,#")),"")</f>
        <v/>
      </c>
      <c r="M1233" s="1">
        <v>44075</v>
      </c>
      <c r="N1233" s="1">
        <v>44378</v>
      </c>
      <c r="O1233">
        <v>10</v>
      </c>
      <c r="P1233">
        <v>0</v>
      </c>
      <c r="Q1233" s="1">
        <v>44228</v>
      </c>
      <c r="R1233">
        <v>400</v>
      </c>
      <c r="S1233" s="1"/>
    </row>
    <row r="1234" spans="1:19" x14ac:dyDescent="0.35">
      <c r="A1234">
        <v>100120</v>
      </c>
      <c r="B1234" t="s">
        <v>1</v>
      </c>
      <c r="C1234" s="2">
        <f>_xlfn.SWITCH(Sales[[#This Row],[Subscription Type]],"Basic",10,"Premium",10,"Business",25,"Enterprise",27)</f>
        <v>25</v>
      </c>
      <c r="E1234" s="1"/>
      <c r="F1234" s="1"/>
      <c r="G1234">
        <v>16</v>
      </c>
      <c r="H1234">
        <v>24</v>
      </c>
      <c r="I1234">
        <f>IF(Sales[[#This Row],[Number of Users]]-Sales[[#This Row],[Licenses Bought]]&lt;0,0,Sales[[#This Row],[Number of Users]]-Sales[[#This Row],[Licenses Bought]])</f>
        <v>8</v>
      </c>
      <c r="J1234" s="2">
        <f>IF(Sales[[#This Row],[Sales Month]]=MAX(Sales[Sales Month]),Sales[[#This Row],[Upsell $ Per Non-Paying User]]*Sales[[#This Row],[Non-Paying Users]],0)</f>
        <v>0</v>
      </c>
      <c r="K1234" s="2" t="str">
        <f>_xlfn.IFS(Sales[[#This Row],[Current Upsell $]]=0,"",Sales[[#This Row],[Current Upsell $]]&gt;=400,"High",Sales[[#This Row],[Current Upsell $]]&gt;=100,"Medium",Sales[[#This Row],[Current Upsell $]]&lt;100,"Low")</f>
        <v/>
      </c>
      <c r="L1234" s="2" t="str">
        <f>IF(Sales[[#This Row],[Current Upsell $]]&gt;0,_xlfn.CONCAT(Sales[[#This Row],[Subscription Type]]," ",Sales[[#This Row],[Upsell Priority]]," ",TEXT(Sales[[#This Row],[Current Upsell $]],"$#,#")),"")</f>
        <v/>
      </c>
      <c r="M1234" s="1">
        <v>44075</v>
      </c>
      <c r="N1234" s="1">
        <v>44378</v>
      </c>
      <c r="O1234">
        <v>10</v>
      </c>
      <c r="P1234">
        <v>0</v>
      </c>
      <c r="Q1234" s="1">
        <v>44256</v>
      </c>
      <c r="R1234">
        <v>400</v>
      </c>
      <c r="S1234" s="1"/>
    </row>
    <row r="1235" spans="1:19" x14ac:dyDescent="0.35">
      <c r="A1235">
        <v>100120</v>
      </c>
      <c r="B1235" t="s">
        <v>1</v>
      </c>
      <c r="C1235" s="2">
        <f>_xlfn.SWITCH(Sales[[#This Row],[Subscription Type]],"Basic",10,"Premium",10,"Business",25,"Enterprise",27)</f>
        <v>25</v>
      </c>
      <c r="E1235" s="1"/>
      <c r="F1235" s="1"/>
      <c r="G1235">
        <v>16</v>
      </c>
      <c r="H1235">
        <v>21</v>
      </c>
      <c r="I1235">
        <f>IF(Sales[[#This Row],[Number of Users]]-Sales[[#This Row],[Licenses Bought]]&lt;0,0,Sales[[#This Row],[Number of Users]]-Sales[[#This Row],[Licenses Bought]])</f>
        <v>5</v>
      </c>
      <c r="J1235" s="2">
        <f>IF(Sales[[#This Row],[Sales Month]]=MAX(Sales[Sales Month]),Sales[[#This Row],[Upsell $ Per Non-Paying User]]*Sales[[#This Row],[Non-Paying Users]],0)</f>
        <v>0</v>
      </c>
      <c r="K1235" s="2" t="str">
        <f>_xlfn.IFS(Sales[[#This Row],[Current Upsell $]]=0,"",Sales[[#This Row],[Current Upsell $]]&gt;=400,"High",Sales[[#This Row],[Current Upsell $]]&gt;=100,"Medium",Sales[[#This Row],[Current Upsell $]]&lt;100,"Low")</f>
        <v/>
      </c>
      <c r="L1235" s="2" t="str">
        <f>IF(Sales[[#This Row],[Current Upsell $]]&gt;0,_xlfn.CONCAT(Sales[[#This Row],[Subscription Type]]," ",Sales[[#This Row],[Upsell Priority]]," ",TEXT(Sales[[#This Row],[Current Upsell $]],"$#,#")),"")</f>
        <v/>
      </c>
      <c r="M1235" s="1">
        <v>44075</v>
      </c>
      <c r="N1235" s="1">
        <v>44378</v>
      </c>
      <c r="O1235">
        <v>10</v>
      </c>
      <c r="P1235">
        <v>0</v>
      </c>
      <c r="Q1235" s="1">
        <v>44287</v>
      </c>
      <c r="R1235">
        <v>400</v>
      </c>
      <c r="S1235" s="1"/>
    </row>
    <row r="1236" spans="1:19" x14ac:dyDescent="0.35">
      <c r="A1236">
        <v>100120</v>
      </c>
      <c r="B1236" t="s">
        <v>1</v>
      </c>
      <c r="C1236" s="2">
        <f>_xlfn.SWITCH(Sales[[#This Row],[Subscription Type]],"Basic",10,"Premium",10,"Business",25,"Enterprise",27)</f>
        <v>25</v>
      </c>
      <c r="E1236" s="1"/>
      <c r="F1236" s="1"/>
      <c r="G1236">
        <v>16</v>
      </c>
      <c r="H1236">
        <v>22</v>
      </c>
      <c r="I1236">
        <f>IF(Sales[[#This Row],[Number of Users]]-Sales[[#This Row],[Licenses Bought]]&lt;0,0,Sales[[#This Row],[Number of Users]]-Sales[[#This Row],[Licenses Bought]])</f>
        <v>6</v>
      </c>
      <c r="J1236" s="2">
        <f>IF(Sales[[#This Row],[Sales Month]]=MAX(Sales[Sales Month]),Sales[[#This Row],[Upsell $ Per Non-Paying User]]*Sales[[#This Row],[Non-Paying Users]],0)</f>
        <v>0</v>
      </c>
      <c r="K1236" s="2" t="str">
        <f>_xlfn.IFS(Sales[[#This Row],[Current Upsell $]]=0,"",Sales[[#This Row],[Current Upsell $]]&gt;=400,"High",Sales[[#This Row],[Current Upsell $]]&gt;=100,"Medium",Sales[[#This Row],[Current Upsell $]]&lt;100,"Low")</f>
        <v/>
      </c>
      <c r="L1236" s="2" t="str">
        <f>IF(Sales[[#This Row],[Current Upsell $]]&gt;0,_xlfn.CONCAT(Sales[[#This Row],[Subscription Type]]," ",Sales[[#This Row],[Upsell Priority]]," ",TEXT(Sales[[#This Row],[Current Upsell $]],"$#,#")),"")</f>
        <v/>
      </c>
      <c r="M1236" s="1">
        <v>44075</v>
      </c>
      <c r="N1236" s="1">
        <v>44378</v>
      </c>
      <c r="O1236">
        <v>10</v>
      </c>
      <c r="P1236">
        <v>0</v>
      </c>
      <c r="Q1236" s="1">
        <v>44317</v>
      </c>
      <c r="R1236">
        <v>400</v>
      </c>
      <c r="S1236" s="1"/>
    </row>
    <row r="1237" spans="1:19" x14ac:dyDescent="0.35">
      <c r="A1237">
        <v>100120</v>
      </c>
      <c r="B1237" t="s">
        <v>1</v>
      </c>
      <c r="C1237" s="2">
        <f>_xlfn.SWITCH(Sales[[#This Row],[Subscription Type]],"Basic",10,"Premium",10,"Business",25,"Enterprise",27)</f>
        <v>25</v>
      </c>
      <c r="E1237" s="1"/>
      <c r="F1237" s="1"/>
      <c r="G1237">
        <v>16</v>
      </c>
      <c r="H1237">
        <v>21</v>
      </c>
      <c r="I1237">
        <f>IF(Sales[[#This Row],[Number of Users]]-Sales[[#This Row],[Licenses Bought]]&lt;0,0,Sales[[#This Row],[Number of Users]]-Sales[[#This Row],[Licenses Bought]])</f>
        <v>5</v>
      </c>
      <c r="J1237" s="2">
        <f>IF(Sales[[#This Row],[Sales Month]]=MAX(Sales[Sales Month]),Sales[[#This Row],[Upsell $ Per Non-Paying User]]*Sales[[#This Row],[Non-Paying Users]],0)</f>
        <v>125</v>
      </c>
      <c r="K1237" s="2" t="str">
        <f>_xlfn.IFS(Sales[[#This Row],[Current Upsell $]]=0,"",Sales[[#This Row],[Current Upsell $]]&gt;=400,"High",Sales[[#This Row],[Current Upsell $]]&gt;=100,"Medium",Sales[[#This Row],[Current Upsell $]]&lt;100,"Low")</f>
        <v>Medium</v>
      </c>
      <c r="L1237" s="2" t="str">
        <f>IF(Sales[[#This Row],[Current Upsell $]]&gt;0,_xlfn.CONCAT(Sales[[#This Row],[Subscription Type]]," ",Sales[[#This Row],[Upsell Priority]]," ",TEXT(Sales[[#This Row],[Current Upsell $]],"$#,#")),"")</f>
        <v>Business Medium $125</v>
      </c>
      <c r="M1237" s="1">
        <v>44075</v>
      </c>
      <c r="N1237" s="1">
        <v>44378</v>
      </c>
      <c r="O1237">
        <v>10</v>
      </c>
      <c r="P1237">
        <v>0</v>
      </c>
      <c r="Q1237" s="1">
        <v>44348</v>
      </c>
      <c r="R1237">
        <v>400</v>
      </c>
      <c r="S1237" s="1"/>
    </row>
    <row r="1238" spans="1:19" x14ac:dyDescent="0.35">
      <c r="A1238">
        <v>100121</v>
      </c>
      <c r="B1238" t="s">
        <v>3</v>
      </c>
      <c r="C1238" s="2">
        <f>_xlfn.SWITCH(Sales[[#This Row],[Subscription Type]],"Basic",10,"Premium",10,"Business",25,"Enterprise",27)</f>
        <v>10</v>
      </c>
      <c r="E1238" s="1"/>
      <c r="F1238" s="1"/>
      <c r="G1238">
        <v>0</v>
      </c>
      <c r="H1238">
        <v>21</v>
      </c>
      <c r="I1238">
        <f>IF(Sales[[#This Row],[Number of Users]]-Sales[[#This Row],[Licenses Bought]]&lt;0,0,Sales[[#This Row],[Number of Users]]-Sales[[#This Row],[Licenses Bought]])</f>
        <v>21</v>
      </c>
      <c r="J1238" s="2">
        <f>IF(Sales[[#This Row],[Sales Month]]=MAX(Sales[Sales Month]),Sales[[#This Row],[Upsell $ Per Non-Paying User]]*Sales[[#This Row],[Non-Paying Users]],0)</f>
        <v>0</v>
      </c>
      <c r="K1238" s="2" t="str">
        <f>_xlfn.IFS(Sales[[#This Row],[Current Upsell $]]=0,"",Sales[[#This Row],[Current Upsell $]]&gt;=400,"High",Sales[[#This Row],[Current Upsell $]]&gt;=100,"Medium",Sales[[#This Row],[Current Upsell $]]&lt;100,"Low")</f>
        <v/>
      </c>
      <c r="L1238" s="2" t="str">
        <f>IF(Sales[[#This Row],[Current Upsell $]]&gt;0,_xlfn.CONCAT(Sales[[#This Row],[Subscription Type]]," ",Sales[[#This Row],[Upsell Priority]]," ",TEXT(Sales[[#This Row],[Current Upsell $]],"$#,#")),"")</f>
        <v/>
      </c>
      <c r="M1238" s="1">
        <v>44075</v>
      </c>
      <c r="N1238" s="1">
        <v>44378</v>
      </c>
      <c r="O1238">
        <v>10</v>
      </c>
      <c r="P1238">
        <v>0</v>
      </c>
      <c r="Q1238" s="1">
        <v>44075</v>
      </c>
      <c r="R1238">
        <v>0</v>
      </c>
      <c r="S1238" s="1"/>
    </row>
    <row r="1239" spans="1:19" x14ac:dyDescent="0.35">
      <c r="A1239">
        <v>100121</v>
      </c>
      <c r="B1239" t="s">
        <v>1</v>
      </c>
      <c r="C1239" s="2">
        <f>_xlfn.SWITCH(Sales[[#This Row],[Subscription Type]],"Basic",10,"Premium",10,"Business",25,"Enterprise",27)</f>
        <v>25</v>
      </c>
      <c r="E1239" s="1"/>
      <c r="F1239" s="1"/>
      <c r="G1239">
        <v>13</v>
      </c>
      <c r="H1239">
        <v>17</v>
      </c>
      <c r="I1239">
        <f>IF(Sales[[#This Row],[Number of Users]]-Sales[[#This Row],[Licenses Bought]]&lt;0,0,Sales[[#This Row],[Number of Users]]-Sales[[#This Row],[Licenses Bought]])</f>
        <v>4</v>
      </c>
      <c r="J1239" s="2">
        <f>IF(Sales[[#This Row],[Sales Month]]=MAX(Sales[Sales Month]),Sales[[#This Row],[Upsell $ Per Non-Paying User]]*Sales[[#This Row],[Non-Paying Users]],0)</f>
        <v>0</v>
      </c>
      <c r="K1239" s="2" t="str">
        <f>_xlfn.IFS(Sales[[#This Row],[Current Upsell $]]=0,"",Sales[[#This Row],[Current Upsell $]]&gt;=400,"High",Sales[[#This Row],[Current Upsell $]]&gt;=100,"Medium",Sales[[#This Row],[Current Upsell $]]&lt;100,"Low")</f>
        <v/>
      </c>
      <c r="L1239" s="2" t="str">
        <f>IF(Sales[[#This Row],[Current Upsell $]]&gt;0,_xlfn.CONCAT(Sales[[#This Row],[Subscription Type]]," ",Sales[[#This Row],[Upsell Priority]]," ",TEXT(Sales[[#This Row],[Current Upsell $]],"$#,#")),"")</f>
        <v/>
      </c>
      <c r="M1239" s="1">
        <v>44075</v>
      </c>
      <c r="N1239" s="1">
        <v>44378</v>
      </c>
      <c r="O1239">
        <v>10</v>
      </c>
      <c r="P1239">
        <v>0</v>
      </c>
      <c r="Q1239" s="1">
        <v>44105</v>
      </c>
      <c r="R1239">
        <v>325</v>
      </c>
      <c r="S1239" s="1"/>
    </row>
    <row r="1240" spans="1:19" x14ac:dyDescent="0.35">
      <c r="A1240">
        <v>100121</v>
      </c>
      <c r="B1240" t="s">
        <v>1</v>
      </c>
      <c r="C1240" s="2">
        <f>_xlfn.SWITCH(Sales[[#This Row],[Subscription Type]],"Basic",10,"Premium",10,"Business",25,"Enterprise",27)</f>
        <v>25</v>
      </c>
      <c r="E1240" s="1"/>
      <c r="F1240" s="1"/>
      <c r="G1240">
        <v>9</v>
      </c>
      <c r="H1240">
        <v>18</v>
      </c>
      <c r="I1240">
        <f>IF(Sales[[#This Row],[Number of Users]]-Sales[[#This Row],[Licenses Bought]]&lt;0,0,Sales[[#This Row],[Number of Users]]-Sales[[#This Row],[Licenses Bought]])</f>
        <v>9</v>
      </c>
      <c r="J1240" s="2">
        <f>IF(Sales[[#This Row],[Sales Month]]=MAX(Sales[Sales Month]),Sales[[#This Row],[Upsell $ Per Non-Paying User]]*Sales[[#This Row],[Non-Paying Users]],0)</f>
        <v>0</v>
      </c>
      <c r="K1240" s="2" t="str">
        <f>_xlfn.IFS(Sales[[#This Row],[Current Upsell $]]=0,"",Sales[[#This Row],[Current Upsell $]]&gt;=400,"High",Sales[[#This Row],[Current Upsell $]]&gt;=100,"Medium",Sales[[#This Row],[Current Upsell $]]&lt;100,"Low")</f>
        <v/>
      </c>
      <c r="L1240" s="2" t="str">
        <f>IF(Sales[[#This Row],[Current Upsell $]]&gt;0,_xlfn.CONCAT(Sales[[#This Row],[Subscription Type]]," ",Sales[[#This Row],[Upsell Priority]]," ",TEXT(Sales[[#This Row],[Current Upsell $]],"$#,#")),"")</f>
        <v/>
      </c>
      <c r="M1240" s="1">
        <v>44075</v>
      </c>
      <c r="N1240" s="1">
        <v>44378</v>
      </c>
      <c r="O1240">
        <v>10</v>
      </c>
      <c r="P1240">
        <v>0</v>
      </c>
      <c r="Q1240" s="1">
        <v>44136</v>
      </c>
      <c r="R1240">
        <v>225</v>
      </c>
      <c r="S1240" s="1"/>
    </row>
    <row r="1241" spans="1:19" x14ac:dyDescent="0.35">
      <c r="A1241">
        <v>100121</v>
      </c>
      <c r="B1241" t="s">
        <v>1</v>
      </c>
      <c r="C1241" s="2">
        <f>_xlfn.SWITCH(Sales[[#This Row],[Subscription Type]],"Basic",10,"Premium",10,"Business",25,"Enterprise",27)</f>
        <v>25</v>
      </c>
      <c r="E1241" s="1"/>
      <c r="F1241" s="1"/>
      <c r="G1241">
        <v>16</v>
      </c>
      <c r="H1241">
        <v>19</v>
      </c>
      <c r="I1241">
        <f>IF(Sales[[#This Row],[Number of Users]]-Sales[[#This Row],[Licenses Bought]]&lt;0,0,Sales[[#This Row],[Number of Users]]-Sales[[#This Row],[Licenses Bought]])</f>
        <v>3</v>
      </c>
      <c r="J1241" s="2">
        <f>IF(Sales[[#This Row],[Sales Month]]=MAX(Sales[Sales Month]),Sales[[#This Row],[Upsell $ Per Non-Paying User]]*Sales[[#This Row],[Non-Paying Users]],0)</f>
        <v>0</v>
      </c>
      <c r="K1241" s="2" t="str">
        <f>_xlfn.IFS(Sales[[#This Row],[Current Upsell $]]=0,"",Sales[[#This Row],[Current Upsell $]]&gt;=400,"High",Sales[[#This Row],[Current Upsell $]]&gt;=100,"Medium",Sales[[#This Row],[Current Upsell $]]&lt;100,"Low")</f>
        <v/>
      </c>
      <c r="L1241" s="2" t="str">
        <f>IF(Sales[[#This Row],[Current Upsell $]]&gt;0,_xlfn.CONCAT(Sales[[#This Row],[Subscription Type]]," ",Sales[[#This Row],[Upsell Priority]]," ",TEXT(Sales[[#This Row],[Current Upsell $]],"$#,#")),"")</f>
        <v/>
      </c>
      <c r="M1241" s="1">
        <v>44075</v>
      </c>
      <c r="N1241" s="1">
        <v>44378</v>
      </c>
      <c r="O1241">
        <v>10</v>
      </c>
      <c r="P1241">
        <v>0</v>
      </c>
      <c r="Q1241" s="1">
        <v>44166</v>
      </c>
      <c r="R1241">
        <v>400</v>
      </c>
      <c r="S1241" s="1"/>
    </row>
    <row r="1242" spans="1:19" x14ac:dyDescent="0.35">
      <c r="A1242">
        <v>100121</v>
      </c>
      <c r="B1242" t="s">
        <v>1</v>
      </c>
      <c r="C1242" s="2">
        <f>_xlfn.SWITCH(Sales[[#This Row],[Subscription Type]],"Basic",10,"Premium",10,"Business",25,"Enterprise",27)</f>
        <v>25</v>
      </c>
      <c r="E1242" s="1"/>
      <c r="F1242" s="1"/>
      <c r="G1242">
        <v>16</v>
      </c>
      <c r="H1242">
        <v>19</v>
      </c>
      <c r="I1242">
        <f>IF(Sales[[#This Row],[Number of Users]]-Sales[[#This Row],[Licenses Bought]]&lt;0,0,Sales[[#This Row],[Number of Users]]-Sales[[#This Row],[Licenses Bought]])</f>
        <v>3</v>
      </c>
      <c r="J1242" s="2">
        <f>IF(Sales[[#This Row],[Sales Month]]=MAX(Sales[Sales Month]),Sales[[#This Row],[Upsell $ Per Non-Paying User]]*Sales[[#This Row],[Non-Paying Users]],0)</f>
        <v>0</v>
      </c>
      <c r="K1242" s="2" t="str">
        <f>_xlfn.IFS(Sales[[#This Row],[Current Upsell $]]=0,"",Sales[[#This Row],[Current Upsell $]]&gt;=400,"High",Sales[[#This Row],[Current Upsell $]]&gt;=100,"Medium",Sales[[#This Row],[Current Upsell $]]&lt;100,"Low")</f>
        <v/>
      </c>
      <c r="L1242" s="2" t="str">
        <f>IF(Sales[[#This Row],[Current Upsell $]]&gt;0,_xlfn.CONCAT(Sales[[#This Row],[Subscription Type]]," ",Sales[[#This Row],[Upsell Priority]]," ",TEXT(Sales[[#This Row],[Current Upsell $]],"$#,#")),"")</f>
        <v/>
      </c>
      <c r="M1242" s="1">
        <v>44075</v>
      </c>
      <c r="N1242" s="1">
        <v>44378</v>
      </c>
      <c r="O1242">
        <v>10</v>
      </c>
      <c r="P1242">
        <v>0</v>
      </c>
      <c r="Q1242" s="1">
        <v>44197</v>
      </c>
      <c r="R1242">
        <v>400</v>
      </c>
      <c r="S1242" s="1"/>
    </row>
    <row r="1243" spans="1:19" x14ac:dyDescent="0.35">
      <c r="A1243">
        <v>100121</v>
      </c>
      <c r="B1243" t="s">
        <v>1</v>
      </c>
      <c r="C1243" s="2">
        <f>_xlfn.SWITCH(Sales[[#This Row],[Subscription Type]],"Basic",10,"Premium",10,"Business",25,"Enterprise",27)</f>
        <v>25</v>
      </c>
      <c r="E1243" s="1"/>
      <c r="F1243" s="1"/>
      <c r="G1243">
        <v>16</v>
      </c>
      <c r="H1243">
        <v>20</v>
      </c>
      <c r="I1243">
        <f>IF(Sales[[#This Row],[Number of Users]]-Sales[[#This Row],[Licenses Bought]]&lt;0,0,Sales[[#This Row],[Number of Users]]-Sales[[#This Row],[Licenses Bought]])</f>
        <v>4</v>
      </c>
      <c r="J1243" s="2">
        <f>IF(Sales[[#This Row],[Sales Month]]=MAX(Sales[Sales Month]),Sales[[#This Row],[Upsell $ Per Non-Paying User]]*Sales[[#This Row],[Non-Paying Users]],0)</f>
        <v>0</v>
      </c>
      <c r="K1243" s="2" t="str">
        <f>_xlfn.IFS(Sales[[#This Row],[Current Upsell $]]=0,"",Sales[[#This Row],[Current Upsell $]]&gt;=400,"High",Sales[[#This Row],[Current Upsell $]]&gt;=100,"Medium",Sales[[#This Row],[Current Upsell $]]&lt;100,"Low")</f>
        <v/>
      </c>
      <c r="L1243" s="2" t="str">
        <f>IF(Sales[[#This Row],[Current Upsell $]]&gt;0,_xlfn.CONCAT(Sales[[#This Row],[Subscription Type]]," ",Sales[[#This Row],[Upsell Priority]]," ",TEXT(Sales[[#This Row],[Current Upsell $]],"$#,#")),"")</f>
        <v/>
      </c>
      <c r="M1243" s="1">
        <v>44075</v>
      </c>
      <c r="N1243" s="1">
        <v>44378</v>
      </c>
      <c r="O1243">
        <v>10</v>
      </c>
      <c r="P1243">
        <v>0</v>
      </c>
      <c r="Q1243" s="1">
        <v>44228</v>
      </c>
      <c r="R1243">
        <v>400</v>
      </c>
      <c r="S1243" s="1"/>
    </row>
    <row r="1244" spans="1:19" x14ac:dyDescent="0.35">
      <c r="A1244">
        <v>100121</v>
      </c>
      <c r="B1244" t="s">
        <v>1</v>
      </c>
      <c r="C1244" s="2">
        <f>_xlfn.SWITCH(Sales[[#This Row],[Subscription Type]],"Basic",10,"Premium",10,"Business",25,"Enterprise",27)</f>
        <v>25</v>
      </c>
      <c r="E1244" s="1"/>
      <c r="F1244" s="1"/>
      <c r="G1244">
        <v>16</v>
      </c>
      <c r="H1244">
        <v>20</v>
      </c>
      <c r="I1244">
        <f>IF(Sales[[#This Row],[Number of Users]]-Sales[[#This Row],[Licenses Bought]]&lt;0,0,Sales[[#This Row],[Number of Users]]-Sales[[#This Row],[Licenses Bought]])</f>
        <v>4</v>
      </c>
      <c r="J1244" s="2">
        <f>IF(Sales[[#This Row],[Sales Month]]=MAX(Sales[Sales Month]),Sales[[#This Row],[Upsell $ Per Non-Paying User]]*Sales[[#This Row],[Non-Paying Users]],0)</f>
        <v>0</v>
      </c>
      <c r="K1244" s="2" t="str">
        <f>_xlfn.IFS(Sales[[#This Row],[Current Upsell $]]=0,"",Sales[[#This Row],[Current Upsell $]]&gt;=400,"High",Sales[[#This Row],[Current Upsell $]]&gt;=100,"Medium",Sales[[#This Row],[Current Upsell $]]&lt;100,"Low")</f>
        <v/>
      </c>
      <c r="L1244" s="2" t="str">
        <f>IF(Sales[[#This Row],[Current Upsell $]]&gt;0,_xlfn.CONCAT(Sales[[#This Row],[Subscription Type]]," ",Sales[[#This Row],[Upsell Priority]]," ",TEXT(Sales[[#This Row],[Current Upsell $]],"$#,#")),"")</f>
        <v/>
      </c>
      <c r="M1244" s="1">
        <v>44075</v>
      </c>
      <c r="N1244" s="1">
        <v>44378</v>
      </c>
      <c r="O1244">
        <v>10</v>
      </c>
      <c r="P1244">
        <v>0</v>
      </c>
      <c r="Q1244" s="1">
        <v>44256</v>
      </c>
      <c r="R1244">
        <v>400</v>
      </c>
      <c r="S1244" s="1"/>
    </row>
    <row r="1245" spans="1:19" x14ac:dyDescent="0.35">
      <c r="A1245">
        <v>100121</v>
      </c>
      <c r="B1245" t="s">
        <v>1</v>
      </c>
      <c r="C1245" s="2">
        <f>_xlfn.SWITCH(Sales[[#This Row],[Subscription Type]],"Basic",10,"Premium",10,"Business",25,"Enterprise",27)</f>
        <v>25</v>
      </c>
      <c r="E1245" s="1"/>
      <c r="F1245" s="1"/>
      <c r="G1245">
        <v>16</v>
      </c>
      <c r="H1245">
        <v>13</v>
      </c>
      <c r="I1245">
        <f>IF(Sales[[#This Row],[Number of Users]]-Sales[[#This Row],[Licenses Bought]]&lt;0,0,Sales[[#This Row],[Number of Users]]-Sales[[#This Row],[Licenses Bought]])</f>
        <v>0</v>
      </c>
      <c r="J1245" s="2">
        <f>IF(Sales[[#This Row],[Sales Month]]=MAX(Sales[Sales Month]),Sales[[#This Row],[Upsell $ Per Non-Paying User]]*Sales[[#This Row],[Non-Paying Users]],0)</f>
        <v>0</v>
      </c>
      <c r="K1245" s="2" t="str">
        <f>_xlfn.IFS(Sales[[#This Row],[Current Upsell $]]=0,"",Sales[[#This Row],[Current Upsell $]]&gt;=400,"High",Sales[[#This Row],[Current Upsell $]]&gt;=100,"Medium",Sales[[#This Row],[Current Upsell $]]&lt;100,"Low")</f>
        <v/>
      </c>
      <c r="L1245" s="2" t="str">
        <f>IF(Sales[[#This Row],[Current Upsell $]]&gt;0,_xlfn.CONCAT(Sales[[#This Row],[Subscription Type]]," ",Sales[[#This Row],[Upsell Priority]]," ",TEXT(Sales[[#This Row],[Current Upsell $]],"$#,#")),"")</f>
        <v/>
      </c>
      <c r="M1245" s="1">
        <v>44075</v>
      </c>
      <c r="N1245" s="1">
        <v>44378</v>
      </c>
      <c r="O1245">
        <v>10</v>
      </c>
      <c r="P1245">
        <v>0</v>
      </c>
      <c r="Q1245" s="1">
        <v>44287</v>
      </c>
      <c r="R1245">
        <v>400</v>
      </c>
      <c r="S1245" s="1"/>
    </row>
    <row r="1246" spans="1:19" x14ac:dyDescent="0.35">
      <c r="A1246">
        <v>100121</v>
      </c>
      <c r="B1246" t="s">
        <v>1</v>
      </c>
      <c r="C1246" s="2">
        <f>_xlfn.SWITCH(Sales[[#This Row],[Subscription Type]],"Basic",10,"Premium",10,"Business",25,"Enterprise",27)</f>
        <v>25</v>
      </c>
      <c r="E1246" s="1"/>
      <c r="F1246" s="1"/>
      <c r="G1246">
        <v>16</v>
      </c>
      <c r="H1246">
        <v>27</v>
      </c>
      <c r="I1246">
        <f>IF(Sales[[#This Row],[Number of Users]]-Sales[[#This Row],[Licenses Bought]]&lt;0,0,Sales[[#This Row],[Number of Users]]-Sales[[#This Row],[Licenses Bought]])</f>
        <v>11</v>
      </c>
      <c r="J1246" s="2">
        <f>IF(Sales[[#This Row],[Sales Month]]=MAX(Sales[Sales Month]),Sales[[#This Row],[Upsell $ Per Non-Paying User]]*Sales[[#This Row],[Non-Paying Users]],0)</f>
        <v>0</v>
      </c>
      <c r="K1246" s="2" t="str">
        <f>_xlfn.IFS(Sales[[#This Row],[Current Upsell $]]=0,"",Sales[[#This Row],[Current Upsell $]]&gt;=400,"High",Sales[[#This Row],[Current Upsell $]]&gt;=100,"Medium",Sales[[#This Row],[Current Upsell $]]&lt;100,"Low")</f>
        <v/>
      </c>
      <c r="L1246" s="2" t="str">
        <f>IF(Sales[[#This Row],[Current Upsell $]]&gt;0,_xlfn.CONCAT(Sales[[#This Row],[Subscription Type]]," ",Sales[[#This Row],[Upsell Priority]]," ",TEXT(Sales[[#This Row],[Current Upsell $]],"$#,#")),"")</f>
        <v/>
      </c>
      <c r="M1246" s="1">
        <v>44075</v>
      </c>
      <c r="N1246" s="1">
        <v>44378</v>
      </c>
      <c r="O1246">
        <v>10</v>
      </c>
      <c r="P1246">
        <v>0</v>
      </c>
      <c r="Q1246" s="1">
        <v>44317</v>
      </c>
      <c r="R1246">
        <v>400</v>
      </c>
      <c r="S1246" s="1"/>
    </row>
    <row r="1247" spans="1:19" x14ac:dyDescent="0.35">
      <c r="A1247">
        <v>100121</v>
      </c>
      <c r="B1247" t="s">
        <v>1</v>
      </c>
      <c r="C1247" s="2">
        <f>_xlfn.SWITCH(Sales[[#This Row],[Subscription Type]],"Basic",10,"Premium",10,"Business",25,"Enterprise",27)</f>
        <v>25</v>
      </c>
      <c r="E1247" s="1"/>
      <c r="F1247" s="1"/>
      <c r="G1247">
        <v>16</v>
      </c>
      <c r="H1247">
        <v>21</v>
      </c>
      <c r="I1247">
        <f>IF(Sales[[#This Row],[Number of Users]]-Sales[[#This Row],[Licenses Bought]]&lt;0,0,Sales[[#This Row],[Number of Users]]-Sales[[#This Row],[Licenses Bought]])</f>
        <v>5</v>
      </c>
      <c r="J1247" s="2">
        <f>IF(Sales[[#This Row],[Sales Month]]=MAX(Sales[Sales Month]),Sales[[#This Row],[Upsell $ Per Non-Paying User]]*Sales[[#This Row],[Non-Paying Users]],0)</f>
        <v>125</v>
      </c>
      <c r="K1247" s="2" t="str">
        <f>_xlfn.IFS(Sales[[#This Row],[Current Upsell $]]=0,"",Sales[[#This Row],[Current Upsell $]]&gt;=400,"High",Sales[[#This Row],[Current Upsell $]]&gt;=100,"Medium",Sales[[#This Row],[Current Upsell $]]&lt;100,"Low")</f>
        <v>Medium</v>
      </c>
      <c r="L1247" s="2" t="str">
        <f>IF(Sales[[#This Row],[Current Upsell $]]&gt;0,_xlfn.CONCAT(Sales[[#This Row],[Subscription Type]]," ",Sales[[#This Row],[Upsell Priority]]," ",TEXT(Sales[[#This Row],[Current Upsell $]],"$#,#")),"")</f>
        <v>Business Medium $125</v>
      </c>
      <c r="M1247" s="1">
        <v>44075</v>
      </c>
      <c r="N1247" s="1">
        <v>44378</v>
      </c>
      <c r="O1247">
        <v>10</v>
      </c>
      <c r="P1247">
        <v>0</v>
      </c>
      <c r="Q1247" s="1">
        <v>44348</v>
      </c>
      <c r="R1247">
        <v>400</v>
      </c>
      <c r="S1247" s="1"/>
    </row>
    <row r="1248" spans="1:19" x14ac:dyDescent="0.35">
      <c r="A1248">
        <v>100122</v>
      </c>
      <c r="B1248" t="s">
        <v>3</v>
      </c>
      <c r="C1248" s="2">
        <f>_xlfn.SWITCH(Sales[[#This Row],[Subscription Type]],"Basic",10,"Premium",10,"Business",25,"Enterprise",27)</f>
        <v>10</v>
      </c>
      <c r="E1248" s="1"/>
      <c r="F1248" s="1"/>
      <c r="G1248">
        <v>0</v>
      </c>
      <c r="H1248">
        <v>16</v>
      </c>
      <c r="I1248">
        <f>IF(Sales[[#This Row],[Number of Users]]-Sales[[#This Row],[Licenses Bought]]&lt;0,0,Sales[[#This Row],[Number of Users]]-Sales[[#This Row],[Licenses Bought]])</f>
        <v>16</v>
      </c>
      <c r="J1248" s="2">
        <f>IF(Sales[[#This Row],[Sales Month]]=MAX(Sales[Sales Month]),Sales[[#This Row],[Upsell $ Per Non-Paying User]]*Sales[[#This Row],[Non-Paying Users]],0)</f>
        <v>0</v>
      </c>
      <c r="K1248" s="2" t="str">
        <f>_xlfn.IFS(Sales[[#This Row],[Current Upsell $]]=0,"",Sales[[#This Row],[Current Upsell $]]&gt;=400,"High",Sales[[#This Row],[Current Upsell $]]&gt;=100,"Medium",Sales[[#This Row],[Current Upsell $]]&lt;100,"Low")</f>
        <v/>
      </c>
      <c r="L1248" s="2" t="str">
        <f>IF(Sales[[#This Row],[Current Upsell $]]&gt;0,_xlfn.CONCAT(Sales[[#This Row],[Subscription Type]]," ",Sales[[#This Row],[Upsell Priority]]," ",TEXT(Sales[[#This Row],[Current Upsell $]],"$#,#")),"")</f>
        <v/>
      </c>
      <c r="M1248" s="1">
        <v>44075</v>
      </c>
      <c r="N1248" s="1">
        <v>44378</v>
      </c>
      <c r="O1248">
        <v>10</v>
      </c>
      <c r="P1248">
        <v>0</v>
      </c>
      <c r="Q1248" s="1">
        <v>44075</v>
      </c>
      <c r="R1248">
        <v>0</v>
      </c>
      <c r="S1248" s="1"/>
    </row>
    <row r="1249" spans="1:19" x14ac:dyDescent="0.35">
      <c r="A1249">
        <v>100122</v>
      </c>
      <c r="B1249" t="s">
        <v>0</v>
      </c>
      <c r="C1249" s="2">
        <f>_xlfn.SWITCH(Sales[[#This Row],[Subscription Type]],"Basic",10,"Premium",10,"Business",25,"Enterprise",27)</f>
        <v>10</v>
      </c>
      <c r="E1249" s="1"/>
      <c r="F1249" s="1"/>
      <c r="G1249">
        <v>6</v>
      </c>
      <c r="H1249">
        <v>18</v>
      </c>
      <c r="I1249">
        <f>IF(Sales[[#This Row],[Number of Users]]-Sales[[#This Row],[Licenses Bought]]&lt;0,0,Sales[[#This Row],[Number of Users]]-Sales[[#This Row],[Licenses Bought]])</f>
        <v>12</v>
      </c>
      <c r="J1249" s="2">
        <f>IF(Sales[[#This Row],[Sales Month]]=MAX(Sales[Sales Month]),Sales[[#This Row],[Upsell $ Per Non-Paying User]]*Sales[[#This Row],[Non-Paying Users]],0)</f>
        <v>0</v>
      </c>
      <c r="K1249" s="2" t="str">
        <f>_xlfn.IFS(Sales[[#This Row],[Current Upsell $]]=0,"",Sales[[#This Row],[Current Upsell $]]&gt;=400,"High",Sales[[#This Row],[Current Upsell $]]&gt;=100,"Medium",Sales[[#This Row],[Current Upsell $]]&lt;100,"Low")</f>
        <v/>
      </c>
      <c r="L1249" s="2" t="str">
        <f>IF(Sales[[#This Row],[Current Upsell $]]&gt;0,_xlfn.CONCAT(Sales[[#This Row],[Subscription Type]]," ",Sales[[#This Row],[Upsell Priority]]," ",TEXT(Sales[[#This Row],[Current Upsell $]],"$#,#")),"")</f>
        <v/>
      </c>
      <c r="M1249" s="1">
        <v>44075</v>
      </c>
      <c r="N1249" s="1">
        <v>44378</v>
      </c>
      <c r="O1249">
        <v>10</v>
      </c>
      <c r="P1249">
        <v>0</v>
      </c>
      <c r="Q1249" s="1">
        <v>44105</v>
      </c>
      <c r="R1249">
        <v>60</v>
      </c>
      <c r="S1249" s="1"/>
    </row>
    <row r="1250" spans="1:19" x14ac:dyDescent="0.35">
      <c r="A1250">
        <v>100122</v>
      </c>
      <c r="B1250" t="s">
        <v>0</v>
      </c>
      <c r="C1250" s="2">
        <f>_xlfn.SWITCH(Sales[[#This Row],[Subscription Type]],"Basic",10,"Premium",10,"Business",25,"Enterprise",27)</f>
        <v>10</v>
      </c>
      <c r="E1250" s="1"/>
      <c r="F1250" s="1"/>
      <c r="G1250">
        <v>13</v>
      </c>
      <c r="H1250">
        <v>19</v>
      </c>
      <c r="I1250">
        <f>IF(Sales[[#This Row],[Number of Users]]-Sales[[#This Row],[Licenses Bought]]&lt;0,0,Sales[[#This Row],[Number of Users]]-Sales[[#This Row],[Licenses Bought]])</f>
        <v>6</v>
      </c>
      <c r="J1250" s="2">
        <f>IF(Sales[[#This Row],[Sales Month]]=MAX(Sales[Sales Month]),Sales[[#This Row],[Upsell $ Per Non-Paying User]]*Sales[[#This Row],[Non-Paying Users]],0)</f>
        <v>0</v>
      </c>
      <c r="K1250" s="2" t="str">
        <f>_xlfn.IFS(Sales[[#This Row],[Current Upsell $]]=0,"",Sales[[#This Row],[Current Upsell $]]&gt;=400,"High",Sales[[#This Row],[Current Upsell $]]&gt;=100,"Medium",Sales[[#This Row],[Current Upsell $]]&lt;100,"Low")</f>
        <v/>
      </c>
      <c r="L1250" s="2" t="str">
        <f>IF(Sales[[#This Row],[Current Upsell $]]&gt;0,_xlfn.CONCAT(Sales[[#This Row],[Subscription Type]]," ",Sales[[#This Row],[Upsell Priority]]," ",TEXT(Sales[[#This Row],[Current Upsell $]],"$#,#")),"")</f>
        <v/>
      </c>
      <c r="M1250" s="1">
        <v>44075</v>
      </c>
      <c r="N1250" s="1">
        <v>44378</v>
      </c>
      <c r="O1250">
        <v>10</v>
      </c>
      <c r="P1250">
        <v>0</v>
      </c>
      <c r="Q1250" s="1">
        <v>44136</v>
      </c>
      <c r="R1250">
        <v>130</v>
      </c>
      <c r="S1250" s="1"/>
    </row>
    <row r="1251" spans="1:19" x14ac:dyDescent="0.35">
      <c r="A1251">
        <v>100122</v>
      </c>
      <c r="B1251" t="s">
        <v>0</v>
      </c>
      <c r="C1251" s="2">
        <f>_xlfn.SWITCH(Sales[[#This Row],[Subscription Type]],"Basic",10,"Premium",10,"Business",25,"Enterprise",27)</f>
        <v>10</v>
      </c>
      <c r="E1251" s="1"/>
      <c r="F1251" s="1"/>
      <c r="G1251">
        <v>14</v>
      </c>
      <c r="H1251">
        <v>17</v>
      </c>
      <c r="I1251">
        <f>IF(Sales[[#This Row],[Number of Users]]-Sales[[#This Row],[Licenses Bought]]&lt;0,0,Sales[[#This Row],[Number of Users]]-Sales[[#This Row],[Licenses Bought]])</f>
        <v>3</v>
      </c>
      <c r="J1251" s="2">
        <f>IF(Sales[[#This Row],[Sales Month]]=MAX(Sales[Sales Month]),Sales[[#This Row],[Upsell $ Per Non-Paying User]]*Sales[[#This Row],[Non-Paying Users]],0)</f>
        <v>0</v>
      </c>
      <c r="K1251" s="2" t="str">
        <f>_xlfn.IFS(Sales[[#This Row],[Current Upsell $]]=0,"",Sales[[#This Row],[Current Upsell $]]&gt;=400,"High",Sales[[#This Row],[Current Upsell $]]&gt;=100,"Medium",Sales[[#This Row],[Current Upsell $]]&lt;100,"Low")</f>
        <v/>
      </c>
      <c r="L1251" s="2" t="str">
        <f>IF(Sales[[#This Row],[Current Upsell $]]&gt;0,_xlfn.CONCAT(Sales[[#This Row],[Subscription Type]]," ",Sales[[#This Row],[Upsell Priority]]," ",TEXT(Sales[[#This Row],[Current Upsell $]],"$#,#")),"")</f>
        <v/>
      </c>
      <c r="M1251" s="1">
        <v>44075</v>
      </c>
      <c r="N1251" s="1">
        <v>44378</v>
      </c>
      <c r="O1251">
        <v>10</v>
      </c>
      <c r="P1251">
        <v>0</v>
      </c>
      <c r="Q1251" s="1">
        <v>44166</v>
      </c>
      <c r="R1251">
        <v>140</v>
      </c>
      <c r="S1251" s="1"/>
    </row>
    <row r="1252" spans="1:19" x14ac:dyDescent="0.35">
      <c r="A1252">
        <v>100122</v>
      </c>
      <c r="B1252" t="s">
        <v>0</v>
      </c>
      <c r="C1252" s="2">
        <f>_xlfn.SWITCH(Sales[[#This Row],[Subscription Type]],"Basic",10,"Premium",10,"Business",25,"Enterprise",27)</f>
        <v>10</v>
      </c>
      <c r="E1252" s="1"/>
      <c r="F1252" s="1"/>
      <c r="G1252">
        <v>14</v>
      </c>
      <c r="H1252">
        <v>18</v>
      </c>
      <c r="I1252">
        <f>IF(Sales[[#This Row],[Number of Users]]-Sales[[#This Row],[Licenses Bought]]&lt;0,0,Sales[[#This Row],[Number of Users]]-Sales[[#This Row],[Licenses Bought]])</f>
        <v>4</v>
      </c>
      <c r="J1252" s="2">
        <f>IF(Sales[[#This Row],[Sales Month]]=MAX(Sales[Sales Month]),Sales[[#This Row],[Upsell $ Per Non-Paying User]]*Sales[[#This Row],[Non-Paying Users]],0)</f>
        <v>0</v>
      </c>
      <c r="K1252" s="2" t="str">
        <f>_xlfn.IFS(Sales[[#This Row],[Current Upsell $]]=0,"",Sales[[#This Row],[Current Upsell $]]&gt;=400,"High",Sales[[#This Row],[Current Upsell $]]&gt;=100,"Medium",Sales[[#This Row],[Current Upsell $]]&lt;100,"Low")</f>
        <v/>
      </c>
      <c r="L1252" s="2" t="str">
        <f>IF(Sales[[#This Row],[Current Upsell $]]&gt;0,_xlfn.CONCAT(Sales[[#This Row],[Subscription Type]]," ",Sales[[#This Row],[Upsell Priority]]," ",TEXT(Sales[[#This Row],[Current Upsell $]],"$#,#")),"")</f>
        <v/>
      </c>
      <c r="M1252" s="1">
        <v>44075</v>
      </c>
      <c r="N1252" s="1">
        <v>44378</v>
      </c>
      <c r="O1252">
        <v>10</v>
      </c>
      <c r="P1252">
        <v>0</v>
      </c>
      <c r="Q1252" s="1">
        <v>44197</v>
      </c>
      <c r="R1252">
        <v>140</v>
      </c>
      <c r="S1252" s="1"/>
    </row>
    <row r="1253" spans="1:19" x14ac:dyDescent="0.35">
      <c r="A1253">
        <v>100122</v>
      </c>
      <c r="B1253" t="s">
        <v>0</v>
      </c>
      <c r="C1253" s="2">
        <f>_xlfn.SWITCH(Sales[[#This Row],[Subscription Type]],"Basic",10,"Premium",10,"Business",25,"Enterprise",27)</f>
        <v>10</v>
      </c>
      <c r="E1253" s="1"/>
      <c r="F1253" s="1"/>
      <c r="G1253">
        <v>14</v>
      </c>
      <c r="H1253">
        <v>17</v>
      </c>
      <c r="I1253">
        <f>IF(Sales[[#This Row],[Number of Users]]-Sales[[#This Row],[Licenses Bought]]&lt;0,0,Sales[[#This Row],[Number of Users]]-Sales[[#This Row],[Licenses Bought]])</f>
        <v>3</v>
      </c>
      <c r="J1253" s="2">
        <f>IF(Sales[[#This Row],[Sales Month]]=MAX(Sales[Sales Month]),Sales[[#This Row],[Upsell $ Per Non-Paying User]]*Sales[[#This Row],[Non-Paying Users]],0)</f>
        <v>0</v>
      </c>
      <c r="K1253" s="2" t="str">
        <f>_xlfn.IFS(Sales[[#This Row],[Current Upsell $]]=0,"",Sales[[#This Row],[Current Upsell $]]&gt;=400,"High",Sales[[#This Row],[Current Upsell $]]&gt;=100,"Medium",Sales[[#This Row],[Current Upsell $]]&lt;100,"Low")</f>
        <v/>
      </c>
      <c r="L1253" s="2" t="str">
        <f>IF(Sales[[#This Row],[Current Upsell $]]&gt;0,_xlfn.CONCAT(Sales[[#This Row],[Subscription Type]]," ",Sales[[#This Row],[Upsell Priority]]," ",TEXT(Sales[[#This Row],[Current Upsell $]],"$#,#")),"")</f>
        <v/>
      </c>
      <c r="M1253" s="1">
        <v>44075</v>
      </c>
      <c r="N1253" s="1">
        <v>44378</v>
      </c>
      <c r="O1253">
        <v>10</v>
      </c>
      <c r="P1253">
        <v>0</v>
      </c>
      <c r="Q1253" s="1">
        <v>44228</v>
      </c>
      <c r="R1253">
        <v>140</v>
      </c>
      <c r="S1253" s="1"/>
    </row>
    <row r="1254" spans="1:19" x14ac:dyDescent="0.35">
      <c r="A1254">
        <v>100122</v>
      </c>
      <c r="B1254" t="s">
        <v>0</v>
      </c>
      <c r="C1254" s="2">
        <f>_xlfn.SWITCH(Sales[[#This Row],[Subscription Type]],"Basic",10,"Premium",10,"Business",25,"Enterprise",27)</f>
        <v>10</v>
      </c>
      <c r="E1254" s="1"/>
      <c r="F1254" s="1"/>
      <c r="G1254">
        <v>14</v>
      </c>
      <c r="H1254">
        <v>16</v>
      </c>
      <c r="I1254">
        <f>IF(Sales[[#This Row],[Number of Users]]-Sales[[#This Row],[Licenses Bought]]&lt;0,0,Sales[[#This Row],[Number of Users]]-Sales[[#This Row],[Licenses Bought]])</f>
        <v>2</v>
      </c>
      <c r="J1254" s="2">
        <f>IF(Sales[[#This Row],[Sales Month]]=MAX(Sales[Sales Month]),Sales[[#This Row],[Upsell $ Per Non-Paying User]]*Sales[[#This Row],[Non-Paying Users]],0)</f>
        <v>0</v>
      </c>
      <c r="K1254" s="2" t="str">
        <f>_xlfn.IFS(Sales[[#This Row],[Current Upsell $]]=0,"",Sales[[#This Row],[Current Upsell $]]&gt;=400,"High",Sales[[#This Row],[Current Upsell $]]&gt;=100,"Medium",Sales[[#This Row],[Current Upsell $]]&lt;100,"Low")</f>
        <v/>
      </c>
      <c r="L1254" s="2" t="str">
        <f>IF(Sales[[#This Row],[Current Upsell $]]&gt;0,_xlfn.CONCAT(Sales[[#This Row],[Subscription Type]]," ",Sales[[#This Row],[Upsell Priority]]," ",TEXT(Sales[[#This Row],[Current Upsell $]],"$#,#")),"")</f>
        <v/>
      </c>
      <c r="M1254" s="1">
        <v>44075</v>
      </c>
      <c r="N1254" s="1">
        <v>44378</v>
      </c>
      <c r="O1254">
        <v>10</v>
      </c>
      <c r="P1254">
        <v>0</v>
      </c>
      <c r="Q1254" s="1">
        <v>44256</v>
      </c>
      <c r="R1254">
        <v>140</v>
      </c>
      <c r="S1254" s="1"/>
    </row>
    <row r="1255" spans="1:19" x14ac:dyDescent="0.35">
      <c r="A1255">
        <v>100122</v>
      </c>
      <c r="B1255" t="s">
        <v>0</v>
      </c>
      <c r="C1255" s="2">
        <f>_xlfn.SWITCH(Sales[[#This Row],[Subscription Type]],"Basic",10,"Premium",10,"Business",25,"Enterprise",27)</f>
        <v>10</v>
      </c>
      <c r="E1255" s="1"/>
      <c r="F1255" s="1"/>
      <c r="G1255">
        <v>14</v>
      </c>
      <c r="H1255">
        <v>17</v>
      </c>
      <c r="I1255">
        <f>IF(Sales[[#This Row],[Number of Users]]-Sales[[#This Row],[Licenses Bought]]&lt;0,0,Sales[[#This Row],[Number of Users]]-Sales[[#This Row],[Licenses Bought]])</f>
        <v>3</v>
      </c>
      <c r="J1255" s="2">
        <f>IF(Sales[[#This Row],[Sales Month]]=MAX(Sales[Sales Month]),Sales[[#This Row],[Upsell $ Per Non-Paying User]]*Sales[[#This Row],[Non-Paying Users]],0)</f>
        <v>0</v>
      </c>
      <c r="K1255" s="2" t="str">
        <f>_xlfn.IFS(Sales[[#This Row],[Current Upsell $]]=0,"",Sales[[#This Row],[Current Upsell $]]&gt;=400,"High",Sales[[#This Row],[Current Upsell $]]&gt;=100,"Medium",Sales[[#This Row],[Current Upsell $]]&lt;100,"Low")</f>
        <v/>
      </c>
      <c r="L1255" s="2" t="str">
        <f>IF(Sales[[#This Row],[Current Upsell $]]&gt;0,_xlfn.CONCAT(Sales[[#This Row],[Subscription Type]]," ",Sales[[#This Row],[Upsell Priority]]," ",TEXT(Sales[[#This Row],[Current Upsell $]],"$#,#")),"")</f>
        <v/>
      </c>
      <c r="M1255" s="1">
        <v>44075</v>
      </c>
      <c r="N1255" s="1">
        <v>44378</v>
      </c>
      <c r="O1255">
        <v>10</v>
      </c>
      <c r="P1255">
        <v>0</v>
      </c>
      <c r="Q1255" s="1">
        <v>44287</v>
      </c>
      <c r="R1255">
        <v>140</v>
      </c>
      <c r="S1255" s="1"/>
    </row>
    <row r="1256" spans="1:19" x14ac:dyDescent="0.35">
      <c r="A1256">
        <v>100122</v>
      </c>
      <c r="B1256" t="s">
        <v>0</v>
      </c>
      <c r="C1256" s="2">
        <f>_xlfn.SWITCH(Sales[[#This Row],[Subscription Type]],"Basic",10,"Premium",10,"Business",25,"Enterprise",27)</f>
        <v>10</v>
      </c>
      <c r="E1256" s="1"/>
      <c r="F1256" s="1"/>
      <c r="G1256">
        <v>14</v>
      </c>
      <c r="H1256">
        <v>16</v>
      </c>
      <c r="I1256">
        <f>IF(Sales[[#This Row],[Number of Users]]-Sales[[#This Row],[Licenses Bought]]&lt;0,0,Sales[[#This Row],[Number of Users]]-Sales[[#This Row],[Licenses Bought]])</f>
        <v>2</v>
      </c>
      <c r="J1256" s="2">
        <f>IF(Sales[[#This Row],[Sales Month]]=MAX(Sales[Sales Month]),Sales[[#This Row],[Upsell $ Per Non-Paying User]]*Sales[[#This Row],[Non-Paying Users]],0)</f>
        <v>0</v>
      </c>
      <c r="K1256" s="2" t="str">
        <f>_xlfn.IFS(Sales[[#This Row],[Current Upsell $]]=0,"",Sales[[#This Row],[Current Upsell $]]&gt;=400,"High",Sales[[#This Row],[Current Upsell $]]&gt;=100,"Medium",Sales[[#This Row],[Current Upsell $]]&lt;100,"Low")</f>
        <v/>
      </c>
      <c r="L1256" s="2" t="str">
        <f>IF(Sales[[#This Row],[Current Upsell $]]&gt;0,_xlfn.CONCAT(Sales[[#This Row],[Subscription Type]]," ",Sales[[#This Row],[Upsell Priority]]," ",TEXT(Sales[[#This Row],[Current Upsell $]],"$#,#")),"")</f>
        <v/>
      </c>
      <c r="M1256" s="1">
        <v>44075</v>
      </c>
      <c r="N1256" s="1">
        <v>44378</v>
      </c>
      <c r="O1256">
        <v>10</v>
      </c>
      <c r="P1256">
        <v>0</v>
      </c>
      <c r="Q1256" s="1">
        <v>44317</v>
      </c>
      <c r="R1256">
        <v>140</v>
      </c>
      <c r="S1256" s="1"/>
    </row>
    <row r="1257" spans="1:19" x14ac:dyDescent="0.35">
      <c r="A1257">
        <v>100122</v>
      </c>
      <c r="B1257" t="s">
        <v>0</v>
      </c>
      <c r="C1257" s="2">
        <f>_xlfn.SWITCH(Sales[[#This Row],[Subscription Type]],"Basic",10,"Premium",10,"Business",25,"Enterprise",27)</f>
        <v>10</v>
      </c>
      <c r="E1257" s="1"/>
      <c r="F1257" s="1"/>
      <c r="G1257">
        <v>14</v>
      </c>
      <c r="H1257">
        <v>17</v>
      </c>
      <c r="I1257">
        <f>IF(Sales[[#This Row],[Number of Users]]-Sales[[#This Row],[Licenses Bought]]&lt;0,0,Sales[[#This Row],[Number of Users]]-Sales[[#This Row],[Licenses Bought]])</f>
        <v>3</v>
      </c>
      <c r="J1257" s="2">
        <f>IF(Sales[[#This Row],[Sales Month]]=MAX(Sales[Sales Month]),Sales[[#This Row],[Upsell $ Per Non-Paying User]]*Sales[[#This Row],[Non-Paying Users]],0)</f>
        <v>30</v>
      </c>
      <c r="K1257" s="2" t="str">
        <f>_xlfn.IFS(Sales[[#This Row],[Current Upsell $]]=0,"",Sales[[#This Row],[Current Upsell $]]&gt;=400,"High",Sales[[#This Row],[Current Upsell $]]&gt;=100,"Medium",Sales[[#This Row],[Current Upsell $]]&lt;100,"Low")</f>
        <v>Low</v>
      </c>
      <c r="L1257" s="2" t="str">
        <f>IF(Sales[[#This Row],[Current Upsell $]]&gt;0,_xlfn.CONCAT(Sales[[#This Row],[Subscription Type]]," ",Sales[[#This Row],[Upsell Priority]]," ",TEXT(Sales[[#This Row],[Current Upsell $]],"$#,#")),"")</f>
        <v>Premium Low $30</v>
      </c>
      <c r="M1257" s="1">
        <v>44075</v>
      </c>
      <c r="N1257" s="1">
        <v>44378</v>
      </c>
      <c r="O1257">
        <v>10</v>
      </c>
      <c r="P1257">
        <v>0</v>
      </c>
      <c r="Q1257" s="1">
        <v>44348</v>
      </c>
      <c r="R1257">
        <v>140</v>
      </c>
      <c r="S1257" s="1"/>
    </row>
    <row r="1258" spans="1:19" x14ac:dyDescent="0.35">
      <c r="A1258">
        <v>100123</v>
      </c>
      <c r="B1258" t="s">
        <v>3</v>
      </c>
      <c r="C1258" s="2">
        <f>_xlfn.SWITCH(Sales[[#This Row],[Subscription Type]],"Basic",10,"Premium",10,"Business",25,"Enterprise",27)</f>
        <v>10</v>
      </c>
      <c r="G1258">
        <v>0</v>
      </c>
      <c r="H1258">
        <v>12</v>
      </c>
      <c r="I1258">
        <f>IF(Sales[[#This Row],[Number of Users]]-Sales[[#This Row],[Licenses Bought]]&lt;0,0,Sales[[#This Row],[Number of Users]]-Sales[[#This Row],[Licenses Bought]])</f>
        <v>12</v>
      </c>
      <c r="J1258" s="2">
        <f>IF(Sales[[#This Row],[Sales Month]]=MAX(Sales[Sales Month]),Sales[[#This Row],[Upsell $ Per Non-Paying User]]*Sales[[#This Row],[Non-Paying Users]],0)</f>
        <v>0</v>
      </c>
      <c r="K1258" s="2" t="str">
        <f>_xlfn.IFS(Sales[[#This Row],[Current Upsell $]]=0,"",Sales[[#This Row],[Current Upsell $]]&gt;=400,"High",Sales[[#This Row],[Current Upsell $]]&gt;=100,"Medium",Sales[[#This Row],[Current Upsell $]]&lt;100,"Low")</f>
        <v/>
      </c>
      <c r="L1258" s="2" t="str">
        <f>IF(Sales[[#This Row],[Current Upsell $]]&gt;0,_xlfn.CONCAT(Sales[[#This Row],[Subscription Type]]," ",Sales[[#This Row],[Upsell Priority]]," ",TEXT(Sales[[#This Row],[Current Upsell $]],"$#,#")),"")</f>
        <v/>
      </c>
      <c r="M1258" s="1">
        <v>44075</v>
      </c>
      <c r="N1258" s="1">
        <v>44136</v>
      </c>
      <c r="O1258">
        <v>2</v>
      </c>
      <c r="P1258">
        <v>7</v>
      </c>
      <c r="Q1258" s="1">
        <v>44075</v>
      </c>
      <c r="R1258">
        <v>0</v>
      </c>
      <c r="S1258" s="1"/>
    </row>
    <row r="1259" spans="1:19" x14ac:dyDescent="0.35">
      <c r="A1259">
        <v>100123</v>
      </c>
      <c r="B1259" t="s">
        <v>3</v>
      </c>
      <c r="C1259" s="2">
        <f>_xlfn.SWITCH(Sales[[#This Row],[Subscription Type]],"Basic",10,"Premium",10,"Business",25,"Enterprise",27)</f>
        <v>10</v>
      </c>
      <c r="G1259">
        <v>0</v>
      </c>
      <c r="H1259">
        <v>13</v>
      </c>
      <c r="I1259">
        <f>IF(Sales[[#This Row],[Number of Users]]-Sales[[#This Row],[Licenses Bought]]&lt;0,0,Sales[[#This Row],[Number of Users]]-Sales[[#This Row],[Licenses Bought]])</f>
        <v>13</v>
      </c>
      <c r="J1259" s="2">
        <f>IF(Sales[[#This Row],[Sales Month]]=MAX(Sales[Sales Month]),Sales[[#This Row],[Upsell $ Per Non-Paying User]]*Sales[[#This Row],[Non-Paying Users]],0)</f>
        <v>0</v>
      </c>
      <c r="K1259" s="2" t="str">
        <f>_xlfn.IFS(Sales[[#This Row],[Current Upsell $]]=0,"",Sales[[#This Row],[Current Upsell $]]&gt;=400,"High",Sales[[#This Row],[Current Upsell $]]&gt;=100,"Medium",Sales[[#This Row],[Current Upsell $]]&lt;100,"Low")</f>
        <v/>
      </c>
      <c r="L1259" s="2" t="str">
        <f>IF(Sales[[#This Row],[Current Upsell $]]&gt;0,_xlfn.CONCAT(Sales[[#This Row],[Subscription Type]]," ",Sales[[#This Row],[Upsell Priority]]," ",TEXT(Sales[[#This Row],[Current Upsell $]],"$#,#")),"")</f>
        <v/>
      </c>
      <c r="M1259" s="1">
        <v>44075</v>
      </c>
      <c r="N1259" s="1">
        <v>44136</v>
      </c>
      <c r="O1259">
        <v>2</v>
      </c>
      <c r="P1259">
        <v>7</v>
      </c>
      <c r="Q1259" s="1">
        <v>44105</v>
      </c>
      <c r="R1259">
        <v>0</v>
      </c>
      <c r="S1259" s="1"/>
    </row>
    <row r="1260" spans="1:19" x14ac:dyDescent="0.35">
      <c r="A1260">
        <v>100123</v>
      </c>
      <c r="B1260" t="s">
        <v>3</v>
      </c>
      <c r="C1260" s="2">
        <f>_xlfn.SWITCH(Sales[[#This Row],[Subscription Type]],"Basic",10,"Premium",10,"Business",25,"Enterprise",27)</f>
        <v>10</v>
      </c>
      <c r="G1260">
        <v>0</v>
      </c>
      <c r="H1260">
        <v>15</v>
      </c>
      <c r="I1260">
        <f>IF(Sales[[#This Row],[Number of Users]]-Sales[[#This Row],[Licenses Bought]]&lt;0,0,Sales[[#This Row],[Number of Users]]-Sales[[#This Row],[Licenses Bought]])</f>
        <v>15</v>
      </c>
      <c r="J1260" s="2">
        <f>IF(Sales[[#This Row],[Sales Month]]=MAX(Sales[Sales Month]),Sales[[#This Row],[Upsell $ Per Non-Paying User]]*Sales[[#This Row],[Non-Paying Users]],0)</f>
        <v>0</v>
      </c>
      <c r="K1260" s="2" t="str">
        <f>_xlfn.IFS(Sales[[#This Row],[Current Upsell $]]=0,"",Sales[[#This Row],[Current Upsell $]]&gt;=400,"High",Sales[[#This Row],[Current Upsell $]]&gt;=100,"Medium",Sales[[#This Row],[Current Upsell $]]&lt;100,"Low")</f>
        <v/>
      </c>
      <c r="L1260" s="2" t="str">
        <f>IF(Sales[[#This Row],[Current Upsell $]]&gt;0,_xlfn.CONCAT(Sales[[#This Row],[Subscription Type]]," ",Sales[[#This Row],[Upsell Priority]]," ",TEXT(Sales[[#This Row],[Current Upsell $]],"$#,#")),"")</f>
        <v/>
      </c>
      <c r="M1260" s="1">
        <v>44075</v>
      </c>
      <c r="N1260" s="1">
        <v>44136</v>
      </c>
      <c r="O1260">
        <v>2</v>
      </c>
      <c r="P1260">
        <v>7</v>
      </c>
      <c r="Q1260" s="1">
        <v>44136</v>
      </c>
      <c r="R1260">
        <v>0</v>
      </c>
      <c r="S1260" s="1"/>
    </row>
    <row r="1261" spans="1:19" x14ac:dyDescent="0.35">
      <c r="A1261">
        <v>100124</v>
      </c>
      <c r="B1261" t="s">
        <v>3</v>
      </c>
      <c r="C1261" s="2">
        <f>_xlfn.SWITCH(Sales[[#This Row],[Subscription Type]],"Basic",10,"Premium",10,"Business",25,"Enterprise",27)</f>
        <v>10</v>
      </c>
      <c r="G1261">
        <v>0</v>
      </c>
      <c r="H1261">
        <v>14</v>
      </c>
      <c r="I1261">
        <f>IF(Sales[[#This Row],[Number of Users]]-Sales[[#This Row],[Licenses Bought]]&lt;0,0,Sales[[#This Row],[Number of Users]]-Sales[[#This Row],[Licenses Bought]])</f>
        <v>14</v>
      </c>
      <c r="J1261" s="2">
        <f>IF(Sales[[#This Row],[Sales Month]]=MAX(Sales[Sales Month]),Sales[[#This Row],[Upsell $ Per Non-Paying User]]*Sales[[#This Row],[Non-Paying Users]],0)</f>
        <v>0</v>
      </c>
      <c r="K1261" s="2" t="str">
        <f>_xlfn.IFS(Sales[[#This Row],[Current Upsell $]]=0,"",Sales[[#This Row],[Current Upsell $]]&gt;=400,"High",Sales[[#This Row],[Current Upsell $]]&gt;=100,"Medium",Sales[[#This Row],[Current Upsell $]]&lt;100,"Low")</f>
        <v/>
      </c>
      <c r="L1261" s="2" t="str">
        <f>IF(Sales[[#This Row],[Current Upsell $]]&gt;0,_xlfn.CONCAT(Sales[[#This Row],[Subscription Type]]," ",Sales[[#This Row],[Upsell Priority]]," ",TEXT(Sales[[#This Row],[Current Upsell $]],"$#,#")),"")</f>
        <v/>
      </c>
      <c r="M1261" s="1">
        <v>44075</v>
      </c>
      <c r="N1261" s="1">
        <v>44378</v>
      </c>
      <c r="O1261">
        <v>10</v>
      </c>
      <c r="P1261">
        <v>0</v>
      </c>
      <c r="Q1261" s="1">
        <v>44075</v>
      </c>
      <c r="R1261">
        <v>0</v>
      </c>
      <c r="S1261" s="1"/>
    </row>
    <row r="1262" spans="1:19" x14ac:dyDescent="0.35">
      <c r="A1262">
        <v>100124</v>
      </c>
      <c r="B1262" t="s">
        <v>3</v>
      </c>
      <c r="C1262" s="2">
        <f>_xlfn.SWITCH(Sales[[#This Row],[Subscription Type]],"Basic",10,"Premium",10,"Business",25,"Enterprise",27)</f>
        <v>10</v>
      </c>
      <c r="G1262">
        <v>0</v>
      </c>
      <c r="H1262">
        <v>15</v>
      </c>
      <c r="I1262">
        <f>IF(Sales[[#This Row],[Number of Users]]-Sales[[#This Row],[Licenses Bought]]&lt;0,0,Sales[[#This Row],[Number of Users]]-Sales[[#This Row],[Licenses Bought]])</f>
        <v>15</v>
      </c>
      <c r="J1262" s="2">
        <f>IF(Sales[[#This Row],[Sales Month]]=MAX(Sales[Sales Month]),Sales[[#This Row],[Upsell $ Per Non-Paying User]]*Sales[[#This Row],[Non-Paying Users]],0)</f>
        <v>0</v>
      </c>
      <c r="K1262" s="2" t="str">
        <f>_xlfn.IFS(Sales[[#This Row],[Current Upsell $]]=0,"",Sales[[#This Row],[Current Upsell $]]&gt;=400,"High",Sales[[#This Row],[Current Upsell $]]&gt;=100,"Medium",Sales[[#This Row],[Current Upsell $]]&lt;100,"Low")</f>
        <v/>
      </c>
      <c r="L1262" s="2" t="str">
        <f>IF(Sales[[#This Row],[Current Upsell $]]&gt;0,_xlfn.CONCAT(Sales[[#This Row],[Subscription Type]]," ",Sales[[#This Row],[Upsell Priority]]," ",TEXT(Sales[[#This Row],[Current Upsell $]],"$#,#")),"")</f>
        <v/>
      </c>
      <c r="M1262" s="1">
        <v>44075</v>
      </c>
      <c r="N1262" s="1">
        <v>44378</v>
      </c>
      <c r="O1262">
        <v>10</v>
      </c>
      <c r="P1262">
        <v>0</v>
      </c>
      <c r="Q1262" s="1">
        <v>44105</v>
      </c>
      <c r="R1262">
        <v>0</v>
      </c>
      <c r="S1262" s="1"/>
    </row>
    <row r="1263" spans="1:19" x14ac:dyDescent="0.35">
      <c r="A1263">
        <v>100124</v>
      </c>
      <c r="B1263" t="s">
        <v>3</v>
      </c>
      <c r="C1263" s="2">
        <f>_xlfn.SWITCH(Sales[[#This Row],[Subscription Type]],"Basic",10,"Premium",10,"Business",25,"Enterprise",27)</f>
        <v>10</v>
      </c>
      <c r="G1263">
        <v>0</v>
      </c>
      <c r="H1263">
        <v>17</v>
      </c>
      <c r="I1263">
        <f>IF(Sales[[#This Row],[Number of Users]]-Sales[[#This Row],[Licenses Bought]]&lt;0,0,Sales[[#This Row],[Number of Users]]-Sales[[#This Row],[Licenses Bought]])</f>
        <v>17</v>
      </c>
      <c r="J1263" s="2">
        <f>IF(Sales[[#This Row],[Sales Month]]=MAX(Sales[Sales Month]),Sales[[#This Row],[Upsell $ Per Non-Paying User]]*Sales[[#This Row],[Non-Paying Users]],0)</f>
        <v>0</v>
      </c>
      <c r="K1263" s="2" t="str">
        <f>_xlfn.IFS(Sales[[#This Row],[Current Upsell $]]=0,"",Sales[[#This Row],[Current Upsell $]]&gt;=400,"High",Sales[[#This Row],[Current Upsell $]]&gt;=100,"Medium",Sales[[#This Row],[Current Upsell $]]&lt;100,"Low")</f>
        <v/>
      </c>
      <c r="L1263" s="2" t="str">
        <f>IF(Sales[[#This Row],[Current Upsell $]]&gt;0,_xlfn.CONCAT(Sales[[#This Row],[Subscription Type]]," ",Sales[[#This Row],[Upsell Priority]]," ",TEXT(Sales[[#This Row],[Current Upsell $]],"$#,#")),"")</f>
        <v/>
      </c>
      <c r="M1263" s="1">
        <v>44075</v>
      </c>
      <c r="N1263" s="1">
        <v>44378</v>
      </c>
      <c r="O1263">
        <v>10</v>
      </c>
      <c r="P1263">
        <v>0</v>
      </c>
      <c r="Q1263" s="1">
        <v>44136</v>
      </c>
      <c r="R1263">
        <v>0</v>
      </c>
      <c r="S1263" s="1"/>
    </row>
    <row r="1264" spans="1:19" x14ac:dyDescent="0.35">
      <c r="A1264">
        <v>100124</v>
      </c>
      <c r="B1264" t="s">
        <v>3</v>
      </c>
      <c r="C1264" s="2">
        <f>_xlfn.SWITCH(Sales[[#This Row],[Subscription Type]],"Basic",10,"Premium",10,"Business",25,"Enterprise",27)</f>
        <v>10</v>
      </c>
      <c r="G1264">
        <v>0</v>
      </c>
      <c r="H1264">
        <v>11</v>
      </c>
      <c r="I1264">
        <f>IF(Sales[[#This Row],[Number of Users]]-Sales[[#This Row],[Licenses Bought]]&lt;0,0,Sales[[#This Row],[Number of Users]]-Sales[[#This Row],[Licenses Bought]])</f>
        <v>11</v>
      </c>
      <c r="J1264" s="2">
        <f>IF(Sales[[#This Row],[Sales Month]]=MAX(Sales[Sales Month]),Sales[[#This Row],[Upsell $ Per Non-Paying User]]*Sales[[#This Row],[Non-Paying Users]],0)</f>
        <v>0</v>
      </c>
      <c r="K1264" s="2" t="str">
        <f>_xlfn.IFS(Sales[[#This Row],[Current Upsell $]]=0,"",Sales[[#This Row],[Current Upsell $]]&gt;=400,"High",Sales[[#This Row],[Current Upsell $]]&gt;=100,"Medium",Sales[[#This Row],[Current Upsell $]]&lt;100,"Low")</f>
        <v/>
      </c>
      <c r="L1264" s="2" t="str">
        <f>IF(Sales[[#This Row],[Current Upsell $]]&gt;0,_xlfn.CONCAT(Sales[[#This Row],[Subscription Type]]," ",Sales[[#This Row],[Upsell Priority]]," ",TEXT(Sales[[#This Row],[Current Upsell $]],"$#,#")),"")</f>
        <v/>
      </c>
      <c r="M1264" s="1">
        <v>44075</v>
      </c>
      <c r="N1264" s="1">
        <v>44378</v>
      </c>
      <c r="O1264">
        <v>10</v>
      </c>
      <c r="P1264">
        <v>0</v>
      </c>
      <c r="Q1264" s="1">
        <v>44166</v>
      </c>
      <c r="R1264">
        <v>0</v>
      </c>
      <c r="S1264" s="1"/>
    </row>
    <row r="1265" spans="1:19" x14ac:dyDescent="0.35">
      <c r="A1265">
        <v>100124</v>
      </c>
      <c r="B1265" t="s">
        <v>3</v>
      </c>
      <c r="C1265" s="2">
        <f>_xlfn.SWITCH(Sales[[#This Row],[Subscription Type]],"Basic",10,"Premium",10,"Business",25,"Enterprise",27)</f>
        <v>10</v>
      </c>
      <c r="G1265">
        <v>0</v>
      </c>
      <c r="H1265">
        <v>10</v>
      </c>
      <c r="I1265">
        <f>IF(Sales[[#This Row],[Number of Users]]-Sales[[#This Row],[Licenses Bought]]&lt;0,0,Sales[[#This Row],[Number of Users]]-Sales[[#This Row],[Licenses Bought]])</f>
        <v>10</v>
      </c>
      <c r="J1265" s="2">
        <f>IF(Sales[[#This Row],[Sales Month]]=MAX(Sales[Sales Month]),Sales[[#This Row],[Upsell $ Per Non-Paying User]]*Sales[[#This Row],[Non-Paying Users]],0)</f>
        <v>0</v>
      </c>
      <c r="K1265" s="2" t="str">
        <f>_xlfn.IFS(Sales[[#This Row],[Current Upsell $]]=0,"",Sales[[#This Row],[Current Upsell $]]&gt;=400,"High",Sales[[#This Row],[Current Upsell $]]&gt;=100,"Medium",Sales[[#This Row],[Current Upsell $]]&lt;100,"Low")</f>
        <v/>
      </c>
      <c r="L1265" s="2" t="str">
        <f>IF(Sales[[#This Row],[Current Upsell $]]&gt;0,_xlfn.CONCAT(Sales[[#This Row],[Subscription Type]]," ",Sales[[#This Row],[Upsell Priority]]," ",TEXT(Sales[[#This Row],[Current Upsell $]],"$#,#")),"")</f>
        <v/>
      </c>
      <c r="M1265" s="1">
        <v>44075</v>
      </c>
      <c r="N1265" s="1">
        <v>44378</v>
      </c>
      <c r="O1265">
        <v>10</v>
      </c>
      <c r="P1265">
        <v>0</v>
      </c>
      <c r="Q1265" s="1">
        <v>44197</v>
      </c>
      <c r="R1265">
        <v>0</v>
      </c>
      <c r="S1265" s="1"/>
    </row>
    <row r="1266" spans="1:19" x14ac:dyDescent="0.35">
      <c r="A1266">
        <v>100124</v>
      </c>
      <c r="B1266" t="s">
        <v>3</v>
      </c>
      <c r="C1266" s="2">
        <f>_xlfn.SWITCH(Sales[[#This Row],[Subscription Type]],"Basic",10,"Premium",10,"Business",25,"Enterprise",27)</f>
        <v>10</v>
      </c>
      <c r="G1266">
        <v>0</v>
      </c>
      <c r="H1266">
        <v>15</v>
      </c>
      <c r="I1266">
        <f>IF(Sales[[#This Row],[Number of Users]]-Sales[[#This Row],[Licenses Bought]]&lt;0,0,Sales[[#This Row],[Number of Users]]-Sales[[#This Row],[Licenses Bought]])</f>
        <v>15</v>
      </c>
      <c r="J1266" s="2">
        <f>IF(Sales[[#This Row],[Sales Month]]=MAX(Sales[Sales Month]),Sales[[#This Row],[Upsell $ Per Non-Paying User]]*Sales[[#This Row],[Non-Paying Users]],0)</f>
        <v>0</v>
      </c>
      <c r="K1266" s="2" t="str">
        <f>_xlfn.IFS(Sales[[#This Row],[Current Upsell $]]=0,"",Sales[[#This Row],[Current Upsell $]]&gt;=400,"High",Sales[[#This Row],[Current Upsell $]]&gt;=100,"Medium",Sales[[#This Row],[Current Upsell $]]&lt;100,"Low")</f>
        <v/>
      </c>
      <c r="L1266" s="2" t="str">
        <f>IF(Sales[[#This Row],[Current Upsell $]]&gt;0,_xlfn.CONCAT(Sales[[#This Row],[Subscription Type]]," ",Sales[[#This Row],[Upsell Priority]]," ",TEXT(Sales[[#This Row],[Current Upsell $]],"$#,#")),"")</f>
        <v/>
      </c>
      <c r="M1266" s="1">
        <v>44075</v>
      </c>
      <c r="N1266" s="1">
        <v>44378</v>
      </c>
      <c r="O1266">
        <v>10</v>
      </c>
      <c r="P1266">
        <v>0</v>
      </c>
      <c r="Q1266" s="1">
        <v>44228</v>
      </c>
      <c r="R1266">
        <v>0</v>
      </c>
      <c r="S1266" s="1"/>
    </row>
    <row r="1267" spans="1:19" x14ac:dyDescent="0.35">
      <c r="A1267">
        <v>100124</v>
      </c>
      <c r="B1267" t="s">
        <v>3</v>
      </c>
      <c r="C1267" s="2">
        <f>_xlfn.SWITCH(Sales[[#This Row],[Subscription Type]],"Basic",10,"Premium",10,"Business",25,"Enterprise",27)</f>
        <v>10</v>
      </c>
      <c r="G1267">
        <v>0</v>
      </c>
      <c r="H1267">
        <v>14</v>
      </c>
      <c r="I1267">
        <f>IF(Sales[[#This Row],[Number of Users]]-Sales[[#This Row],[Licenses Bought]]&lt;0,0,Sales[[#This Row],[Number of Users]]-Sales[[#This Row],[Licenses Bought]])</f>
        <v>14</v>
      </c>
      <c r="J1267" s="2">
        <f>IF(Sales[[#This Row],[Sales Month]]=MAX(Sales[Sales Month]),Sales[[#This Row],[Upsell $ Per Non-Paying User]]*Sales[[#This Row],[Non-Paying Users]],0)</f>
        <v>0</v>
      </c>
      <c r="K1267" s="2" t="str">
        <f>_xlfn.IFS(Sales[[#This Row],[Current Upsell $]]=0,"",Sales[[#This Row],[Current Upsell $]]&gt;=400,"High",Sales[[#This Row],[Current Upsell $]]&gt;=100,"Medium",Sales[[#This Row],[Current Upsell $]]&lt;100,"Low")</f>
        <v/>
      </c>
      <c r="L1267" s="2" t="str">
        <f>IF(Sales[[#This Row],[Current Upsell $]]&gt;0,_xlfn.CONCAT(Sales[[#This Row],[Subscription Type]]," ",Sales[[#This Row],[Upsell Priority]]," ",TEXT(Sales[[#This Row],[Current Upsell $]],"$#,#")),"")</f>
        <v/>
      </c>
      <c r="M1267" s="1">
        <v>44075</v>
      </c>
      <c r="N1267" s="1">
        <v>44378</v>
      </c>
      <c r="O1267">
        <v>10</v>
      </c>
      <c r="P1267">
        <v>0</v>
      </c>
      <c r="Q1267" s="1">
        <v>44256</v>
      </c>
      <c r="R1267">
        <v>0</v>
      </c>
      <c r="S1267" s="1"/>
    </row>
    <row r="1268" spans="1:19" x14ac:dyDescent="0.35">
      <c r="A1268">
        <v>100124</v>
      </c>
      <c r="B1268" t="s">
        <v>3</v>
      </c>
      <c r="C1268" s="2">
        <f>_xlfn.SWITCH(Sales[[#This Row],[Subscription Type]],"Basic",10,"Premium",10,"Business",25,"Enterprise",27)</f>
        <v>10</v>
      </c>
      <c r="G1268">
        <v>0</v>
      </c>
      <c r="H1268">
        <v>13</v>
      </c>
      <c r="I1268">
        <f>IF(Sales[[#This Row],[Number of Users]]-Sales[[#This Row],[Licenses Bought]]&lt;0,0,Sales[[#This Row],[Number of Users]]-Sales[[#This Row],[Licenses Bought]])</f>
        <v>13</v>
      </c>
      <c r="J1268" s="2">
        <f>IF(Sales[[#This Row],[Sales Month]]=MAX(Sales[Sales Month]),Sales[[#This Row],[Upsell $ Per Non-Paying User]]*Sales[[#This Row],[Non-Paying Users]],0)</f>
        <v>0</v>
      </c>
      <c r="K1268" s="2" t="str">
        <f>_xlfn.IFS(Sales[[#This Row],[Current Upsell $]]=0,"",Sales[[#This Row],[Current Upsell $]]&gt;=400,"High",Sales[[#This Row],[Current Upsell $]]&gt;=100,"Medium",Sales[[#This Row],[Current Upsell $]]&lt;100,"Low")</f>
        <v/>
      </c>
      <c r="L1268" s="2" t="str">
        <f>IF(Sales[[#This Row],[Current Upsell $]]&gt;0,_xlfn.CONCAT(Sales[[#This Row],[Subscription Type]]," ",Sales[[#This Row],[Upsell Priority]]," ",TEXT(Sales[[#This Row],[Current Upsell $]],"$#,#")),"")</f>
        <v/>
      </c>
      <c r="M1268" s="1">
        <v>44075</v>
      </c>
      <c r="N1268" s="1">
        <v>44378</v>
      </c>
      <c r="O1268">
        <v>10</v>
      </c>
      <c r="P1268">
        <v>0</v>
      </c>
      <c r="Q1268" s="1">
        <v>44287</v>
      </c>
      <c r="R1268">
        <v>0</v>
      </c>
      <c r="S1268" s="1"/>
    </row>
    <row r="1269" spans="1:19" x14ac:dyDescent="0.35">
      <c r="A1269">
        <v>100124</v>
      </c>
      <c r="B1269" t="s">
        <v>3</v>
      </c>
      <c r="C1269" s="2">
        <f>_xlfn.SWITCH(Sales[[#This Row],[Subscription Type]],"Basic",10,"Premium",10,"Business",25,"Enterprise",27)</f>
        <v>10</v>
      </c>
      <c r="G1269">
        <v>0</v>
      </c>
      <c r="H1269">
        <v>12</v>
      </c>
      <c r="I1269">
        <f>IF(Sales[[#This Row],[Number of Users]]-Sales[[#This Row],[Licenses Bought]]&lt;0,0,Sales[[#This Row],[Number of Users]]-Sales[[#This Row],[Licenses Bought]])</f>
        <v>12</v>
      </c>
      <c r="J1269" s="2">
        <f>IF(Sales[[#This Row],[Sales Month]]=MAX(Sales[Sales Month]),Sales[[#This Row],[Upsell $ Per Non-Paying User]]*Sales[[#This Row],[Non-Paying Users]],0)</f>
        <v>0</v>
      </c>
      <c r="K1269" s="2" t="str">
        <f>_xlfn.IFS(Sales[[#This Row],[Current Upsell $]]=0,"",Sales[[#This Row],[Current Upsell $]]&gt;=400,"High",Sales[[#This Row],[Current Upsell $]]&gt;=100,"Medium",Sales[[#This Row],[Current Upsell $]]&lt;100,"Low")</f>
        <v/>
      </c>
      <c r="L1269" s="2" t="str">
        <f>IF(Sales[[#This Row],[Current Upsell $]]&gt;0,_xlfn.CONCAT(Sales[[#This Row],[Subscription Type]]," ",Sales[[#This Row],[Upsell Priority]]," ",TEXT(Sales[[#This Row],[Current Upsell $]],"$#,#")),"")</f>
        <v/>
      </c>
      <c r="M1269" s="1">
        <v>44075</v>
      </c>
      <c r="N1269" s="1">
        <v>44378</v>
      </c>
      <c r="O1269">
        <v>10</v>
      </c>
      <c r="P1269">
        <v>0</v>
      </c>
      <c r="Q1269" s="1">
        <v>44317</v>
      </c>
      <c r="R1269">
        <v>0</v>
      </c>
      <c r="S1269" s="1"/>
    </row>
    <row r="1270" spans="1:19" x14ac:dyDescent="0.35">
      <c r="A1270">
        <v>100124</v>
      </c>
      <c r="B1270" t="s">
        <v>3</v>
      </c>
      <c r="C1270" s="2">
        <f>_xlfn.SWITCH(Sales[[#This Row],[Subscription Type]],"Basic",10,"Premium",10,"Business",25,"Enterprise",27)</f>
        <v>10</v>
      </c>
      <c r="G1270">
        <v>0</v>
      </c>
      <c r="H1270">
        <v>14</v>
      </c>
      <c r="I1270">
        <f>IF(Sales[[#This Row],[Number of Users]]-Sales[[#This Row],[Licenses Bought]]&lt;0,0,Sales[[#This Row],[Number of Users]]-Sales[[#This Row],[Licenses Bought]])</f>
        <v>14</v>
      </c>
      <c r="J1270" s="2">
        <f>IF(Sales[[#This Row],[Sales Month]]=MAX(Sales[Sales Month]),Sales[[#This Row],[Upsell $ Per Non-Paying User]]*Sales[[#This Row],[Non-Paying Users]],0)</f>
        <v>140</v>
      </c>
      <c r="K1270" s="2" t="str">
        <f>_xlfn.IFS(Sales[[#This Row],[Current Upsell $]]=0,"",Sales[[#This Row],[Current Upsell $]]&gt;=400,"High",Sales[[#This Row],[Current Upsell $]]&gt;=100,"Medium",Sales[[#This Row],[Current Upsell $]]&lt;100,"Low")</f>
        <v>Medium</v>
      </c>
      <c r="L1270" s="2" t="str">
        <f>IF(Sales[[#This Row],[Current Upsell $]]&gt;0,_xlfn.CONCAT(Sales[[#This Row],[Subscription Type]]," ",Sales[[#This Row],[Upsell Priority]]," ",TEXT(Sales[[#This Row],[Current Upsell $]],"$#,#")),"")</f>
        <v>Basic Medium $140</v>
      </c>
      <c r="M1270" s="1">
        <v>44075</v>
      </c>
      <c r="N1270" s="1">
        <v>44378</v>
      </c>
      <c r="O1270">
        <v>10</v>
      </c>
      <c r="P1270">
        <v>0</v>
      </c>
      <c r="Q1270" s="1">
        <v>44348</v>
      </c>
      <c r="R1270">
        <v>0</v>
      </c>
      <c r="S1270" s="1"/>
    </row>
    <row r="1271" spans="1:19" x14ac:dyDescent="0.35">
      <c r="A1271">
        <v>100125</v>
      </c>
      <c r="B1271" t="s">
        <v>3</v>
      </c>
      <c r="C1271" s="2">
        <f>_xlfn.SWITCH(Sales[[#This Row],[Subscription Type]],"Basic",10,"Premium",10,"Business",25,"Enterprise",27)</f>
        <v>10</v>
      </c>
      <c r="E1271" s="1"/>
      <c r="F1271" s="1"/>
      <c r="G1271">
        <v>0</v>
      </c>
      <c r="H1271">
        <v>11</v>
      </c>
      <c r="I1271">
        <f>IF(Sales[[#This Row],[Number of Users]]-Sales[[#This Row],[Licenses Bought]]&lt;0,0,Sales[[#This Row],[Number of Users]]-Sales[[#This Row],[Licenses Bought]])</f>
        <v>11</v>
      </c>
      <c r="J1271" s="2">
        <f>IF(Sales[[#This Row],[Sales Month]]=MAX(Sales[Sales Month]),Sales[[#This Row],[Upsell $ Per Non-Paying User]]*Sales[[#This Row],[Non-Paying Users]],0)</f>
        <v>0</v>
      </c>
      <c r="K1271" s="2" t="str">
        <f>_xlfn.IFS(Sales[[#This Row],[Current Upsell $]]=0,"",Sales[[#This Row],[Current Upsell $]]&gt;=400,"High",Sales[[#This Row],[Current Upsell $]]&gt;=100,"Medium",Sales[[#This Row],[Current Upsell $]]&lt;100,"Low")</f>
        <v/>
      </c>
      <c r="L1271" s="2" t="str">
        <f>IF(Sales[[#This Row],[Current Upsell $]]&gt;0,_xlfn.CONCAT(Sales[[#This Row],[Subscription Type]]," ",Sales[[#This Row],[Upsell Priority]]," ",TEXT(Sales[[#This Row],[Current Upsell $]],"$#,#")),"")</f>
        <v/>
      </c>
      <c r="M1271" s="1">
        <v>44075</v>
      </c>
      <c r="N1271" s="1">
        <v>44378</v>
      </c>
      <c r="O1271">
        <v>10</v>
      </c>
      <c r="P1271">
        <v>0</v>
      </c>
      <c r="Q1271" s="1">
        <v>44075</v>
      </c>
      <c r="R1271">
        <v>0</v>
      </c>
      <c r="S1271" s="1"/>
    </row>
    <row r="1272" spans="1:19" x14ac:dyDescent="0.35">
      <c r="A1272">
        <v>100125</v>
      </c>
      <c r="B1272" t="s">
        <v>1</v>
      </c>
      <c r="C1272" s="2">
        <f>_xlfn.SWITCH(Sales[[#This Row],[Subscription Type]],"Basic",10,"Premium",10,"Business",25,"Enterprise",27)</f>
        <v>25</v>
      </c>
      <c r="E1272" s="1"/>
      <c r="F1272" s="1"/>
      <c r="G1272">
        <v>4</v>
      </c>
      <c r="H1272">
        <v>11</v>
      </c>
      <c r="I1272">
        <f>IF(Sales[[#This Row],[Number of Users]]-Sales[[#This Row],[Licenses Bought]]&lt;0,0,Sales[[#This Row],[Number of Users]]-Sales[[#This Row],[Licenses Bought]])</f>
        <v>7</v>
      </c>
      <c r="J1272" s="2">
        <f>IF(Sales[[#This Row],[Sales Month]]=MAX(Sales[Sales Month]),Sales[[#This Row],[Upsell $ Per Non-Paying User]]*Sales[[#This Row],[Non-Paying Users]],0)</f>
        <v>0</v>
      </c>
      <c r="K1272" s="2" t="str">
        <f>_xlfn.IFS(Sales[[#This Row],[Current Upsell $]]=0,"",Sales[[#This Row],[Current Upsell $]]&gt;=400,"High",Sales[[#This Row],[Current Upsell $]]&gt;=100,"Medium",Sales[[#This Row],[Current Upsell $]]&lt;100,"Low")</f>
        <v/>
      </c>
      <c r="L1272" s="2" t="str">
        <f>IF(Sales[[#This Row],[Current Upsell $]]&gt;0,_xlfn.CONCAT(Sales[[#This Row],[Subscription Type]]," ",Sales[[#This Row],[Upsell Priority]]," ",TEXT(Sales[[#This Row],[Current Upsell $]],"$#,#")),"")</f>
        <v/>
      </c>
      <c r="M1272" s="1">
        <v>44075</v>
      </c>
      <c r="N1272" s="1">
        <v>44378</v>
      </c>
      <c r="O1272">
        <v>10</v>
      </c>
      <c r="P1272">
        <v>0</v>
      </c>
      <c r="Q1272" s="1">
        <v>44105</v>
      </c>
      <c r="R1272">
        <v>100</v>
      </c>
      <c r="S1272" s="1"/>
    </row>
    <row r="1273" spans="1:19" x14ac:dyDescent="0.35">
      <c r="A1273">
        <v>100125</v>
      </c>
      <c r="B1273" t="s">
        <v>1</v>
      </c>
      <c r="C1273" s="2">
        <f>_xlfn.SWITCH(Sales[[#This Row],[Subscription Type]],"Basic",10,"Premium",10,"Business",25,"Enterprise",27)</f>
        <v>25</v>
      </c>
      <c r="E1273" s="1"/>
      <c r="F1273" s="1"/>
      <c r="G1273">
        <v>11</v>
      </c>
      <c r="H1273">
        <v>12</v>
      </c>
      <c r="I1273">
        <f>IF(Sales[[#This Row],[Number of Users]]-Sales[[#This Row],[Licenses Bought]]&lt;0,0,Sales[[#This Row],[Number of Users]]-Sales[[#This Row],[Licenses Bought]])</f>
        <v>1</v>
      </c>
      <c r="J1273" s="2">
        <f>IF(Sales[[#This Row],[Sales Month]]=MAX(Sales[Sales Month]),Sales[[#This Row],[Upsell $ Per Non-Paying User]]*Sales[[#This Row],[Non-Paying Users]],0)</f>
        <v>0</v>
      </c>
      <c r="K1273" s="2" t="str">
        <f>_xlfn.IFS(Sales[[#This Row],[Current Upsell $]]=0,"",Sales[[#This Row],[Current Upsell $]]&gt;=400,"High",Sales[[#This Row],[Current Upsell $]]&gt;=100,"Medium",Sales[[#This Row],[Current Upsell $]]&lt;100,"Low")</f>
        <v/>
      </c>
      <c r="L1273" s="2" t="str">
        <f>IF(Sales[[#This Row],[Current Upsell $]]&gt;0,_xlfn.CONCAT(Sales[[#This Row],[Subscription Type]]," ",Sales[[#This Row],[Upsell Priority]]," ",TEXT(Sales[[#This Row],[Current Upsell $]],"$#,#")),"")</f>
        <v/>
      </c>
      <c r="M1273" s="1">
        <v>44075</v>
      </c>
      <c r="N1273" s="1">
        <v>44378</v>
      </c>
      <c r="O1273">
        <v>10</v>
      </c>
      <c r="P1273">
        <v>0</v>
      </c>
      <c r="Q1273" s="1">
        <v>44136</v>
      </c>
      <c r="R1273">
        <v>275</v>
      </c>
      <c r="S1273" s="1"/>
    </row>
    <row r="1274" spans="1:19" x14ac:dyDescent="0.35">
      <c r="A1274">
        <v>100125</v>
      </c>
      <c r="B1274" t="s">
        <v>1</v>
      </c>
      <c r="C1274" s="2">
        <f>_xlfn.SWITCH(Sales[[#This Row],[Subscription Type]],"Basic",10,"Premium",10,"Business",25,"Enterprise",27)</f>
        <v>25</v>
      </c>
      <c r="E1274" s="1"/>
      <c r="F1274" s="1"/>
      <c r="G1274">
        <v>11</v>
      </c>
      <c r="H1274">
        <v>14</v>
      </c>
      <c r="I1274">
        <f>IF(Sales[[#This Row],[Number of Users]]-Sales[[#This Row],[Licenses Bought]]&lt;0,0,Sales[[#This Row],[Number of Users]]-Sales[[#This Row],[Licenses Bought]])</f>
        <v>3</v>
      </c>
      <c r="J1274" s="2">
        <f>IF(Sales[[#This Row],[Sales Month]]=MAX(Sales[Sales Month]),Sales[[#This Row],[Upsell $ Per Non-Paying User]]*Sales[[#This Row],[Non-Paying Users]],0)</f>
        <v>0</v>
      </c>
      <c r="K1274" s="2" t="str">
        <f>_xlfn.IFS(Sales[[#This Row],[Current Upsell $]]=0,"",Sales[[#This Row],[Current Upsell $]]&gt;=400,"High",Sales[[#This Row],[Current Upsell $]]&gt;=100,"Medium",Sales[[#This Row],[Current Upsell $]]&lt;100,"Low")</f>
        <v/>
      </c>
      <c r="L1274" s="2" t="str">
        <f>IF(Sales[[#This Row],[Current Upsell $]]&gt;0,_xlfn.CONCAT(Sales[[#This Row],[Subscription Type]]," ",Sales[[#This Row],[Upsell Priority]]," ",TEXT(Sales[[#This Row],[Current Upsell $]],"$#,#")),"")</f>
        <v/>
      </c>
      <c r="M1274" s="1">
        <v>44075</v>
      </c>
      <c r="N1274" s="1">
        <v>44378</v>
      </c>
      <c r="O1274">
        <v>10</v>
      </c>
      <c r="P1274">
        <v>0</v>
      </c>
      <c r="Q1274" s="1">
        <v>44166</v>
      </c>
      <c r="R1274">
        <v>275</v>
      </c>
      <c r="S1274" s="1"/>
    </row>
    <row r="1275" spans="1:19" x14ac:dyDescent="0.35">
      <c r="A1275">
        <v>100125</v>
      </c>
      <c r="B1275" t="s">
        <v>1</v>
      </c>
      <c r="C1275" s="2">
        <f>_xlfn.SWITCH(Sales[[#This Row],[Subscription Type]],"Basic",10,"Premium",10,"Business",25,"Enterprise",27)</f>
        <v>25</v>
      </c>
      <c r="E1275" s="1"/>
      <c r="F1275" s="1"/>
      <c r="G1275">
        <v>11</v>
      </c>
      <c r="H1275">
        <v>12</v>
      </c>
      <c r="I1275">
        <f>IF(Sales[[#This Row],[Number of Users]]-Sales[[#This Row],[Licenses Bought]]&lt;0,0,Sales[[#This Row],[Number of Users]]-Sales[[#This Row],[Licenses Bought]])</f>
        <v>1</v>
      </c>
      <c r="J1275" s="2">
        <f>IF(Sales[[#This Row],[Sales Month]]=MAX(Sales[Sales Month]),Sales[[#This Row],[Upsell $ Per Non-Paying User]]*Sales[[#This Row],[Non-Paying Users]],0)</f>
        <v>0</v>
      </c>
      <c r="K1275" s="2" t="str">
        <f>_xlfn.IFS(Sales[[#This Row],[Current Upsell $]]=0,"",Sales[[#This Row],[Current Upsell $]]&gt;=400,"High",Sales[[#This Row],[Current Upsell $]]&gt;=100,"Medium",Sales[[#This Row],[Current Upsell $]]&lt;100,"Low")</f>
        <v/>
      </c>
      <c r="L1275" s="2" t="str">
        <f>IF(Sales[[#This Row],[Current Upsell $]]&gt;0,_xlfn.CONCAT(Sales[[#This Row],[Subscription Type]]," ",Sales[[#This Row],[Upsell Priority]]," ",TEXT(Sales[[#This Row],[Current Upsell $]],"$#,#")),"")</f>
        <v/>
      </c>
      <c r="M1275" s="1">
        <v>44075</v>
      </c>
      <c r="N1275" s="1">
        <v>44378</v>
      </c>
      <c r="O1275">
        <v>10</v>
      </c>
      <c r="P1275">
        <v>0</v>
      </c>
      <c r="Q1275" s="1">
        <v>44197</v>
      </c>
      <c r="R1275">
        <v>275</v>
      </c>
      <c r="S1275" s="1"/>
    </row>
    <row r="1276" spans="1:19" x14ac:dyDescent="0.35">
      <c r="A1276">
        <v>100125</v>
      </c>
      <c r="B1276" t="s">
        <v>1</v>
      </c>
      <c r="C1276" s="2">
        <f>_xlfn.SWITCH(Sales[[#This Row],[Subscription Type]],"Basic",10,"Premium",10,"Business",25,"Enterprise",27)</f>
        <v>25</v>
      </c>
      <c r="E1276" s="1"/>
      <c r="F1276" s="1"/>
      <c r="G1276">
        <v>11</v>
      </c>
      <c r="H1276">
        <v>12</v>
      </c>
      <c r="I1276">
        <f>IF(Sales[[#This Row],[Number of Users]]-Sales[[#This Row],[Licenses Bought]]&lt;0,0,Sales[[#This Row],[Number of Users]]-Sales[[#This Row],[Licenses Bought]])</f>
        <v>1</v>
      </c>
      <c r="J1276" s="2">
        <f>IF(Sales[[#This Row],[Sales Month]]=MAX(Sales[Sales Month]),Sales[[#This Row],[Upsell $ Per Non-Paying User]]*Sales[[#This Row],[Non-Paying Users]],0)</f>
        <v>0</v>
      </c>
      <c r="K1276" s="2" t="str">
        <f>_xlfn.IFS(Sales[[#This Row],[Current Upsell $]]=0,"",Sales[[#This Row],[Current Upsell $]]&gt;=400,"High",Sales[[#This Row],[Current Upsell $]]&gt;=100,"Medium",Sales[[#This Row],[Current Upsell $]]&lt;100,"Low")</f>
        <v/>
      </c>
      <c r="L1276" s="2" t="str">
        <f>IF(Sales[[#This Row],[Current Upsell $]]&gt;0,_xlfn.CONCAT(Sales[[#This Row],[Subscription Type]]," ",Sales[[#This Row],[Upsell Priority]]," ",TEXT(Sales[[#This Row],[Current Upsell $]],"$#,#")),"")</f>
        <v/>
      </c>
      <c r="M1276" s="1">
        <v>44075</v>
      </c>
      <c r="N1276" s="1">
        <v>44378</v>
      </c>
      <c r="O1276">
        <v>10</v>
      </c>
      <c r="P1276">
        <v>0</v>
      </c>
      <c r="Q1276" s="1">
        <v>44228</v>
      </c>
      <c r="R1276">
        <v>275</v>
      </c>
      <c r="S1276" s="1"/>
    </row>
    <row r="1277" spans="1:19" x14ac:dyDescent="0.35">
      <c r="A1277">
        <v>100125</v>
      </c>
      <c r="B1277" t="s">
        <v>1</v>
      </c>
      <c r="C1277" s="2">
        <f>_xlfn.SWITCH(Sales[[#This Row],[Subscription Type]],"Basic",10,"Premium",10,"Business",25,"Enterprise",27)</f>
        <v>25</v>
      </c>
      <c r="E1277" s="1"/>
      <c r="F1277" s="1"/>
      <c r="G1277">
        <v>11</v>
      </c>
      <c r="H1277">
        <v>13</v>
      </c>
      <c r="I1277">
        <f>IF(Sales[[#This Row],[Number of Users]]-Sales[[#This Row],[Licenses Bought]]&lt;0,0,Sales[[#This Row],[Number of Users]]-Sales[[#This Row],[Licenses Bought]])</f>
        <v>2</v>
      </c>
      <c r="J1277" s="2">
        <f>IF(Sales[[#This Row],[Sales Month]]=MAX(Sales[Sales Month]),Sales[[#This Row],[Upsell $ Per Non-Paying User]]*Sales[[#This Row],[Non-Paying Users]],0)</f>
        <v>0</v>
      </c>
      <c r="K1277" s="2" t="str">
        <f>_xlfn.IFS(Sales[[#This Row],[Current Upsell $]]=0,"",Sales[[#This Row],[Current Upsell $]]&gt;=400,"High",Sales[[#This Row],[Current Upsell $]]&gt;=100,"Medium",Sales[[#This Row],[Current Upsell $]]&lt;100,"Low")</f>
        <v/>
      </c>
      <c r="L1277" s="2" t="str">
        <f>IF(Sales[[#This Row],[Current Upsell $]]&gt;0,_xlfn.CONCAT(Sales[[#This Row],[Subscription Type]]," ",Sales[[#This Row],[Upsell Priority]]," ",TEXT(Sales[[#This Row],[Current Upsell $]],"$#,#")),"")</f>
        <v/>
      </c>
      <c r="M1277" s="1">
        <v>44075</v>
      </c>
      <c r="N1277" s="1">
        <v>44378</v>
      </c>
      <c r="O1277">
        <v>10</v>
      </c>
      <c r="P1277">
        <v>0</v>
      </c>
      <c r="Q1277" s="1">
        <v>44256</v>
      </c>
      <c r="R1277">
        <v>275</v>
      </c>
      <c r="S1277" s="1"/>
    </row>
    <row r="1278" spans="1:19" x14ac:dyDescent="0.35">
      <c r="A1278">
        <v>100125</v>
      </c>
      <c r="B1278" t="s">
        <v>1</v>
      </c>
      <c r="C1278" s="2">
        <f>_xlfn.SWITCH(Sales[[#This Row],[Subscription Type]],"Basic",10,"Premium",10,"Business",25,"Enterprise",27)</f>
        <v>25</v>
      </c>
      <c r="E1278" s="1"/>
      <c r="F1278" s="1"/>
      <c r="G1278">
        <v>11</v>
      </c>
      <c r="H1278">
        <v>12</v>
      </c>
      <c r="I1278">
        <f>IF(Sales[[#This Row],[Number of Users]]-Sales[[#This Row],[Licenses Bought]]&lt;0,0,Sales[[#This Row],[Number of Users]]-Sales[[#This Row],[Licenses Bought]])</f>
        <v>1</v>
      </c>
      <c r="J1278" s="2">
        <f>IF(Sales[[#This Row],[Sales Month]]=MAX(Sales[Sales Month]),Sales[[#This Row],[Upsell $ Per Non-Paying User]]*Sales[[#This Row],[Non-Paying Users]],0)</f>
        <v>0</v>
      </c>
      <c r="K1278" s="2" t="str">
        <f>_xlfn.IFS(Sales[[#This Row],[Current Upsell $]]=0,"",Sales[[#This Row],[Current Upsell $]]&gt;=400,"High",Sales[[#This Row],[Current Upsell $]]&gt;=100,"Medium",Sales[[#This Row],[Current Upsell $]]&lt;100,"Low")</f>
        <v/>
      </c>
      <c r="L1278" s="2" t="str">
        <f>IF(Sales[[#This Row],[Current Upsell $]]&gt;0,_xlfn.CONCAT(Sales[[#This Row],[Subscription Type]]," ",Sales[[#This Row],[Upsell Priority]]," ",TEXT(Sales[[#This Row],[Current Upsell $]],"$#,#")),"")</f>
        <v/>
      </c>
      <c r="M1278" s="1">
        <v>44075</v>
      </c>
      <c r="N1278" s="1">
        <v>44378</v>
      </c>
      <c r="O1278">
        <v>10</v>
      </c>
      <c r="P1278">
        <v>0</v>
      </c>
      <c r="Q1278" s="1">
        <v>44287</v>
      </c>
      <c r="R1278">
        <v>275</v>
      </c>
      <c r="S1278" s="1"/>
    </row>
    <row r="1279" spans="1:19" x14ac:dyDescent="0.35">
      <c r="A1279">
        <v>100125</v>
      </c>
      <c r="B1279" t="s">
        <v>1</v>
      </c>
      <c r="C1279" s="2">
        <f>_xlfn.SWITCH(Sales[[#This Row],[Subscription Type]],"Basic",10,"Premium",10,"Business",25,"Enterprise",27)</f>
        <v>25</v>
      </c>
      <c r="E1279" s="1"/>
      <c r="F1279" s="1"/>
      <c r="G1279">
        <v>11</v>
      </c>
      <c r="H1279">
        <v>13</v>
      </c>
      <c r="I1279">
        <f>IF(Sales[[#This Row],[Number of Users]]-Sales[[#This Row],[Licenses Bought]]&lt;0,0,Sales[[#This Row],[Number of Users]]-Sales[[#This Row],[Licenses Bought]])</f>
        <v>2</v>
      </c>
      <c r="J1279" s="2">
        <f>IF(Sales[[#This Row],[Sales Month]]=MAX(Sales[Sales Month]),Sales[[#This Row],[Upsell $ Per Non-Paying User]]*Sales[[#This Row],[Non-Paying Users]],0)</f>
        <v>0</v>
      </c>
      <c r="K1279" s="2" t="str">
        <f>_xlfn.IFS(Sales[[#This Row],[Current Upsell $]]=0,"",Sales[[#This Row],[Current Upsell $]]&gt;=400,"High",Sales[[#This Row],[Current Upsell $]]&gt;=100,"Medium",Sales[[#This Row],[Current Upsell $]]&lt;100,"Low")</f>
        <v/>
      </c>
      <c r="L1279" s="2" t="str">
        <f>IF(Sales[[#This Row],[Current Upsell $]]&gt;0,_xlfn.CONCAT(Sales[[#This Row],[Subscription Type]]," ",Sales[[#This Row],[Upsell Priority]]," ",TEXT(Sales[[#This Row],[Current Upsell $]],"$#,#")),"")</f>
        <v/>
      </c>
      <c r="M1279" s="1">
        <v>44075</v>
      </c>
      <c r="N1279" s="1">
        <v>44378</v>
      </c>
      <c r="O1279">
        <v>10</v>
      </c>
      <c r="P1279">
        <v>0</v>
      </c>
      <c r="Q1279" s="1">
        <v>44317</v>
      </c>
      <c r="R1279">
        <v>275</v>
      </c>
      <c r="S1279" s="1"/>
    </row>
    <row r="1280" spans="1:19" x14ac:dyDescent="0.35">
      <c r="A1280">
        <v>100125</v>
      </c>
      <c r="B1280" t="s">
        <v>1</v>
      </c>
      <c r="C1280" s="2">
        <f>_xlfn.SWITCH(Sales[[#This Row],[Subscription Type]],"Basic",10,"Premium",10,"Business",25,"Enterprise",27)</f>
        <v>25</v>
      </c>
      <c r="E1280" s="1"/>
      <c r="F1280" s="1"/>
      <c r="G1280">
        <v>11</v>
      </c>
      <c r="H1280">
        <v>13</v>
      </c>
      <c r="I1280">
        <f>IF(Sales[[#This Row],[Number of Users]]-Sales[[#This Row],[Licenses Bought]]&lt;0,0,Sales[[#This Row],[Number of Users]]-Sales[[#This Row],[Licenses Bought]])</f>
        <v>2</v>
      </c>
      <c r="J1280" s="2">
        <f>IF(Sales[[#This Row],[Sales Month]]=MAX(Sales[Sales Month]),Sales[[#This Row],[Upsell $ Per Non-Paying User]]*Sales[[#This Row],[Non-Paying Users]],0)</f>
        <v>50</v>
      </c>
      <c r="K1280" s="2" t="str">
        <f>_xlfn.IFS(Sales[[#This Row],[Current Upsell $]]=0,"",Sales[[#This Row],[Current Upsell $]]&gt;=400,"High",Sales[[#This Row],[Current Upsell $]]&gt;=100,"Medium",Sales[[#This Row],[Current Upsell $]]&lt;100,"Low")</f>
        <v>Low</v>
      </c>
      <c r="L1280" s="2" t="str">
        <f>IF(Sales[[#This Row],[Current Upsell $]]&gt;0,_xlfn.CONCAT(Sales[[#This Row],[Subscription Type]]," ",Sales[[#This Row],[Upsell Priority]]," ",TEXT(Sales[[#This Row],[Current Upsell $]],"$#,#")),"")</f>
        <v>Business Low $50</v>
      </c>
      <c r="M1280" s="1">
        <v>44075</v>
      </c>
      <c r="N1280" s="1">
        <v>44378</v>
      </c>
      <c r="O1280">
        <v>10</v>
      </c>
      <c r="P1280">
        <v>0</v>
      </c>
      <c r="Q1280" s="1">
        <v>44348</v>
      </c>
      <c r="R1280">
        <v>275</v>
      </c>
      <c r="S1280" s="1"/>
    </row>
    <row r="1281" spans="1:19" x14ac:dyDescent="0.35">
      <c r="A1281">
        <v>100126</v>
      </c>
      <c r="B1281" t="s">
        <v>3</v>
      </c>
      <c r="C1281" s="2">
        <f>_xlfn.SWITCH(Sales[[#This Row],[Subscription Type]],"Basic",10,"Premium",10,"Business",25,"Enterprise",27)</f>
        <v>10</v>
      </c>
      <c r="E1281" s="1"/>
      <c r="F1281" s="1"/>
      <c r="G1281">
        <v>0</v>
      </c>
      <c r="H1281">
        <v>13</v>
      </c>
      <c r="I1281">
        <f>IF(Sales[[#This Row],[Number of Users]]-Sales[[#This Row],[Licenses Bought]]&lt;0,0,Sales[[#This Row],[Number of Users]]-Sales[[#This Row],[Licenses Bought]])</f>
        <v>13</v>
      </c>
      <c r="J1281" s="2">
        <f>IF(Sales[[#This Row],[Sales Month]]=MAX(Sales[Sales Month]),Sales[[#This Row],[Upsell $ Per Non-Paying User]]*Sales[[#This Row],[Non-Paying Users]],0)</f>
        <v>0</v>
      </c>
      <c r="K1281" s="2" t="str">
        <f>_xlfn.IFS(Sales[[#This Row],[Current Upsell $]]=0,"",Sales[[#This Row],[Current Upsell $]]&gt;=400,"High",Sales[[#This Row],[Current Upsell $]]&gt;=100,"Medium",Sales[[#This Row],[Current Upsell $]]&lt;100,"Low")</f>
        <v/>
      </c>
      <c r="L1281" s="2" t="str">
        <f>IF(Sales[[#This Row],[Current Upsell $]]&gt;0,_xlfn.CONCAT(Sales[[#This Row],[Subscription Type]]," ",Sales[[#This Row],[Upsell Priority]]," ",TEXT(Sales[[#This Row],[Current Upsell $]],"$#,#")),"")</f>
        <v/>
      </c>
      <c r="M1281" s="1">
        <v>44075</v>
      </c>
      <c r="N1281" s="1">
        <v>44378</v>
      </c>
      <c r="O1281">
        <v>10</v>
      </c>
      <c r="P1281">
        <v>0</v>
      </c>
      <c r="Q1281" s="1">
        <v>44075</v>
      </c>
      <c r="R1281">
        <v>0</v>
      </c>
      <c r="S1281" s="1"/>
    </row>
    <row r="1282" spans="1:19" x14ac:dyDescent="0.35">
      <c r="A1282">
        <v>100126</v>
      </c>
      <c r="B1282" t="s">
        <v>0</v>
      </c>
      <c r="C1282" s="2">
        <f>_xlfn.SWITCH(Sales[[#This Row],[Subscription Type]],"Basic",10,"Premium",10,"Business",25,"Enterprise",27)</f>
        <v>10</v>
      </c>
      <c r="E1282" s="1"/>
      <c r="F1282" s="1"/>
      <c r="G1282">
        <v>5</v>
      </c>
      <c r="H1282">
        <v>14</v>
      </c>
      <c r="I1282">
        <f>IF(Sales[[#This Row],[Number of Users]]-Sales[[#This Row],[Licenses Bought]]&lt;0,0,Sales[[#This Row],[Number of Users]]-Sales[[#This Row],[Licenses Bought]])</f>
        <v>9</v>
      </c>
      <c r="J1282" s="2">
        <f>IF(Sales[[#This Row],[Sales Month]]=MAX(Sales[Sales Month]),Sales[[#This Row],[Upsell $ Per Non-Paying User]]*Sales[[#This Row],[Non-Paying Users]],0)</f>
        <v>0</v>
      </c>
      <c r="K1282" s="2" t="str">
        <f>_xlfn.IFS(Sales[[#This Row],[Current Upsell $]]=0,"",Sales[[#This Row],[Current Upsell $]]&gt;=400,"High",Sales[[#This Row],[Current Upsell $]]&gt;=100,"Medium",Sales[[#This Row],[Current Upsell $]]&lt;100,"Low")</f>
        <v/>
      </c>
      <c r="L1282" s="2" t="str">
        <f>IF(Sales[[#This Row],[Current Upsell $]]&gt;0,_xlfn.CONCAT(Sales[[#This Row],[Subscription Type]]," ",Sales[[#This Row],[Upsell Priority]]," ",TEXT(Sales[[#This Row],[Current Upsell $]],"$#,#")),"")</f>
        <v/>
      </c>
      <c r="M1282" s="1">
        <v>44075</v>
      </c>
      <c r="N1282" s="1">
        <v>44378</v>
      </c>
      <c r="O1282">
        <v>10</v>
      </c>
      <c r="P1282">
        <v>0</v>
      </c>
      <c r="Q1282" s="1">
        <v>44105</v>
      </c>
      <c r="R1282">
        <v>50</v>
      </c>
      <c r="S1282" s="1"/>
    </row>
    <row r="1283" spans="1:19" x14ac:dyDescent="0.35">
      <c r="A1283">
        <v>100126</v>
      </c>
      <c r="B1283" t="s">
        <v>0</v>
      </c>
      <c r="C1283" s="2">
        <f>_xlfn.SWITCH(Sales[[#This Row],[Subscription Type]],"Basic",10,"Premium",10,"Business",25,"Enterprise",27)</f>
        <v>10</v>
      </c>
      <c r="E1283" s="1"/>
      <c r="F1283" s="1"/>
      <c r="G1283">
        <v>7</v>
      </c>
      <c r="H1283">
        <v>15</v>
      </c>
      <c r="I1283">
        <f>IF(Sales[[#This Row],[Number of Users]]-Sales[[#This Row],[Licenses Bought]]&lt;0,0,Sales[[#This Row],[Number of Users]]-Sales[[#This Row],[Licenses Bought]])</f>
        <v>8</v>
      </c>
      <c r="J1283" s="2">
        <f>IF(Sales[[#This Row],[Sales Month]]=MAX(Sales[Sales Month]),Sales[[#This Row],[Upsell $ Per Non-Paying User]]*Sales[[#This Row],[Non-Paying Users]],0)</f>
        <v>0</v>
      </c>
      <c r="K1283" s="2" t="str">
        <f>_xlfn.IFS(Sales[[#This Row],[Current Upsell $]]=0,"",Sales[[#This Row],[Current Upsell $]]&gt;=400,"High",Sales[[#This Row],[Current Upsell $]]&gt;=100,"Medium",Sales[[#This Row],[Current Upsell $]]&lt;100,"Low")</f>
        <v/>
      </c>
      <c r="L1283" s="2" t="str">
        <f>IF(Sales[[#This Row],[Current Upsell $]]&gt;0,_xlfn.CONCAT(Sales[[#This Row],[Subscription Type]]," ",Sales[[#This Row],[Upsell Priority]]," ",TEXT(Sales[[#This Row],[Current Upsell $]],"$#,#")),"")</f>
        <v/>
      </c>
      <c r="M1283" s="1">
        <v>44075</v>
      </c>
      <c r="N1283" s="1">
        <v>44378</v>
      </c>
      <c r="O1283">
        <v>10</v>
      </c>
      <c r="P1283">
        <v>0</v>
      </c>
      <c r="Q1283" s="1">
        <v>44136</v>
      </c>
      <c r="R1283">
        <v>70</v>
      </c>
      <c r="S1283" s="1"/>
    </row>
    <row r="1284" spans="1:19" x14ac:dyDescent="0.35">
      <c r="A1284">
        <v>100126</v>
      </c>
      <c r="B1284" t="s">
        <v>0</v>
      </c>
      <c r="C1284" s="2">
        <f>_xlfn.SWITCH(Sales[[#This Row],[Subscription Type]],"Basic",10,"Premium",10,"Business",25,"Enterprise",27)</f>
        <v>10</v>
      </c>
      <c r="E1284" s="1"/>
      <c r="F1284" s="1"/>
      <c r="G1284">
        <v>11</v>
      </c>
      <c r="H1284">
        <v>14</v>
      </c>
      <c r="I1284">
        <f>IF(Sales[[#This Row],[Number of Users]]-Sales[[#This Row],[Licenses Bought]]&lt;0,0,Sales[[#This Row],[Number of Users]]-Sales[[#This Row],[Licenses Bought]])</f>
        <v>3</v>
      </c>
      <c r="J1284" s="2">
        <f>IF(Sales[[#This Row],[Sales Month]]=MAX(Sales[Sales Month]),Sales[[#This Row],[Upsell $ Per Non-Paying User]]*Sales[[#This Row],[Non-Paying Users]],0)</f>
        <v>0</v>
      </c>
      <c r="K1284" s="2" t="str">
        <f>_xlfn.IFS(Sales[[#This Row],[Current Upsell $]]=0,"",Sales[[#This Row],[Current Upsell $]]&gt;=400,"High",Sales[[#This Row],[Current Upsell $]]&gt;=100,"Medium",Sales[[#This Row],[Current Upsell $]]&lt;100,"Low")</f>
        <v/>
      </c>
      <c r="L1284" s="2" t="str">
        <f>IF(Sales[[#This Row],[Current Upsell $]]&gt;0,_xlfn.CONCAT(Sales[[#This Row],[Subscription Type]]," ",Sales[[#This Row],[Upsell Priority]]," ",TEXT(Sales[[#This Row],[Current Upsell $]],"$#,#")),"")</f>
        <v/>
      </c>
      <c r="M1284" s="1">
        <v>44075</v>
      </c>
      <c r="N1284" s="1">
        <v>44378</v>
      </c>
      <c r="O1284">
        <v>10</v>
      </c>
      <c r="P1284">
        <v>0</v>
      </c>
      <c r="Q1284" s="1">
        <v>44166</v>
      </c>
      <c r="R1284">
        <v>110</v>
      </c>
      <c r="S1284" s="1"/>
    </row>
    <row r="1285" spans="1:19" x14ac:dyDescent="0.35">
      <c r="A1285">
        <v>100126</v>
      </c>
      <c r="B1285" t="s">
        <v>0</v>
      </c>
      <c r="C1285" s="2">
        <f>_xlfn.SWITCH(Sales[[#This Row],[Subscription Type]],"Basic",10,"Premium",10,"Business",25,"Enterprise",27)</f>
        <v>10</v>
      </c>
      <c r="E1285" s="1"/>
      <c r="F1285" s="1"/>
      <c r="G1285">
        <v>11</v>
      </c>
      <c r="H1285">
        <v>15</v>
      </c>
      <c r="I1285">
        <f>IF(Sales[[#This Row],[Number of Users]]-Sales[[#This Row],[Licenses Bought]]&lt;0,0,Sales[[#This Row],[Number of Users]]-Sales[[#This Row],[Licenses Bought]])</f>
        <v>4</v>
      </c>
      <c r="J1285" s="2">
        <f>IF(Sales[[#This Row],[Sales Month]]=MAX(Sales[Sales Month]),Sales[[#This Row],[Upsell $ Per Non-Paying User]]*Sales[[#This Row],[Non-Paying Users]],0)</f>
        <v>0</v>
      </c>
      <c r="K1285" s="2" t="str">
        <f>_xlfn.IFS(Sales[[#This Row],[Current Upsell $]]=0,"",Sales[[#This Row],[Current Upsell $]]&gt;=400,"High",Sales[[#This Row],[Current Upsell $]]&gt;=100,"Medium",Sales[[#This Row],[Current Upsell $]]&lt;100,"Low")</f>
        <v/>
      </c>
      <c r="L1285" s="2" t="str">
        <f>IF(Sales[[#This Row],[Current Upsell $]]&gt;0,_xlfn.CONCAT(Sales[[#This Row],[Subscription Type]]," ",Sales[[#This Row],[Upsell Priority]]," ",TEXT(Sales[[#This Row],[Current Upsell $]],"$#,#")),"")</f>
        <v/>
      </c>
      <c r="M1285" s="1">
        <v>44075</v>
      </c>
      <c r="N1285" s="1">
        <v>44378</v>
      </c>
      <c r="O1285">
        <v>10</v>
      </c>
      <c r="P1285">
        <v>0</v>
      </c>
      <c r="Q1285" s="1">
        <v>44197</v>
      </c>
      <c r="R1285">
        <v>110</v>
      </c>
      <c r="S1285" s="1"/>
    </row>
    <row r="1286" spans="1:19" x14ac:dyDescent="0.35">
      <c r="A1286">
        <v>100126</v>
      </c>
      <c r="B1286" t="s">
        <v>0</v>
      </c>
      <c r="C1286" s="2">
        <f>_xlfn.SWITCH(Sales[[#This Row],[Subscription Type]],"Basic",10,"Premium",10,"Business",25,"Enterprise",27)</f>
        <v>10</v>
      </c>
      <c r="E1286" s="1"/>
      <c r="F1286" s="1"/>
      <c r="G1286">
        <v>11</v>
      </c>
      <c r="H1286">
        <v>14</v>
      </c>
      <c r="I1286">
        <f>IF(Sales[[#This Row],[Number of Users]]-Sales[[#This Row],[Licenses Bought]]&lt;0,0,Sales[[#This Row],[Number of Users]]-Sales[[#This Row],[Licenses Bought]])</f>
        <v>3</v>
      </c>
      <c r="J1286" s="2">
        <f>IF(Sales[[#This Row],[Sales Month]]=MAX(Sales[Sales Month]),Sales[[#This Row],[Upsell $ Per Non-Paying User]]*Sales[[#This Row],[Non-Paying Users]],0)</f>
        <v>0</v>
      </c>
      <c r="K1286" s="2" t="str">
        <f>_xlfn.IFS(Sales[[#This Row],[Current Upsell $]]=0,"",Sales[[#This Row],[Current Upsell $]]&gt;=400,"High",Sales[[#This Row],[Current Upsell $]]&gt;=100,"Medium",Sales[[#This Row],[Current Upsell $]]&lt;100,"Low")</f>
        <v/>
      </c>
      <c r="L1286" s="2" t="str">
        <f>IF(Sales[[#This Row],[Current Upsell $]]&gt;0,_xlfn.CONCAT(Sales[[#This Row],[Subscription Type]]," ",Sales[[#This Row],[Upsell Priority]]," ",TEXT(Sales[[#This Row],[Current Upsell $]],"$#,#")),"")</f>
        <v/>
      </c>
      <c r="M1286" s="1">
        <v>44075</v>
      </c>
      <c r="N1286" s="1">
        <v>44378</v>
      </c>
      <c r="O1286">
        <v>10</v>
      </c>
      <c r="P1286">
        <v>0</v>
      </c>
      <c r="Q1286" s="1">
        <v>44228</v>
      </c>
      <c r="R1286">
        <v>110</v>
      </c>
      <c r="S1286" s="1"/>
    </row>
    <row r="1287" spans="1:19" x14ac:dyDescent="0.35">
      <c r="A1287">
        <v>100126</v>
      </c>
      <c r="B1287" t="s">
        <v>0</v>
      </c>
      <c r="C1287" s="2">
        <f>_xlfn.SWITCH(Sales[[#This Row],[Subscription Type]],"Basic",10,"Premium",10,"Business",25,"Enterprise",27)</f>
        <v>10</v>
      </c>
      <c r="E1287" s="1"/>
      <c r="F1287" s="1"/>
      <c r="G1287">
        <v>11</v>
      </c>
      <c r="H1287">
        <v>14</v>
      </c>
      <c r="I1287">
        <f>IF(Sales[[#This Row],[Number of Users]]-Sales[[#This Row],[Licenses Bought]]&lt;0,0,Sales[[#This Row],[Number of Users]]-Sales[[#This Row],[Licenses Bought]])</f>
        <v>3</v>
      </c>
      <c r="J1287" s="2">
        <f>IF(Sales[[#This Row],[Sales Month]]=MAX(Sales[Sales Month]),Sales[[#This Row],[Upsell $ Per Non-Paying User]]*Sales[[#This Row],[Non-Paying Users]],0)</f>
        <v>0</v>
      </c>
      <c r="K1287" s="2" t="str">
        <f>_xlfn.IFS(Sales[[#This Row],[Current Upsell $]]=0,"",Sales[[#This Row],[Current Upsell $]]&gt;=400,"High",Sales[[#This Row],[Current Upsell $]]&gt;=100,"Medium",Sales[[#This Row],[Current Upsell $]]&lt;100,"Low")</f>
        <v/>
      </c>
      <c r="L1287" s="2" t="str">
        <f>IF(Sales[[#This Row],[Current Upsell $]]&gt;0,_xlfn.CONCAT(Sales[[#This Row],[Subscription Type]]," ",Sales[[#This Row],[Upsell Priority]]," ",TEXT(Sales[[#This Row],[Current Upsell $]],"$#,#")),"")</f>
        <v/>
      </c>
      <c r="M1287" s="1">
        <v>44075</v>
      </c>
      <c r="N1287" s="1">
        <v>44378</v>
      </c>
      <c r="O1287">
        <v>10</v>
      </c>
      <c r="P1287">
        <v>0</v>
      </c>
      <c r="Q1287" s="1">
        <v>44256</v>
      </c>
      <c r="R1287">
        <v>110</v>
      </c>
      <c r="S1287" s="1"/>
    </row>
    <row r="1288" spans="1:19" x14ac:dyDescent="0.35">
      <c r="A1288">
        <v>100126</v>
      </c>
      <c r="B1288" t="s">
        <v>0</v>
      </c>
      <c r="C1288" s="2">
        <f>_xlfn.SWITCH(Sales[[#This Row],[Subscription Type]],"Basic",10,"Premium",10,"Business",25,"Enterprise",27)</f>
        <v>10</v>
      </c>
      <c r="E1288" s="1"/>
      <c r="F1288" s="1"/>
      <c r="G1288">
        <v>11</v>
      </c>
      <c r="H1288">
        <v>13</v>
      </c>
      <c r="I1288">
        <f>IF(Sales[[#This Row],[Number of Users]]-Sales[[#This Row],[Licenses Bought]]&lt;0,0,Sales[[#This Row],[Number of Users]]-Sales[[#This Row],[Licenses Bought]])</f>
        <v>2</v>
      </c>
      <c r="J1288" s="2">
        <f>IF(Sales[[#This Row],[Sales Month]]=MAX(Sales[Sales Month]),Sales[[#This Row],[Upsell $ Per Non-Paying User]]*Sales[[#This Row],[Non-Paying Users]],0)</f>
        <v>0</v>
      </c>
      <c r="K1288" s="2" t="str">
        <f>_xlfn.IFS(Sales[[#This Row],[Current Upsell $]]=0,"",Sales[[#This Row],[Current Upsell $]]&gt;=400,"High",Sales[[#This Row],[Current Upsell $]]&gt;=100,"Medium",Sales[[#This Row],[Current Upsell $]]&lt;100,"Low")</f>
        <v/>
      </c>
      <c r="L1288" s="2" t="str">
        <f>IF(Sales[[#This Row],[Current Upsell $]]&gt;0,_xlfn.CONCAT(Sales[[#This Row],[Subscription Type]]," ",Sales[[#This Row],[Upsell Priority]]," ",TEXT(Sales[[#This Row],[Current Upsell $]],"$#,#")),"")</f>
        <v/>
      </c>
      <c r="M1288" s="1">
        <v>44075</v>
      </c>
      <c r="N1288" s="1">
        <v>44378</v>
      </c>
      <c r="O1288">
        <v>10</v>
      </c>
      <c r="P1288">
        <v>0</v>
      </c>
      <c r="Q1288" s="1">
        <v>44287</v>
      </c>
      <c r="R1288">
        <v>110</v>
      </c>
      <c r="S1288" s="1"/>
    </row>
    <row r="1289" spans="1:19" x14ac:dyDescent="0.35">
      <c r="A1289">
        <v>100126</v>
      </c>
      <c r="B1289" t="s">
        <v>0</v>
      </c>
      <c r="C1289" s="2">
        <f>_xlfn.SWITCH(Sales[[#This Row],[Subscription Type]],"Basic",10,"Premium",10,"Business",25,"Enterprise",27)</f>
        <v>10</v>
      </c>
      <c r="E1289" s="1"/>
      <c r="F1289" s="1"/>
      <c r="G1289">
        <v>11</v>
      </c>
      <c r="H1289">
        <v>13</v>
      </c>
      <c r="I1289">
        <f>IF(Sales[[#This Row],[Number of Users]]-Sales[[#This Row],[Licenses Bought]]&lt;0,0,Sales[[#This Row],[Number of Users]]-Sales[[#This Row],[Licenses Bought]])</f>
        <v>2</v>
      </c>
      <c r="J1289" s="2">
        <f>IF(Sales[[#This Row],[Sales Month]]=MAX(Sales[Sales Month]),Sales[[#This Row],[Upsell $ Per Non-Paying User]]*Sales[[#This Row],[Non-Paying Users]],0)</f>
        <v>0</v>
      </c>
      <c r="K1289" s="2" t="str">
        <f>_xlfn.IFS(Sales[[#This Row],[Current Upsell $]]=0,"",Sales[[#This Row],[Current Upsell $]]&gt;=400,"High",Sales[[#This Row],[Current Upsell $]]&gt;=100,"Medium",Sales[[#This Row],[Current Upsell $]]&lt;100,"Low")</f>
        <v/>
      </c>
      <c r="L1289" s="2" t="str">
        <f>IF(Sales[[#This Row],[Current Upsell $]]&gt;0,_xlfn.CONCAT(Sales[[#This Row],[Subscription Type]]," ",Sales[[#This Row],[Upsell Priority]]," ",TEXT(Sales[[#This Row],[Current Upsell $]],"$#,#")),"")</f>
        <v/>
      </c>
      <c r="M1289" s="1">
        <v>44075</v>
      </c>
      <c r="N1289" s="1">
        <v>44378</v>
      </c>
      <c r="O1289">
        <v>10</v>
      </c>
      <c r="P1289">
        <v>0</v>
      </c>
      <c r="Q1289" s="1">
        <v>44317</v>
      </c>
      <c r="R1289">
        <v>110</v>
      </c>
      <c r="S1289" s="1"/>
    </row>
    <row r="1290" spans="1:19" x14ac:dyDescent="0.35">
      <c r="A1290">
        <v>100126</v>
      </c>
      <c r="B1290" t="s">
        <v>0</v>
      </c>
      <c r="C1290" s="2">
        <f>_xlfn.SWITCH(Sales[[#This Row],[Subscription Type]],"Basic",10,"Premium",10,"Business",25,"Enterprise",27)</f>
        <v>10</v>
      </c>
      <c r="E1290" s="1"/>
      <c r="F1290" s="1"/>
      <c r="G1290">
        <v>11</v>
      </c>
      <c r="H1290">
        <v>13</v>
      </c>
      <c r="I1290">
        <f>IF(Sales[[#This Row],[Number of Users]]-Sales[[#This Row],[Licenses Bought]]&lt;0,0,Sales[[#This Row],[Number of Users]]-Sales[[#This Row],[Licenses Bought]])</f>
        <v>2</v>
      </c>
      <c r="J1290" s="2">
        <f>IF(Sales[[#This Row],[Sales Month]]=MAX(Sales[Sales Month]),Sales[[#This Row],[Upsell $ Per Non-Paying User]]*Sales[[#This Row],[Non-Paying Users]],0)</f>
        <v>20</v>
      </c>
      <c r="K1290" s="2" t="str">
        <f>_xlfn.IFS(Sales[[#This Row],[Current Upsell $]]=0,"",Sales[[#This Row],[Current Upsell $]]&gt;=400,"High",Sales[[#This Row],[Current Upsell $]]&gt;=100,"Medium",Sales[[#This Row],[Current Upsell $]]&lt;100,"Low")</f>
        <v>Low</v>
      </c>
      <c r="L1290" s="2" t="str">
        <f>IF(Sales[[#This Row],[Current Upsell $]]&gt;0,_xlfn.CONCAT(Sales[[#This Row],[Subscription Type]]," ",Sales[[#This Row],[Upsell Priority]]," ",TEXT(Sales[[#This Row],[Current Upsell $]],"$#,#")),"")</f>
        <v>Premium Low $20</v>
      </c>
      <c r="M1290" s="1">
        <v>44075</v>
      </c>
      <c r="N1290" s="1">
        <v>44378</v>
      </c>
      <c r="O1290">
        <v>10</v>
      </c>
      <c r="P1290">
        <v>0</v>
      </c>
      <c r="Q1290" s="1">
        <v>44348</v>
      </c>
      <c r="R1290">
        <v>110</v>
      </c>
      <c r="S1290" s="1"/>
    </row>
    <row r="1291" spans="1:19" x14ac:dyDescent="0.35">
      <c r="A1291">
        <v>100127</v>
      </c>
      <c r="B1291" t="s">
        <v>3</v>
      </c>
      <c r="C1291" s="2">
        <f>_xlfn.SWITCH(Sales[[#This Row],[Subscription Type]],"Basic",10,"Premium",10,"Business",25,"Enterprise",27)</f>
        <v>10</v>
      </c>
      <c r="E1291" s="1"/>
      <c r="F1291" s="1"/>
      <c r="G1291">
        <v>0</v>
      </c>
      <c r="H1291">
        <v>13</v>
      </c>
      <c r="I1291">
        <f>IF(Sales[[#This Row],[Number of Users]]-Sales[[#This Row],[Licenses Bought]]&lt;0,0,Sales[[#This Row],[Number of Users]]-Sales[[#This Row],[Licenses Bought]])</f>
        <v>13</v>
      </c>
      <c r="J1291" s="2">
        <f>IF(Sales[[#This Row],[Sales Month]]=MAX(Sales[Sales Month]),Sales[[#This Row],[Upsell $ Per Non-Paying User]]*Sales[[#This Row],[Non-Paying Users]],0)</f>
        <v>0</v>
      </c>
      <c r="K1291" s="2" t="str">
        <f>_xlfn.IFS(Sales[[#This Row],[Current Upsell $]]=0,"",Sales[[#This Row],[Current Upsell $]]&gt;=400,"High",Sales[[#This Row],[Current Upsell $]]&gt;=100,"Medium",Sales[[#This Row],[Current Upsell $]]&lt;100,"Low")</f>
        <v/>
      </c>
      <c r="L1291" s="2" t="str">
        <f>IF(Sales[[#This Row],[Current Upsell $]]&gt;0,_xlfn.CONCAT(Sales[[#This Row],[Subscription Type]]," ",Sales[[#This Row],[Upsell Priority]]," ",TEXT(Sales[[#This Row],[Current Upsell $]],"$#,#")),"")</f>
        <v/>
      </c>
      <c r="M1291" s="1">
        <v>44075</v>
      </c>
      <c r="N1291" s="1">
        <v>44378</v>
      </c>
      <c r="O1291">
        <v>10</v>
      </c>
      <c r="P1291">
        <v>0</v>
      </c>
      <c r="Q1291" s="1">
        <v>44075</v>
      </c>
      <c r="R1291">
        <v>0</v>
      </c>
      <c r="S1291" s="1"/>
    </row>
    <row r="1292" spans="1:19" x14ac:dyDescent="0.35">
      <c r="A1292">
        <v>100127</v>
      </c>
      <c r="B1292" t="s">
        <v>0</v>
      </c>
      <c r="C1292" s="2">
        <f>_xlfn.SWITCH(Sales[[#This Row],[Subscription Type]],"Basic",10,"Premium",10,"Business",25,"Enterprise",27)</f>
        <v>10</v>
      </c>
      <c r="E1292" s="1"/>
      <c r="F1292" s="1"/>
      <c r="G1292">
        <v>3</v>
      </c>
      <c r="H1292">
        <v>11</v>
      </c>
      <c r="I1292">
        <f>IF(Sales[[#This Row],[Number of Users]]-Sales[[#This Row],[Licenses Bought]]&lt;0,0,Sales[[#This Row],[Number of Users]]-Sales[[#This Row],[Licenses Bought]])</f>
        <v>8</v>
      </c>
      <c r="J1292" s="2">
        <f>IF(Sales[[#This Row],[Sales Month]]=MAX(Sales[Sales Month]),Sales[[#This Row],[Upsell $ Per Non-Paying User]]*Sales[[#This Row],[Non-Paying Users]],0)</f>
        <v>0</v>
      </c>
      <c r="K1292" s="2" t="str">
        <f>_xlfn.IFS(Sales[[#This Row],[Current Upsell $]]=0,"",Sales[[#This Row],[Current Upsell $]]&gt;=400,"High",Sales[[#This Row],[Current Upsell $]]&gt;=100,"Medium",Sales[[#This Row],[Current Upsell $]]&lt;100,"Low")</f>
        <v/>
      </c>
      <c r="L1292" s="2" t="str">
        <f>IF(Sales[[#This Row],[Current Upsell $]]&gt;0,_xlfn.CONCAT(Sales[[#This Row],[Subscription Type]]," ",Sales[[#This Row],[Upsell Priority]]," ",TEXT(Sales[[#This Row],[Current Upsell $]],"$#,#")),"")</f>
        <v/>
      </c>
      <c r="M1292" s="1">
        <v>44075</v>
      </c>
      <c r="N1292" s="1">
        <v>44378</v>
      </c>
      <c r="O1292">
        <v>10</v>
      </c>
      <c r="P1292">
        <v>0</v>
      </c>
      <c r="Q1292" s="1">
        <v>44105</v>
      </c>
      <c r="R1292">
        <v>30</v>
      </c>
      <c r="S1292" s="1"/>
    </row>
    <row r="1293" spans="1:19" x14ac:dyDescent="0.35">
      <c r="A1293">
        <v>100127</v>
      </c>
      <c r="B1293" t="s">
        <v>0</v>
      </c>
      <c r="C1293" s="2">
        <f>_xlfn.SWITCH(Sales[[#This Row],[Subscription Type]],"Basic",10,"Premium",10,"Business",25,"Enterprise",27)</f>
        <v>10</v>
      </c>
      <c r="E1293" s="1"/>
      <c r="F1293" s="1"/>
      <c r="G1293">
        <v>10</v>
      </c>
      <c r="H1293">
        <v>14</v>
      </c>
      <c r="I1293">
        <f>IF(Sales[[#This Row],[Number of Users]]-Sales[[#This Row],[Licenses Bought]]&lt;0,0,Sales[[#This Row],[Number of Users]]-Sales[[#This Row],[Licenses Bought]])</f>
        <v>4</v>
      </c>
      <c r="J1293" s="2">
        <f>IF(Sales[[#This Row],[Sales Month]]=MAX(Sales[Sales Month]),Sales[[#This Row],[Upsell $ Per Non-Paying User]]*Sales[[#This Row],[Non-Paying Users]],0)</f>
        <v>0</v>
      </c>
      <c r="K1293" s="2" t="str">
        <f>_xlfn.IFS(Sales[[#This Row],[Current Upsell $]]=0,"",Sales[[#This Row],[Current Upsell $]]&gt;=400,"High",Sales[[#This Row],[Current Upsell $]]&gt;=100,"Medium",Sales[[#This Row],[Current Upsell $]]&lt;100,"Low")</f>
        <v/>
      </c>
      <c r="L1293" s="2" t="str">
        <f>IF(Sales[[#This Row],[Current Upsell $]]&gt;0,_xlfn.CONCAT(Sales[[#This Row],[Subscription Type]]," ",Sales[[#This Row],[Upsell Priority]]," ",TEXT(Sales[[#This Row],[Current Upsell $]],"$#,#")),"")</f>
        <v/>
      </c>
      <c r="M1293" s="1">
        <v>44075</v>
      </c>
      <c r="N1293" s="1">
        <v>44378</v>
      </c>
      <c r="O1293">
        <v>10</v>
      </c>
      <c r="P1293">
        <v>0</v>
      </c>
      <c r="Q1293" s="1">
        <v>44136</v>
      </c>
      <c r="R1293">
        <v>100</v>
      </c>
      <c r="S1293" s="1"/>
    </row>
    <row r="1294" spans="1:19" x14ac:dyDescent="0.35">
      <c r="A1294">
        <v>100127</v>
      </c>
      <c r="B1294" t="s">
        <v>0</v>
      </c>
      <c r="C1294" s="2">
        <f>_xlfn.SWITCH(Sales[[#This Row],[Subscription Type]],"Basic",10,"Premium",10,"Business",25,"Enterprise",27)</f>
        <v>10</v>
      </c>
      <c r="E1294" s="1"/>
      <c r="F1294" s="1"/>
      <c r="G1294">
        <v>8</v>
      </c>
      <c r="H1294">
        <v>12</v>
      </c>
      <c r="I1294">
        <f>IF(Sales[[#This Row],[Number of Users]]-Sales[[#This Row],[Licenses Bought]]&lt;0,0,Sales[[#This Row],[Number of Users]]-Sales[[#This Row],[Licenses Bought]])</f>
        <v>4</v>
      </c>
      <c r="J1294" s="2">
        <f>IF(Sales[[#This Row],[Sales Month]]=MAX(Sales[Sales Month]),Sales[[#This Row],[Upsell $ Per Non-Paying User]]*Sales[[#This Row],[Non-Paying Users]],0)</f>
        <v>0</v>
      </c>
      <c r="K1294" s="2" t="str">
        <f>_xlfn.IFS(Sales[[#This Row],[Current Upsell $]]=0,"",Sales[[#This Row],[Current Upsell $]]&gt;=400,"High",Sales[[#This Row],[Current Upsell $]]&gt;=100,"Medium",Sales[[#This Row],[Current Upsell $]]&lt;100,"Low")</f>
        <v/>
      </c>
      <c r="L1294" s="2" t="str">
        <f>IF(Sales[[#This Row],[Current Upsell $]]&gt;0,_xlfn.CONCAT(Sales[[#This Row],[Subscription Type]]," ",Sales[[#This Row],[Upsell Priority]]," ",TEXT(Sales[[#This Row],[Current Upsell $]],"$#,#")),"")</f>
        <v/>
      </c>
      <c r="M1294" s="1">
        <v>44075</v>
      </c>
      <c r="N1294" s="1">
        <v>44378</v>
      </c>
      <c r="O1294">
        <v>10</v>
      </c>
      <c r="P1294">
        <v>0</v>
      </c>
      <c r="Q1294" s="1">
        <v>44166</v>
      </c>
      <c r="R1294">
        <v>80</v>
      </c>
      <c r="S1294" s="1"/>
    </row>
    <row r="1295" spans="1:19" x14ac:dyDescent="0.35">
      <c r="A1295">
        <v>100127</v>
      </c>
      <c r="B1295" t="s">
        <v>0</v>
      </c>
      <c r="C1295" s="2">
        <f>_xlfn.SWITCH(Sales[[#This Row],[Subscription Type]],"Basic",10,"Premium",10,"Business",25,"Enterprise",27)</f>
        <v>10</v>
      </c>
      <c r="E1295" s="1"/>
      <c r="F1295" s="1"/>
      <c r="G1295">
        <v>10</v>
      </c>
      <c r="H1295">
        <v>11</v>
      </c>
      <c r="I1295">
        <f>IF(Sales[[#This Row],[Number of Users]]-Sales[[#This Row],[Licenses Bought]]&lt;0,0,Sales[[#This Row],[Number of Users]]-Sales[[#This Row],[Licenses Bought]])</f>
        <v>1</v>
      </c>
      <c r="J1295" s="2">
        <f>IF(Sales[[#This Row],[Sales Month]]=MAX(Sales[Sales Month]),Sales[[#This Row],[Upsell $ Per Non-Paying User]]*Sales[[#This Row],[Non-Paying Users]],0)</f>
        <v>0</v>
      </c>
      <c r="K1295" s="2" t="str">
        <f>_xlfn.IFS(Sales[[#This Row],[Current Upsell $]]=0,"",Sales[[#This Row],[Current Upsell $]]&gt;=400,"High",Sales[[#This Row],[Current Upsell $]]&gt;=100,"Medium",Sales[[#This Row],[Current Upsell $]]&lt;100,"Low")</f>
        <v/>
      </c>
      <c r="L1295" s="2" t="str">
        <f>IF(Sales[[#This Row],[Current Upsell $]]&gt;0,_xlfn.CONCAT(Sales[[#This Row],[Subscription Type]]," ",Sales[[#This Row],[Upsell Priority]]," ",TEXT(Sales[[#This Row],[Current Upsell $]],"$#,#")),"")</f>
        <v/>
      </c>
      <c r="M1295" s="1">
        <v>44075</v>
      </c>
      <c r="N1295" s="1">
        <v>44378</v>
      </c>
      <c r="O1295">
        <v>10</v>
      </c>
      <c r="P1295">
        <v>0</v>
      </c>
      <c r="Q1295" s="1">
        <v>44197</v>
      </c>
      <c r="R1295">
        <v>100</v>
      </c>
      <c r="S1295" s="1"/>
    </row>
    <row r="1296" spans="1:19" x14ac:dyDescent="0.35">
      <c r="A1296">
        <v>100127</v>
      </c>
      <c r="B1296" t="s">
        <v>0</v>
      </c>
      <c r="C1296" s="2">
        <f>_xlfn.SWITCH(Sales[[#This Row],[Subscription Type]],"Basic",10,"Premium",10,"Business",25,"Enterprise",27)</f>
        <v>10</v>
      </c>
      <c r="E1296" s="1"/>
      <c r="F1296" s="1"/>
      <c r="G1296">
        <v>10</v>
      </c>
      <c r="H1296">
        <v>10</v>
      </c>
      <c r="I1296">
        <f>IF(Sales[[#This Row],[Number of Users]]-Sales[[#This Row],[Licenses Bought]]&lt;0,0,Sales[[#This Row],[Number of Users]]-Sales[[#This Row],[Licenses Bought]])</f>
        <v>0</v>
      </c>
      <c r="J1296" s="2">
        <f>IF(Sales[[#This Row],[Sales Month]]=MAX(Sales[Sales Month]),Sales[[#This Row],[Upsell $ Per Non-Paying User]]*Sales[[#This Row],[Non-Paying Users]],0)</f>
        <v>0</v>
      </c>
      <c r="K1296" s="2" t="str">
        <f>_xlfn.IFS(Sales[[#This Row],[Current Upsell $]]=0,"",Sales[[#This Row],[Current Upsell $]]&gt;=400,"High",Sales[[#This Row],[Current Upsell $]]&gt;=100,"Medium",Sales[[#This Row],[Current Upsell $]]&lt;100,"Low")</f>
        <v/>
      </c>
      <c r="L1296" s="2" t="str">
        <f>IF(Sales[[#This Row],[Current Upsell $]]&gt;0,_xlfn.CONCAT(Sales[[#This Row],[Subscription Type]]," ",Sales[[#This Row],[Upsell Priority]]," ",TEXT(Sales[[#This Row],[Current Upsell $]],"$#,#")),"")</f>
        <v/>
      </c>
      <c r="M1296" s="1">
        <v>44075</v>
      </c>
      <c r="N1296" s="1">
        <v>44378</v>
      </c>
      <c r="O1296">
        <v>10</v>
      </c>
      <c r="P1296">
        <v>0</v>
      </c>
      <c r="Q1296" s="1">
        <v>44228</v>
      </c>
      <c r="R1296">
        <v>100</v>
      </c>
      <c r="S1296" s="1"/>
    </row>
    <row r="1297" spans="1:19" x14ac:dyDescent="0.35">
      <c r="A1297">
        <v>100127</v>
      </c>
      <c r="B1297" t="s">
        <v>0</v>
      </c>
      <c r="C1297" s="2">
        <f>_xlfn.SWITCH(Sales[[#This Row],[Subscription Type]],"Basic",10,"Premium",10,"Business",25,"Enterprise",27)</f>
        <v>10</v>
      </c>
      <c r="E1297" s="1"/>
      <c r="F1297" s="1"/>
      <c r="G1297">
        <v>10</v>
      </c>
      <c r="H1297">
        <v>12</v>
      </c>
      <c r="I1297">
        <f>IF(Sales[[#This Row],[Number of Users]]-Sales[[#This Row],[Licenses Bought]]&lt;0,0,Sales[[#This Row],[Number of Users]]-Sales[[#This Row],[Licenses Bought]])</f>
        <v>2</v>
      </c>
      <c r="J1297" s="2">
        <f>IF(Sales[[#This Row],[Sales Month]]=MAX(Sales[Sales Month]),Sales[[#This Row],[Upsell $ Per Non-Paying User]]*Sales[[#This Row],[Non-Paying Users]],0)</f>
        <v>0</v>
      </c>
      <c r="K1297" s="2" t="str">
        <f>_xlfn.IFS(Sales[[#This Row],[Current Upsell $]]=0,"",Sales[[#This Row],[Current Upsell $]]&gt;=400,"High",Sales[[#This Row],[Current Upsell $]]&gt;=100,"Medium",Sales[[#This Row],[Current Upsell $]]&lt;100,"Low")</f>
        <v/>
      </c>
      <c r="L1297" s="2" t="str">
        <f>IF(Sales[[#This Row],[Current Upsell $]]&gt;0,_xlfn.CONCAT(Sales[[#This Row],[Subscription Type]]," ",Sales[[#This Row],[Upsell Priority]]," ",TEXT(Sales[[#This Row],[Current Upsell $]],"$#,#")),"")</f>
        <v/>
      </c>
      <c r="M1297" s="1">
        <v>44075</v>
      </c>
      <c r="N1297" s="1">
        <v>44378</v>
      </c>
      <c r="O1297">
        <v>10</v>
      </c>
      <c r="P1297">
        <v>0</v>
      </c>
      <c r="Q1297" s="1">
        <v>44256</v>
      </c>
      <c r="R1297">
        <v>100</v>
      </c>
      <c r="S1297" s="1"/>
    </row>
    <row r="1298" spans="1:19" x14ac:dyDescent="0.35">
      <c r="A1298">
        <v>100127</v>
      </c>
      <c r="B1298" t="s">
        <v>0</v>
      </c>
      <c r="C1298" s="2">
        <f>_xlfn.SWITCH(Sales[[#This Row],[Subscription Type]],"Basic",10,"Premium",10,"Business",25,"Enterprise",27)</f>
        <v>10</v>
      </c>
      <c r="E1298" s="1"/>
      <c r="F1298" s="1"/>
      <c r="G1298">
        <v>10</v>
      </c>
      <c r="H1298">
        <v>15</v>
      </c>
      <c r="I1298">
        <f>IF(Sales[[#This Row],[Number of Users]]-Sales[[#This Row],[Licenses Bought]]&lt;0,0,Sales[[#This Row],[Number of Users]]-Sales[[#This Row],[Licenses Bought]])</f>
        <v>5</v>
      </c>
      <c r="J1298" s="2">
        <f>IF(Sales[[#This Row],[Sales Month]]=MAX(Sales[Sales Month]),Sales[[#This Row],[Upsell $ Per Non-Paying User]]*Sales[[#This Row],[Non-Paying Users]],0)</f>
        <v>0</v>
      </c>
      <c r="K1298" s="2" t="str">
        <f>_xlfn.IFS(Sales[[#This Row],[Current Upsell $]]=0,"",Sales[[#This Row],[Current Upsell $]]&gt;=400,"High",Sales[[#This Row],[Current Upsell $]]&gt;=100,"Medium",Sales[[#This Row],[Current Upsell $]]&lt;100,"Low")</f>
        <v/>
      </c>
      <c r="L1298" s="2" t="str">
        <f>IF(Sales[[#This Row],[Current Upsell $]]&gt;0,_xlfn.CONCAT(Sales[[#This Row],[Subscription Type]]," ",Sales[[#This Row],[Upsell Priority]]," ",TEXT(Sales[[#This Row],[Current Upsell $]],"$#,#")),"")</f>
        <v/>
      </c>
      <c r="M1298" s="1">
        <v>44075</v>
      </c>
      <c r="N1298" s="1">
        <v>44378</v>
      </c>
      <c r="O1298">
        <v>10</v>
      </c>
      <c r="P1298">
        <v>0</v>
      </c>
      <c r="Q1298" s="1">
        <v>44287</v>
      </c>
      <c r="R1298">
        <v>100</v>
      </c>
      <c r="S1298" s="1"/>
    </row>
    <row r="1299" spans="1:19" x14ac:dyDescent="0.35">
      <c r="A1299">
        <v>100127</v>
      </c>
      <c r="B1299" t="s">
        <v>0</v>
      </c>
      <c r="C1299" s="2">
        <f>_xlfn.SWITCH(Sales[[#This Row],[Subscription Type]],"Basic",10,"Premium",10,"Business",25,"Enterprise",27)</f>
        <v>10</v>
      </c>
      <c r="E1299" s="1"/>
      <c r="F1299" s="1"/>
      <c r="G1299">
        <v>10</v>
      </c>
      <c r="H1299">
        <v>10</v>
      </c>
      <c r="I1299">
        <f>IF(Sales[[#This Row],[Number of Users]]-Sales[[#This Row],[Licenses Bought]]&lt;0,0,Sales[[#This Row],[Number of Users]]-Sales[[#This Row],[Licenses Bought]])</f>
        <v>0</v>
      </c>
      <c r="J1299" s="2">
        <f>IF(Sales[[#This Row],[Sales Month]]=MAX(Sales[Sales Month]),Sales[[#This Row],[Upsell $ Per Non-Paying User]]*Sales[[#This Row],[Non-Paying Users]],0)</f>
        <v>0</v>
      </c>
      <c r="K1299" s="2" t="str">
        <f>_xlfn.IFS(Sales[[#This Row],[Current Upsell $]]=0,"",Sales[[#This Row],[Current Upsell $]]&gt;=400,"High",Sales[[#This Row],[Current Upsell $]]&gt;=100,"Medium",Sales[[#This Row],[Current Upsell $]]&lt;100,"Low")</f>
        <v/>
      </c>
      <c r="L1299" s="2" t="str">
        <f>IF(Sales[[#This Row],[Current Upsell $]]&gt;0,_xlfn.CONCAT(Sales[[#This Row],[Subscription Type]]," ",Sales[[#This Row],[Upsell Priority]]," ",TEXT(Sales[[#This Row],[Current Upsell $]],"$#,#")),"")</f>
        <v/>
      </c>
      <c r="M1299" s="1">
        <v>44075</v>
      </c>
      <c r="N1299" s="1">
        <v>44378</v>
      </c>
      <c r="O1299">
        <v>10</v>
      </c>
      <c r="P1299">
        <v>0</v>
      </c>
      <c r="Q1299" s="1">
        <v>44317</v>
      </c>
      <c r="R1299">
        <v>100</v>
      </c>
      <c r="S1299" s="1"/>
    </row>
    <row r="1300" spans="1:19" x14ac:dyDescent="0.35">
      <c r="A1300">
        <v>100127</v>
      </c>
      <c r="B1300" t="s">
        <v>0</v>
      </c>
      <c r="C1300" s="2">
        <f>_xlfn.SWITCH(Sales[[#This Row],[Subscription Type]],"Basic",10,"Premium",10,"Business",25,"Enterprise",27)</f>
        <v>10</v>
      </c>
      <c r="E1300" s="1"/>
      <c r="F1300" s="1"/>
      <c r="G1300">
        <v>10</v>
      </c>
      <c r="H1300">
        <v>16</v>
      </c>
      <c r="I1300">
        <f>IF(Sales[[#This Row],[Number of Users]]-Sales[[#This Row],[Licenses Bought]]&lt;0,0,Sales[[#This Row],[Number of Users]]-Sales[[#This Row],[Licenses Bought]])</f>
        <v>6</v>
      </c>
      <c r="J1300" s="2">
        <f>IF(Sales[[#This Row],[Sales Month]]=MAX(Sales[Sales Month]),Sales[[#This Row],[Upsell $ Per Non-Paying User]]*Sales[[#This Row],[Non-Paying Users]],0)</f>
        <v>60</v>
      </c>
      <c r="K1300" s="2" t="str">
        <f>_xlfn.IFS(Sales[[#This Row],[Current Upsell $]]=0,"",Sales[[#This Row],[Current Upsell $]]&gt;=400,"High",Sales[[#This Row],[Current Upsell $]]&gt;=100,"Medium",Sales[[#This Row],[Current Upsell $]]&lt;100,"Low")</f>
        <v>Low</v>
      </c>
      <c r="L1300" s="2" t="str">
        <f>IF(Sales[[#This Row],[Current Upsell $]]&gt;0,_xlfn.CONCAT(Sales[[#This Row],[Subscription Type]]," ",Sales[[#This Row],[Upsell Priority]]," ",TEXT(Sales[[#This Row],[Current Upsell $]],"$#,#")),"")</f>
        <v>Premium Low $60</v>
      </c>
      <c r="M1300" s="1">
        <v>44075</v>
      </c>
      <c r="N1300" s="1">
        <v>44378</v>
      </c>
      <c r="O1300">
        <v>10</v>
      </c>
      <c r="P1300">
        <v>0</v>
      </c>
      <c r="Q1300" s="1">
        <v>44348</v>
      </c>
      <c r="R1300">
        <v>100</v>
      </c>
      <c r="S1300" s="1"/>
    </row>
    <row r="1301" spans="1:19" x14ac:dyDescent="0.35">
      <c r="A1301">
        <v>100128</v>
      </c>
      <c r="B1301" t="s">
        <v>3</v>
      </c>
      <c r="C1301" s="2">
        <f>_xlfn.SWITCH(Sales[[#This Row],[Subscription Type]],"Basic",10,"Premium",10,"Business",25,"Enterprise",27)</f>
        <v>10</v>
      </c>
      <c r="G1301">
        <v>0</v>
      </c>
      <c r="H1301">
        <v>10</v>
      </c>
      <c r="I1301">
        <f>IF(Sales[[#This Row],[Number of Users]]-Sales[[#This Row],[Licenses Bought]]&lt;0,0,Sales[[#This Row],[Number of Users]]-Sales[[#This Row],[Licenses Bought]])</f>
        <v>10</v>
      </c>
      <c r="J1301" s="2">
        <f>IF(Sales[[#This Row],[Sales Month]]=MAX(Sales[Sales Month]),Sales[[#This Row],[Upsell $ Per Non-Paying User]]*Sales[[#This Row],[Non-Paying Users]],0)</f>
        <v>0</v>
      </c>
      <c r="K1301" s="2" t="str">
        <f>_xlfn.IFS(Sales[[#This Row],[Current Upsell $]]=0,"",Sales[[#This Row],[Current Upsell $]]&gt;=400,"High",Sales[[#This Row],[Current Upsell $]]&gt;=100,"Medium",Sales[[#This Row],[Current Upsell $]]&lt;100,"Low")</f>
        <v/>
      </c>
      <c r="L1301" s="2" t="str">
        <f>IF(Sales[[#This Row],[Current Upsell $]]&gt;0,_xlfn.CONCAT(Sales[[#This Row],[Subscription Type]]," ",Sales[[#This Row],[Upsell Priority]]," ",TEXT(Sales[[#This Row],[Current Upsell $]],"$#,#")),"")</f>
        <v/>
      </c>
      <c r="M1301" s="1">
        <v>44075</v>
      </c>
      <c r="N1301" s="1">
        <v>44105</v>
      </c>
      <c r="O1301">
        <v>1</v>
      </c>
      <c r="P1301">
        <v>8</v>
      </c>
      <c r="Q1301" s="1">
        <v>44075</v>
      </c>
      <c r="R1301">
        <v>0</v>
      </c>
      <c r="S1301" s="1"/>
    </row>
    <row r="1302" spans="1:19" x14ac:dyDescent="0.35">
      <c r="A1302">
        <v>100128</v>
      </c>
      <c r="B1302" t="s">
        <v>3</v>
      </c>
      <c r="C1302" s="2">
        <f>_xlfn.SWITCH(Sales[[#This Row],[Subscription Type]],"Basic",10,"Premium",10,"Business",25,"Enterprise",27)</f>
        <v>10</v>
      </c>
      <c r="G1302">
        <v>0</v>
      </c>
      <c r="H1302">
        <v>10</v>
      </c>
      <c r="I1302">
        <f>IF(Sales[[#This Row],[Number of Users]]-Sales[[#This Row],[Licenses Bought]]&lt;0,0,Sales[[#This Row],[Number of Users]]-Sales[[#This Row],[Licenses Bought]])</f>
        <v>10</v>
      </c>
      <c r="J1302" s="2">
        <f>IF(Sales[[#This Row],[Sales Month]]=MAX(Sales[Sales Month]),Sales[[#This Row],[Upsell $ Per Non-Paying User]]*Sales[[#This Row],[Non-Paying Users]],0)</f>
        <v>0</v>
      </c>
      <c r="K1302" s="2" t="str">
        <f>_xlfn.IFS(Sales[[#This Row],[Current Upsell $]]=0,"",Sales[[#This Row],[Current Upsell $]]&gt;=400,"High",Sales[[#This Row],[Current Upsell $]]&gt;=100,"Medium",Sales[[#This Row],[Current Upsell $]]&lt;100,"Low")</f>
        <v/>
      </c>
      <c r="L1302" s="2" t="str">
        <f>IF(Sales[[#This Row],[Current Upsell $]]&gt;0,_xlfn.CONCAT(Sales[[#This Row],[Subscription Type]]," ",Sales[[#This Row],[Upsell Priority]]," ",TEXT(Sales[[#This Row],[Current Upsell $]],"$#,#")),"")</f>
        <v/>
      </c>
      <c r="M1302" s="1">
        <v>44075</v>
      </c>
      <c r="N1302" s="1">
        <v>44105</v>
      </c>
      <c r="O1302">
        <v>1</v>
      </c>
      <c r="P1302">
        <v>8</v>
      </c>
      <c r="Q1302" s="1">
        <v>44105</v>
      </c>
      <c r="R1302">
        <v>0</v>
      </c>
      <c r="S1302" s="1"/>
    </row>
    <row r="1303" spans="1:19" x14ac:dyDescent="0.35">
      <c r="A1303">
        <v>100129</v>
      </c>
      <c r="B1303" t="s">
        <v>3</v>
      </c>
      <c r="C1303" s="2">
        <f>_xlfn.SWITCH(Sales[[#This Row],[Subscription Type]],"Basic",10,"Premium",10,"Business",25,"Enterprise",27)</f>
        <v>10</v>
      </c>
      <c r="G1303">
        <v>0</v>
      </c>
      <c r="H1303">
        <v>8</v>
      </c>
      <c r="I1303">
        <f>IF(Sales[[#This Row],[Number of Users]]-Sales[[#This Row],[Licenses Bought]]&lt;0,0,Sales[[#This Row],[Number of Users]]-Sales[[#This Row],[Licenses Bought]])</f>
        <v>8</v>
      </c>
      <c r="J1303" s="2">
        <f>IF(Sales[[#This Row],[Sales Month]]=MAX(Sales[Sales Month]),Sales[[#This Row],[Upsell $ Per Non-Paying User]]*Sales[[#This Row],[Non-Paying Users]],0)</f>
        <v>0</v>
      </c>
      <c r="K1303" s="2" t="str">
        <f>_xlfn.IFS(Sales[[#This Row],[Current Upsell $]]=0,"",Sales[[#This Row],[Current Upsell $]]&gt;=400,"High",Sales[[#This Row],[Current Upsell $]]&gt;=100,"Medium",Sales[[#This Row],[Current Upsell $]]&lt;100,"Low")</f>
        <v/>
      </c>
      <c r="L1303" s="2" t="str">
        <f>IF(Sales[[#This Row],[Current Upsell $]]&gt;0,_xlfn.CONCAT(Sales[[#This Row],[Subscription Type]]," ",Sales[[#This Row],[Upsell Priority]]," ",TEXT(Sales[[#This Row],[Current Upsell $]],"$#,#")),"")</f>
        <v/>
      </c>
      <c r="M1303" s="1">
        <v>44075</v>
      </c>
      <c r="N1303" s="1">
        <v>44197</v>
      </c>
      <c r="O1303">
        <v>4</v>
      </c>
      <c r="P1303">
        <v>5</v>
      </c>
      <c r="Q1303" s="1">
        <v>44075</v>
      </c>
      <c r="R1303">
        <v>0</v>
      </c>
      <c r="S1303" s="1"/>
    </row>
    <row r="1304" spans="1:19" x14ac:dyDescent="0.35">
      <c r="A1304">
        <v>100129</v>
      </c>
      <c r="B1304" t="s">
        <v>3</v>
      </c>
      <c r="C1304" s="2">
        <f>_xlfn.SWITCH(Sales[[#This Row],[Subscription Type]],"Basic",10,"Premium",10,"Business",25,"Enterprise",27)</f>
        <v>10</v>
      </c>
      <c r="G1304">
        <v>0</v>
      </c>
      <c r="H1304">
        <v>9</v>
      </c>
      <c r="I1304">
        <f>IF(Sales[[#This Row],[Number of Users]]-Sales[[#This Row],[Licenses Bought]]&lt;0,0,Sales[[#This Row],[Number of Users]]-Sales[[#This Row],[Licenses Bought]])</f>
        <v>9</v>
      </c>
      <c r="J1304" s="2">
        <f>IF(Sales[[#This Row],[Sales Month]]=MAX(Sales[Sales Month]),Sales[[#This Row],[Upsell $ Per Non-Paying User]]*Sales[[#This Row],[Non-Paying Users]],0)</f>
        <v>0</v>
      </c>
      <c r="K1304" s="2" t="str">
        <f>_xlfn.IFS(Sales[[#This Row],[Current Upsell $]]=0,"",Sales[[#This Row],[Current Upsell $]]&gt;=400,"High",Sales[[#This Row],[Current Upsell $]]&gt;=100,"Medium",Sales[[#This Row],[Current Upsell $]]&lt;100,"Low")</f>
        <v/>
      </c>
      <c r="L1304" s="2" t="str">
        <f>IF(Sales[[#This Row],[Current Upsell $]]&gt;0,_xlfn.CONCAT(Sales[[#This Row],[Subscription Type]]," ",Sales[[#This Row],[Upsell Priority]]," ",TEXT(Sales[[#This Row],[Current Upsell $]],"$#,#")),"")</f>
        <v/>
      </c>
      <c r="M1304" s="1">
        <v>44075</v>
      </c>
      <c r="N1304" s="1">
        <v>44197</v>
      </c>
      <c r="O1304">
        <v>4</v>
      </c>
      <c r="P1304">
        <v>5</v>
      </c>
      <c r="Q1304" s="1">
        <v>44105</v>
      </c>
      <c r="R1304">
        <v>0</v>
      </c>
      <c r="S1304" s="1"/>
    </row>
    <row r="1305" spans="1:19" x14ac:dyDescent="0.35">
      <c r="A1305">
        <v>100129</v>
      </c>
      <c r="B1305" t="s">
        <v>3</v>
      </c>
      <c r="C1305" s="2">
        <f>_xlfn.SWITCH(Sales[[#This Row],[Subscription Type]],"Basic",10,"Premium",10,"Business",25,"Enterprise",27)</f>
        <v>10</v>
      </c>
      <c r="G1305">
        <v>0</v>
      </c>
      <c r="H1305">
        <v>9</v>
      </c>
      <c r="I1305">
        <f>IF(Sales[[#This Row],[Number of Users]]-Sales[[#This Row],[Licenses Bought]]&lt;0,0,Sales[[#This Row],[Number of Users]]-Sales[[#This Row],[Licenses Bought]])</f>
        <v>9</v>
      </c>
      <c r="J1305" s="2">
        <f>IF(Sales[[#This Row],[Sales Month]]=MAX(Sales[Sales Month]),Sales[[#This Row],[Upsell $ Per Non-Paying User]]*Sales[[#This Row],[Non-Paying Users]],0)</f>
        <v>0</v>
      </c>
      <c r="K1305" s="2" t="str">
        <f>_xlfn.IFS(Sales[[#This Row],[Current Upsell $]]=0,"",Sales[[#This Row],[Current Upsell $]]&gt;=400,"High",Sales[[#This Row],[Current Upsell $]]&gt;=100,"Medium",Sales[[#This Row],[Current Upsell $]]&lt;100,"Low")</f>
        <v/>
      </c>
      <c r="L1305" s="2" t="str">
        <f>IF(Sales[[#This Row],[Current Upsell $]]&gt;0,_xlfn.CONCAT(Sales[[#This Row],[Subscription Type]]," ",Sales[[#This Row],[Upsell Priority]]," ",TEXT(Sales[[#This Row],[Current Upsell $]],"$#,#")),"")</f>
        <v/>
      </c>
      <c r="M1305" s="1">
        <v>44075</v>
      </c>
      <c r="N1305" s="1">
        <v>44197</v>
      </c>
      <c r="O1305">
        <v>4</v>
      </c>
      <c r="P1305">
        <v>5</v>
      </c>
      <c r="Q1305" s="1">
        <v>44136</v>
      </c>
      <c r="R1305">
        <v>0</v>
      </c>
      <c r="S1305" s="1"/>
    </row>
    <row r="1306" spans="1:19" x14ac:dyDescent="0.35">
      <c r="A1306">
        <v>100129</v>
      </c>
      <c r="B1306" t="s">
        <v>3</v>
      </c>
      <c r="C1306" s="2">
        <f>_xlfn.SWITCH(Sales[[#This Row],[Subscription Type]],"Basic",10,"Premium",10,"Business",25,"Enterprise",27)</f>
        <v>10</v>
      </c>
      <c r="G1306">
        <v>0</v>
      </c>
      <c r="H1306">
        <v>8</v>
      </c>
      <c r="I1306">
        <f>IF(Sales[[#This Row],[Number of Users]]-Sales[[#This Row],[Licenses Bought]]&lt;0,0,Sales[[#This Row],[Number of Users]]-Sales[[#This Row],[Licenses Bought]])</f>
        <v>8</v>
      </c>
      <c r="J1306" s="2">
        <f>IF(Sales[[#This Row],[Sales Month]]=MAX(Sales[Sales Month]),Sales[[#This Row],[Upsell $ Per Non-Paying User]]*Sales[[#This Row],[Non-Paying Users]],0)</f>
        <v>0</v>
      </c>
      <c r="K1306" s="2" t="str">
        <f>_xlfn.IFS(Sales[[#This Row],[Current Upsell $]]=0,"",Sales[[#This Row],[Current Upsell $]]&gt;=400,"High",Sales[[#This Row],[Current Upsell $]]&gt;=100,"Medium",Sales[[#This Row],[Current Upsell $]]&lt;100,"Low")</f>
        <v/>
      </c>
      <c r="L1306" s="2" t="str">
        <f>IF(Sales[[#This Row],[Current Upsell $]]&gt;0,_xlfn.CONCAT(Sales[[#This Row],[Subscription Type]]," ",Sales[[#This Row],[Upsell Priority]]," ",TEXT(Sales[[#This Row],[Current Upsell $]],"$#,#")),"")</f>
        <v/>
      </c>
      <c r="M1306" s="1">
        <v>44075</v>
      </c>
      <c r="N1306" s="1">
        <v>44197</v>
      </c>
      <c r="O1306">
        <v>4</v>
      </c>
      <c r="P1306">
        <v>5</v>
      </c>
      <c r="Q1306" s="1">
        <v>44166</v>
      </c>
      <c r="R1306">
        <v>0</v>
      </c>
      <c r="S1306" s="1"/>
    </row>
    <row r="1307" spans="1:19" x14ac:dyDescent="0.35">
      <c r="A1307">
        <v>100129</v>
      </c>
      <c r="B1307" t="s">
        <v>3</v>
      </c>
      <c r="C1307" s="2">
        <f>_xlfn.SWITCH(Sales[[#This Row],[Subscription Type]],"Basic",10,"Premium",10,"Business",25,"Enterprise",27)</f>
        <v>10</v>
      </c>
      <c r="G1307">
        <v>0</v>
      </c>
      <c r="H1307">
        <v>8</v>
      </c>
      <c r="I1307">
        <f>IF(Sales[[#This Row],[Number of Users]]-Sales[[#This Row],[Licenses Bought]]&lt;0,0,Sales[[#This Row],[Number of Users]]-Sales[[#This Row],[Licenses Bought]])</f>
        <v>8</v>
      </c>
      <c r="J1307" s="2">
        <f>IF(Sales[[#This Row],[Sales Month]]=MAX(Sales[Sales Month]),Sales[[#This Row],[Upsell $ Per Non-Paying User]]*Sales[[#This Row],[Non-Paying Users]],0)</f>
        <v>0</v>
      </c>
      <c r="K1307" s="2" t="str">
        <f>_xlfn.IFS(Sales[[#This Row],[Current Upsell $]]=0,"",Sales[[#This Row],[Current Upsell $]]&gt;=400,"High",Sales[[#This Row],[Current Upsell $]]&gt;=100,"Medium",Sales[[#This Row],[Current Upsell $]]&lt;100,"Low")</f>
        <v/>
      </c>
      <c r="L1307" s="2" t="str">
        <f>IF(Sales[[#This Row],[Current Upsell $]]&gt;0,_xlfn.CONCAT(Sales[[#This Row],[Subscription Type]]," ",Sales[[#This Row],[Upsell Priority]]," ",TEXT(Sales[[#This Row],[Current Upsell $]],"$#,#")),"")</f>
        <v/>
      </c>
      <c r="M1307" s="1">
        <v>44075</v>
      </c>
      <c r="N1307" s="1">
        <v>44197</v>
      </c>
      <c r="O1307">
        <v>4</v>
      </c>
      <c r="P1307">
        <v>5</v>
      </c>
      <c r="Q1307" s="1">
        <v>44197</v>
      </c>
      <c r="R1307">
        <v>0</v>
      </c>
      <c r="S1307" s="1"/>
    </row>
    <row r="1308" spans="1:19" x14ac:dyDescent="0.35">
      <c r="A1308">
        <v>100130</v>
      </c>
      <c r="B1308" t="s">
        <v>3</v>
      </c>
      <c r="C1308" s="2">
        <f>_xlfn.SWITCH(Sales[[#This Row],[Subscription Type]],"Basic",10,"Premium",10,"Business",25,"Enterprise",27)</f>
        <v>10</v>
      </c>
      <c r="G1308">
        <v>0</v>
      </c>
      <c r="H1308">
        <v>7</v>
      </c>
      <c r="I1308">
        <f>IF(Sales[[#This Row],[Number of Users]]-Sales[[#This Row],[Licenses Bought]]&lt;0,0,Sales[[#This Row],[Number of Users]]-Sales[[#This Row],[Licenses Bought]])</f>
        <v>7</v>
      </c>
      <c r="J1308" s="2">
        <f>IF(Sales[[#This Row],[Sales Month]]=MAX(Sales[Sales Month]),Sales[[#This Row],[Upsell $ Per Non-Paying User]]*Sales[[#This Row],[Non-Paying Users]],0)</f>
        <v>0</v>
      </c>
      <c r="K1308" s="2" t="str">
        <f>_xlfn.IFS(Sales[[#This Row],[Current Upsell $]]=0,"",Sales[[#This Row],[Current Upsell $]]&gt;=400,"High",Sales[[#This Row],[Current Upsell $]]&gt;=100,"Medium",Sales[[#This Row],[Current Upsell $]]&lt;100,"Low")</f>
        <v/>
      </c>
      <c r="L1308" s="2" t="str">
        <f>IF(Sales[[#This Row],[Current Upsell $]]&gt;0,_xlfn.CONCAT(Sales[[#This Row],[Subscription Type]]," ",Sales[[#This Row],[Upsell Priority]]," ",TEXT(Sales[[#This Row],[Current Upsell $]],"$#,#")),"")</f>
        <v/>
      </c>
      <c r="M1308" s="1">
        <v>44075</v>
      </c>
      <c r="N1308" s="1">
        <v>44378</v>
      </c>
      <c r="O1308">
        <v>10</v>
      </c>
      <c r="P1308">
        <v>0</v>
      </c>
      <c r="Q1308" s="1">
        <v>44075</v>
      </c>
      <c r="R1308">
        <v>0</v>
      </c>
      <c r="S1308" s="1"/>
    </row>
    <row r="1309" spans="1:19" x14ac:dyDescent="0.35">
      <c r="A1309">
        <v>100130</v>
      </c>
      <c r="B1309" t="s">
        <v>3</v>
      </c>
      <c r="C1309" s="2">
        <f>_xlfn.SWITCH(Sales[[#This Row],[Subscription Type]],"Basic",10,"Premium",10,"Business",25,"Enterprise",27)</f>
        <v>10</v>
      </c>
      <c r="G1309">
        <v>0</v>
      </c>
      <c r="H1309">
        <v>8</v>
      </c>
      <c r="I1309">
        <f>IF(Sales[[#This Row],[Number of Users]]-Sales[[#This Row],[Licenses Bought]]&lt;0,0,Sales[[#This Row],[Number of Users]]-Sales[[#This Row],[Licenses Bought]])</f>
        <v>8</v>
      </c>
      <c r="J1309" s="2">
        <f>IF(Sales[[#This Row],[Sales Month]]=MAX(Sales[Sales Month]),Sales[[#This Row],[Upsell $ Per Non-Paying User]]*Sales[[#This Row],[Non-Paying Users]],0)</f>
        <v>0</v>
      </c>
      <c r="K1309" s="2" t="str">
        <f>_xlfn.IFS(Sales[[#This Row],[Current Upsell $]]=0,"",Sales[[#This Row],[Current Upsell $]]&gt;=400,"High",Sales[[#This Row],[Current Upsell $]]&gt;=100,"Medium",Sales[[#This Row],[Current Upsell $]]&lt;100,"Low")</f>
        <v/>
      </c>
      <c r="L1309" s="2" t="str">
        <f>IF(Sales[[#This Row],[Current Upsell $]]&gt;0,_xlfn.CONCAT(Sales[[#This Row],[Subscription Type]]," ",Sales[[#This Row],[Upsell Priority]]," ",TEXT(Sales[[#This Row],[Current Upsell $]],"$#,#")),"")</f>
        <v/>
      </c>
      <c r="M1309" s="1">
        <v>44075</v>
      </c>
      <c r="N1309" s="1">
        <v>44378</v>
      </c>
      <c r="O1309">
        <v>10</v>
      </c>
      <c r="P1309">
        <v>0</v>
      </c>
      <c r="Q1309" s="1">
        <v>44105</v>
      </c>
      <c r="R1309">
        <v>0</v>
      </c>
      <c r="S1309" s="1"/>
    </row>
    <row r="1310" spans="1:19" x14ac:dyDescent="0.35">
      <c r="A1310">
        <v>100130</v>
      </c>
      <c r="B1310" t="s">
        <v>3</v>
      </c>
      <c r="C1310" s="2">
        <f>_xlfn.SWITCH(Sales[[#This Row],[Subscription Type]],"Basic",10,"Premium",10,"Business",25,"Enterprise",27)</f>
        <v>10</v>
      </c>
      <c r="G1310">
        <v>0</v>
      </c>
      <c r="H1310">
        <v>8</v>
      </c>
      <c r="I1310">
        <f>IF(Sales[[#This Row],[Number of Users]]-Sales[[#This Row],[Licenses Bought]]&lt;0,0,Sales[[#This Row],[Number of Users]]-Sales[[#This Row],[Licenses Bought]])</f>
        <v>8</v>
      </c>
      <c r="J1310" s="2">
        <f>IF(Sales[[#This Row],[Sales Month]]=MAX(Sales[Sales Month]),Sales[[#This Row],[Upsell $ Per Non-Paying User]]*Sales[[#This Row],[Non-Paying Users]],0)</f>
        <v>0</v>
      </c>
      <c r="K1310" s="2" t="str">
        <f>_xlfn.IFS(Sales[[#This Row],[Current Upsell $]]=0,"",Sales[[#This Row],[Current Upsell $]]&gt;=400,"High",Sales[[#This Row],[Current Upsell $]]&gt;=100,"Medium",Sales[[#This Row],[Current Upsell $]]&lt;100,"Low")</f>
        <v/>
      </c>
      <c r="L1310" s="2" t="str">
        <f>IF(Sales[[#This Row],[Current Upsell $]]&gt;0,_xlfn.CONCAT(Sales[[#This Row],[Subscription Type]]," ",Sales[[#This Row],[Upsell Priority]]," ",TEXT(Sales[[#This Row],[Current Upsell $]],"$#,#")),"")</f>
        <v/>
      </c>
      <c r="M1310" s="1">
        <v>44075</v>
      </c>
      <c r="N1310" s="1">
        <v>44378</v>
      </c>
      <c r="O1310">
        <v>10</v>
      </c>
      <c r="P1310">
        <v>0</v>
      </c>
      <c r="Q1310" s="1">
        <v>44136</v>
      </c>
      <c r="R1310">
        <v>0</v>
      </c>
      <c r="S1310" s="1"/>
    </row>
    <row r="1311" spans="1:19" x14ac:dyDescent="0.35">
      <c r="A1311">
        <v>100130</v>
      </c>
      <c r="B1311" t="s">
        <v>3</v>
      </c>
      <c r="C1311" s="2">
        <f>_xlfn.SWITCH(Sales[[#This Row],[Subscription Type]],"Basic",10,"Premium",10,"Business",25,"Enterprise",27)</f>
        <v>10</v>
      </c>
      <c r="G1311">
        <v>0</v>
      </c>
      <c r="H1311">
        <v>7</v>
      </c>
      <c r="I1311">
        <f>IF(Sales[[#This Row],[Number of Users]]-Sales[[#This Row],[Licenses Bought]]&lt;0,0,Sales[[#This Row],[Number of Users]]-Sales[[#This Row],[Licenses Bought]])</f>
        <v>7</v>
      </c>
      <c r="J1311" s="2">
        <f>IF(Sales[[#This Row],[Sales Month]]=MAX(Sales[Sales Month]),Sales[[#This Row],[Upsell $ Per Non-Paying User]]*Sales[[#This Row],[Non-Paying Users]],0)</f>
        <v>0</v>
      </c>
      <c r="K1311" s="2" t="str">
        <f>_xlfn.IFS(Sales[[#This Row],[Current Upsell $]]=0,"",Sales[[#This Row],[Current Upsell $]]&gt;=400,"High",Sales[[#This Row],[Current Upsell $]]&gt;=100,"Medium",Sales[[#This Row],[Current Upsell $]]&lt;100,"Low")</f>
        <v/>
      </c>
      <c r="L1311" s="2" t="str">
        <f>IF(Sales[[#This Row],[Current Upsell $]]&gt;0,_xlfn.CONCAT(Sales[[#This Row],[Subscription Type]]," ",Sales[[#This Row],[Upsell Priority]]," ",TEXT(Sales[[#This Row],[Current Upsell $]],"$#,#")),"")</f>
        <v/>
      </c>
      <c r="M1311" s="1">
        <v>44075</v>
      </c>
      <c r="N1311" s="1">
        <v>44378</v>
      </c>
      <c r="O1311">
        <v>10</v>
      </c>
      <c r="P1311">
        <v>0</v>
      </c>
      <c r="Q1311" s="1">
        <v>44166</v>
      </c>
      <c r="R1311">
        <v>0</v>
      </c>
      <c r="S1311" s="1"/>
    </row>
    <row r="1312" spans="1:19" x14ac:dyDescent="0.35">
      <c r="A1312">
        <v>100130</v>
      </c>
      <c r="B1312" t="s">
        <v>3</v>
      </c>
      <c r="C1312" s="2">
        <f>_xlfn.SWITCH(Sales[[#This Row],[Subscription Type]],"Basic",10,"Premium",10,"Business",25,"Enterprise",27)</f>
        <v>10</v>
      </c>
      <c r="G1312">
        <v>0</v>
      </c>
      <c r="H1312">
        <v>8</v>
      </c>
      <c r="I1312">
        <f>IF(Sales[[#This Row],[Number of Users]]-Sales[[#This Row],[Licenses Bought]]&lt;0,0,Sales[[#This Row],[Number of Users]]-Sales[[#This Row],[Licenses Bought]])</f>
        <v>8</v>
      </c>
      <c r="J1312" s="2">
        <f>IF(Sales[[#This Row],[Sales Month]]=MAX(Sales[Sales Month]),Sales[[#This Row],[Upsell $ Per Non-Paying User]]*Sales[[#This Row],[Non-Paying Users]],0)</f>
        <v>0</v>
      </c>
      <c r="K1312" s="2" t="str">
        <f>_xlfn.IFS(Sales[[#This Row],[Current Upsell $]]=0,"",Sales[[#This Row],[Current Upsell $]]&gt;=400,"High",Sales[[#This Row],[Current Upsell $]]&gt;=100,"Medium",Sales[[#This Row],[Current Upsell $]]&lt;100,"Low")</f>
        <v/>
      </c>
      <c r="L1312" s="2" t="str">
        <f>IF(Sales[[#This Row],[Current Upsell $]]&gt;0,_xlfn.CONCAT(Sales[[#This Row],[Subscription Type]]," ",Sales[[#This Row],[Upsell Priority]]," ",TEXT(Sales[[#This Row],[Current Upsell $]],"$#,#")),"")</f>
        <v/>
      </c>
      <c r="M1312" s="1">
        <v>44075</v>
      </c>
      <c r="N1312" s="1">
        <v>44378</v>
      </c>
      <c r="O1312">
        <v>10</v>
      </c>
      <c r="P1312">
        <v>0</v>
      </c>
      <c r="Q1312" s="1">
        <v>44197</v>
      </c>
      <c r="R1312">
        <v>0</v>
      </c>
      <c r="S1312" s="1"/>
    </row>
    <row r="1313" spans="1:19" x14ac:dyDescent="0.35">
      <c r="A1313">
        <v>100130</v>
      </c>
      <c r="B1313" t="s">
        <v>3</v>
      </c>
      <c r="C1313" s="2">
        <f>_xlfn.SWITCH(Sales[[#This Row],[Subscription Type]],"Basic",10,"Premium",10,"Business",25,"Enterprise",27)</f>
        <v>10</v>
      </c>
      <c r="G1313">
        <v>0</v>
      </c>
      <c r="H1313">
        <v>7</v>
      </c>
      <c r="I1313">
        <f>IF(Sales[[#This Row],[Number of Users]]-Sales[[#This Row],[Licenses Bought]]&lt;0,0,Sales[[#This Row],[Number of Users]]-Sales[[#This Row],[Licenses Bought]])</f>
        <v>7</v>
      </c>
      <c r="J1313" s="2">
        <f>IF(Sales[[#This Row],[Sales Month]]=MAX(Sales[Sales Month]),Sales[[#This Row],[Upsell $ Per Non-Paying User]]*Sales[[#This Row],[Non-Paying Users]],0)</f>
        <v>0</v>
      </c>
      <c r="K1313" s="2" t="str">
        <f>_xlfn.IFS(Sales[[#This Row],[Current Upsell $]]=0,"",Sales[[#This Row],[Current Upsell $]]&gt;=400,"High",Sales[[#This Row],[Current Upsell $]]&gt;=100,"Medium",Sales[[#This Row],[Current Upsell $]]&lt;100,"Low")</f>
        <v/>
      </c>
      <c r="L1313" s="2" t="str">
        <f>IF(Sales[[#This Row],[Current Upsell $]]&gt;0,_xlfn.CONCAT(Sales[[#This Row],[Subscription Type]]," ",Sales[[#This Row],[Upsell Priority]]," ",TEXT(Sales[[#This Row],[Current Upsell $]],"$#,#")),"")</f>
        <v/>
      </c>
      <c r="M1313" s="1">
        <v>44075</v>
      </c>
      <c r="N1313" s="1">
        <v>44378</v>
      </c>
      <c r="O1313">
        <v>10</v>
      </c>
      <c r="P1313">
        <v>0</v>
      </c>
      <c r="Q1313" s="1">
        <v>44228</v>
      </c>
      <c r="R1313">
        <v>0</v>
      </c>
      <c r="S1313" s="1"/>
    </row>
    <row r="1314" spans="1:19" x14ac:dyDescent="0.35">
      <c r="A1314">
        <v>100130</v>
      </c>
      <c r="B1314" t="s">
        <v>3</v>
      </c>
      <c r="C1314" s="2">
        <f>_xlfn.SWITCH(Sales[[#This Row],[Subscription Type]],"Basic",10,"Premium",10,"Business",25,"Enterprise",27)</f>
        <v>10</v>
      </c>
      <c r="G1314">
        <v>0</v>
      </c>
      <c r="H1314">
        <v>8</v>
      </c>
      <c r="I1314">
        <f>IF(Sales[[#This Row],[Number of Users]]-Sales[[#This Row],[Licenses Bought]]&lt;0,0,Sales[[#This Row],[Number of Users]]-Sales[[#This Row],[Licenses Bought]])</f>
        <v>8</v>
      </c>
      <c r="J1314" s="2">
        <f>IF(Sales[[#This Row],[Sales Month]]=MAX(Sales[Sales Month]),Sales[[#This Row],[Upsell $ Per Non-Paying User]]*Sales[[#This Row],[Non-Paying Users]],0)</f>
        <v>0</v>
      </c>
      <c r="K1314" s="2" t="str">
        <f>_xlfn.IFS(Sales[[#This Row],[Current Upsell $]]=0,"",Sales[[#This Row],[Current Upsell $]]&gt;=400,"High",Sales[[#This Row],[Current Upsell $]]&gt;=100,"Medium",Sales[[#This Row],[Current Upsell $]]&lt;100,"Low")</f>
        <v/>
      </c>
      <c r="L1314" s="2" t="str">
        <f>IF(Sales[[#This Row],[Current Upsell $]]&gt;0,_xlfn.CONCAT(Sales[[#This Row],[Subscription Type]]," ",Sales[[#This Row],[Upsell Priority]]," ",TEXT(Sales[[#This Row],[Current Upsell $]],"$#,#")),"")</f>
        <v/>
      </c>
      <c r="M1314" s="1">
        <v>44075</v>
      </c>
      <c r="N1314" s="1">
        <v>44378</v>
      </c>
      <c r="O1314">
        <v>10</v>
      </c>
      <c r="P1314">
        <v>0</v>
      </c>
      <c r="Q1314" s="1">
        <v>44256</v>
      </c>
      <c r="R1314">
        <v>0</v>
      </c>
      <c r="S1314" s="1"/>
    </row>
    <row r="1315" spans="1:19" x14ac:dyDescent="0.35">
      <c r="A1315">
        <v>100130</v>
      </c>
      <c r="B1315" t="s">
        <v>3</v>
      </c>
      <c r="C1315" s="2">
        <f>_xlfn.SWITCH(Sales[[#This Row],[Subscription Type]],"Basic",10,"Premium",10,"Business",25,"Enterprise",27)</f>
        <v>10</v>
      </c>
      <c r="G1315">
        <v>0</v>
      </c>
      <c r="H1315">
        <v>8</v>
      </c>
      <c r="I1315">
        <f>IF(Sales[[#This Row],[Number of Users]]-Sales[[#This Row],[Licenses Bought]]&lt;0,0,Sales[[#This Row],[Number of Users]]-Sales[[#This Row],[Licenses Bought]])</f>
        <v>8</v>
      </c>
      <c r="J1315" s="2">
        <f>IF(Sales[[#This Row],[Sales Month]]=MAX(Sales[Sales Month]),Sales[[#This Row],[Upsell $ Per Non-Paying User]]*Sales[[#This Row],[Non-Paying Users]],0)</f>
        <v>0</v>
      </c>
      <c r="K1315" s="2" t="str">
        <f>_xlfn.IFS(Sales[[#This Row],[Current Upsell $]]=0,"",Sales[[#This Row],[Current Upsell $]]&gt;=400,"High",Sales[[#This Row],[Current Upsell $]]&gt;=100,"Medium",Sales[[#This Row],[Current Upsell $]]&lt;100,"Low")</f>
        <v/>
      </c>
      <c r="L1315" s="2" t="str">
        <f>IF(Sales[[#This Row],[Current Upsell $]]&gt;0,_xlfn.CONCAT(Sales[[#This Row],[Subscription Type]]," ",Sales[[#This Row],[Upsell Priority]]," ",TEXT(Sales[[#This Row],[Current Upsell $]],"$#,#")),"")</f>
        <v/>
      </c>
      <c r="M1315" s="1">
        <v>44075</v>
      </c>
      <c r="N1315" s="1">
        <v>44378</v>
      </c>
      <c r="O1315">
        <v>10</v>
      </c>
      <c r="P1315">
        <v>0</v>
      </c>
      <c r="Q1315" s="1">
        <v>44287</v>
      </c>
      <c r="R1315">
        <v>0</v>
      </c>
      <c r="S1315" s="1"/>
    </row>
    <row r="1316" spans="1:19" x14ac:dyDescent="0.35">
      <c r="A1316">
        <v>100130</v>
      </c>
      <c r="B1316" t="s">
        <v>3</v>
      </c>
      <c r="C1316" s="2">
        <f>_xlfn.SWITCH(Sales[[#This Row],[Subscription Type]],"Basic",10,"Premium",10,"Business",25,"Enterprise",27)</f>
        <v>10</v>
      </c>
      <c r="G1316">
        <v>0</v>
      </c>
      <c r="H1316">
        <v>7</v>
      </c>
      <c r="I1316">
        <f>IF(Sales[[#This Row],[Number of Users]]-Sales[[#This Row],[Licenses Bought]]&lt;0,0,Sales[[#This Row],[Number of Users]]-Sales[[#This Row],[Licenses Bought]])</f>
        <v>7</v>
      </c>
      <c r="J1316" s="2">
        <f>IF(Sales[[#This Row],[Sales Month]]=MAX(Sales[Sales Month]),Sales[[#This Row],[Upsell $ Per Non-Paying User]]*Sales[[#This Row],[Non-Paying Users]],0)</f>
        <v>0</v>
      </c>
      <c r="K1316" s="2" t="str">
        <f>_xlfn.IFS(Sales[[#This Row],[Current Upsell $]]=0,"",Sales[[#This Row],[Current Upsell $]]&gt;=400,"High",Sales[[#This Row],[Current Upsell $]]&gt;=100,"Medium",Sales[[#This Row],[Current Upsell $]]&lt;100,"Low")</f>
        <v/>
      </c>
      <c r="L1316" s="2" t="str">
        <f>IF(Sales[[#This Row],[Current Upsell $]]&gt;0,_xlfn.CONCAT(Sales[[#This Row],[Subscription Type]]," ",Sales[[#This Row],[Upsell Priority]]," ",TEXT(Sales[[#This Row],[Current Upsell $]],"$#,#")),"")</f>
        <v/>
      </c>
      <c r="M1316" s="1">
        <v>44075</v>
      </c>
      <c r="N1316" s="1">
        <v>44378</v>
      </c>
      <c r="O1316">
        <v>10</v>
      </c>
      <c r="P1316">
        <v>0</v>
      </c>
      <c r="Q1316" s="1">
        <v>44317</v>
      </c>
      <c r="R1316">
        <v>0</v>
      </c>
      <c r="S1316" s="1"/>
    </row>
    <row r="1317" spans="1:19" x14ac:dyDescent="0.35">
      <c r="A1317">
        <v>100130</v>
      </c>
      <c r="B1317" t="s">
        <v>3</v>
      </c>
      <c r="C1317" s="2">
        <f>_xlfn.SWITCH(Sales[[#This Row],[Subscription Type]],"Basic",10,"Premium",10,"Business",25,"Enterprise",27)</f>
        <v>10</v>
      </c>
      <c r="G1317">
        <v>0</v>
      </c>
      <c r="H1317">
        <v>8</v>
      </c>
      <c r="I1317">
        <f>IF(Sales[[#This Row],[Number of Users]]-Sales[[#This Row],[Licenses Bought]]&lt;0,0,Sales[[#This Row],[Number of Users]]-Sales[[#This Row],[Licenses Bought]])</f>
        <v>8</v>
      </c>
      <c r="J1317" s="2">
        <f>IF(Sales[[#This Row],[Sales Month]]=MAX(Sales[Sales Month]),Sales[[#This Row],[Upsell $ Per Non-Paying User]]*Sales[[#This Row],[Non-Paying Users]],0)</f>
        <v>80</v>
      </c>
      <c r="K1317" s="2" t="str">
        <f>_xlfn.IFS(Sales[[#This Row],[Current Upsell $]]=0,"",Sales[[#This Row],[Current Upsell $]]&gt;=400,"High",Sales[[#This Row],[Current Upsell $]]&gt;=100,"Medium",Sales[[#This Row],[Current Upsell $]]&lt;100,"Low")</f>
        <v>Low</v>
      </c>
      <c r="L1317" s="2" t="str">
        <f>IF(Sales[[#This Row],[Current Upsell $]]&gt;0,_xlfn.CONCAT(Sales[[#This Row],[Subscription Type]]," ",Sales[[#This Row],[Upsell Priority]]," ",TEXT(Sales[[#This Row],[Current Upsell $]],"$#,#")),"")</f>
        <v>Basic Low $80</v>
      </c>
      <c r="M1317" s="1">
        <v>44075</v>
      </c>
      <c r="N1317" s="1">
        <v>44378</v>
      </c>
      <c r="O1317">
        <v>10</v>
      </c>
      <c r="P1317">
        <v>0</v>
      </c>
      <c r="Q1317" s="1">
        <v>44348</v>
      </c>
      <c r="R1317">
        <v>0</v>
      </c>
      <c r="S1317" s="1"/>
    </row>
    <row r="1318" spans="1:19" x14ac:dyDescent="0.35">
      <c r="A1318">
        <v>100131</v>
      </c>
      <c r="B1318" t="s">
        <v>3</v>
      </c>
      <c r="C1318" s="2">
        <f>_xlfn.SWITCH(Sales[[#This Row],[Subscription Type]],"Basic",10,"Premium",10,"Business",25,"Enterprise",27)</f>
        <v>10</v>
      </c>
      <c r="G1318">
        <v>0</v>
      </c>
      <c r="H1318">
        <v>6</v>
      </c>
      <c r="I1318">
        <f>IF(Sales[[#This Row],[Number of Users]]-Sales[[#This Row],[Licenses Bought]]&lt;0,0,Sales[[#This Row],[Number of Users]]-Sales[[#This Row],[Licenses Bought]])</f>
        <v>6</v>
      </c>
      <c r="J1318" s="2">
        <f>IF(Sales[[#This Row],[Sales Month]]=MAX(Sales[Sales Month]),Sales[[#This Row],[Upsell $ Per Non-Paying User]]*Sales[[#This Row],[Non-Paying Users]],0)</f>
        <v>0</v>
      </c>
      <c r="K1318" s="2" t="str">
        <f>_xlfn.IFS(Sales[[#This Row],[Current Upsell $]]=0,"",Sales[[#This Row],[Current Upsell $]]&gt;=400,"High",Sales[[#This Row],[Current Upsell $]]&gt;=100,"Medium",Sales[[#This Row],[Current Upsell $]]&lt;100,"Low")</f>
        <v/>
      </c>
      <c r="L1318" s="2" t="str">
        <f>IF(Sales[[#This Row],[Current Upsell $]]&gt;0,_xlfn.CONCAT(Sales[[#This Row],[Subscription Type]]," ",Sales[[#This Row],[Upsell Priority]]," ",TEXT(Sales[[#This Row],[Current Upsell $]],"$#,#")),"")</f>
        <v/>
      </c>
      <c r="M1318" s="1">
        <v>44075</v>
      </c>
      <c r="N1318" s="1">
        <v>44105</v>
      </c>
      <c r="O1318">
        <v>1</v>
      </c>
      <c r="P1318">
        <v>8</v>
      </c>
      <c r="Q1318" s="1">
        <v>44075</v>
      </c>
      <c r="R1318">
        <v>0</v>
      </c>
      <c r="S1318" s="1"/>
    </row>
    <row r="1319" spans="1:19" x14ac:dyDescent="0.35">
      <c r="A1319">
        <v>100131</v>
      </c>
      <c r="B1319" t="s">
        <v>3</v>
      </c>
      <c r="C1319" s="2">
        <f>_xlfn.SWITCH(Sales[[#This Row],[Subscription Type]],"Basic",10,"Premium",10,"Business",25,"Enterprise",27)</f>
        <v>10</v>
      </c>
      <c r="G1319">
        <v>0</v>
      </c>
      <c r="H1319">
        <v>6</v>
      </c>
      <c r="I1319">
        <f>IF(Sales[[#This Row],[Number of Users]]-Sales[[#This Row],[Licenses Bought]]&lt;0,0,Sales[[#This Row],[Number of Users]]-Sales[[#This Row],[Licenses Bought]])</f>
        <v>6</v>
      </c>
      <c r="J1319" s="2">
        <f>IF(Sales[[#This Row],[Sales Month]]=MAX(Sales[Sales Month]),Sales[[#This Row],[Upsell $ Per Non-Paying User]]*Sales[[#This Row],[Non-Paying Users]],0)</f>
        <v>0</v>
      </c>
      <c r="K1319" s="2" t="str">
        <f>_xlfn.IFS(Sales[[#This Row],[Current Upsell $]]=0,"",Sales[[#This Row],[Current Upsell $]]&gt;=400,"High",Sales[[#This Row],[Current Upsell $]]&gt;=100,"Medium",Sales[[#This Row],[Current Upsell $]]&lt;100,"Low")</f>
        <v/>
      </c>
      <c r="L1319" s="2" t="str">
        <f>IF(Sales[[#This Row],[Current Upsell $]]&gt;0,_xlfn.CONCAT(Sales[[#This Row],[Subscription Type]]," ",Sales[[#This Row],[Upsell Priority]]," ",TEXT(Sales[[#This Row],[Current Upsell $]],"$#,#")),"")</f>
        <v/>
      </c>
      <c r="M1319" s="1">
        <v>44075</v>
      </c>
      <c r="N1319" s="1">
        <v>44105</v>
      </c>
      <c r="O1319">
        <v>1</v>
      </c>
      <c r="P1319">
        <v>8</v>
      </c>
      <c r="Q1319" s="1">
        <v>44105</v>
      </c>
      <c r="R1319">
        <v>0</v>
      </c>
      <c r="S1319" s="1"/>
    </row>
    <row r="1320" spans="1:19" x14ac:dyDescent="0.35">
      <c r="A1320">
        <v>100132</v>
      </c>
      <c r="B1320" t="s">
        <v>3</v>
      </c>
      <c r="C1320" s="2">
        <f>_xlfn.SWITCH(Sales[[#This Row],[Subscription Type]],"Basic",10,"Premium",10,"Business",25,"Enterprise",27)</f>
        <v>10</v>
      </c>
      <c r="G1320">
        <v>0</v>
      </c>
      <c r="H1320">
        <v>3</v>
      </c>
      <c r="I1320">
        <f>IF(Sales[[#This Row],[Number of Users]]-Sales[[#This Row],[Licenses Bought]]&lt;0,0,Sales[[#This Row],[Number of Users]]-Sales[[#This Row],[Licenses Bought]])</f>
        <v>3</v>
      </c>
      <c r="J1320" s="2">
        <f>IF(Sales[[#This Row],[Sales Month]]=MAX(Sales[Sales Month]),Sales[[#This Row],[Upsell $ Per Non-Paying User]]*Sales[[#This Row],[Non-Paying Users]],0)</f>
        <v>0</v>
      </c>
      <c r="K1320" s="2" t="str">
        <f>_xlfn.IFS(Sales[[#This Row],[Current Upsell $]]=0,"",Sales[[#This Row],[Current Upsell $]]&gt;=400,"High",Sales[[#This Row],[Current Upsell $]]&gt;=100,"Medium",Sales[[#This Row],[Current Upsell $]]&lt;100,"Low")</f>
        <v/>
      </c>
      <c r="L1320" s="2" t="str">
        <f>IF(Sales[[#This Row],[Current Upsell $]]&gt;0,_xlfn.CONCAT(Sales[[#This Row],[Subscription Type]]," ",Sales[[#This Row],[Upsell Priority]]," ",TEXT(Sales[[#This Row],[Current Upsell $]],"$#,#")),"")</f>
        <v/>
      </c>
      <c r="M1320" s="1">
        <v>44075</v>
      </c>
      <c r="N1320" s="1">
        <v>44256</v>
      </c>
      <c r="O1320">
        <v>6</v>
      </c>
      <c r="P1320">
        <v>3</v>
      </c>
      <c r="Q1320" s="1">
        <v>44075</v>
      </c>
      <c r="R1320">
        <v>0</v>
      </c>
      <c r="S1320" s="1"/>
    </row>
    <row r="1321" spans="1:19" x14ac:dyDescent="0.35">
      <c r="A1321">
        <v>100132</v>
      </c>
      <c r="B1321" t="s">
        <v>3</v>
      </c>
      <c r="C1321" s="2">
        <f>_xlfn.SWITCH(Sales[[#This Row],[Subscription Type]],"Basic",10,"Premium",10,"Business",25,"Enterprise",27)</f>
        <v>10</v>
      </c>
      <c r="G1321">
        <v>0</v>
      </c>
      <c r="H1321">
        <v>2</v>
      </c>
      <c r="I1321">
        <f>IF(Sales[[#This Row],[Number of Users]]-Sales[[#This Row],[Licenses Bought]]&lt;0,0,Sales[[#This Row],[Number of Users]]-Sales[[#This Row],[Licenses Bought]])</f>
        <v>2</v>
      </c>
      <c r="J1321" s="2">
        <f>IF(Sales[[#This Row],[Sales Month]]=MAX(Sales[Sales Month]),Sales[[#This Row],[Upsell $ Per Non-Paying User]]*Sales[[#This Row],[Non-Paying Users]],0)</f>
        <v>0</v>
      </c>
      <c r="K1321" s="2" t="str">
        <f>_xlfn.IFS(Sales[[#This Row],[Current Upsell $]]=0,"",Sales[[#This Row],[Current Upsell $]]&gt;=400,"High",Sales[[#This Row],[Current Upsell $]]&gt;=100,"Medium",Sales[[#This Row],[Current Upsell $]]&lt;100,"Low")</f>
        <v/>
      </c>
      <c r="L1321" s="2" t="str">
        <f>IF(Sales[[#This Row],[Current Upsell $]]&gt;0,_xlfn.CONCAT(Sales[[#This Row],[Subscription Type]]," ",Sales[[#This Row],[Upsell Priority]]," ",TEXT(Sales[[#This Row],[Current Upsell $]],"$#,#")),"")</f>
        <v/>
      </c>
      <c r="M1321" s="1">
        <v>44075</v>
      </c>
      <c r="N1321" s="1">
        <v>44256</v>
      </c>
      <c r="O1321">
        <v>6</v>
      </c>
      <c r="P1321">
        <v>3</v>
      </c>
      <c r="Q1321" s="1">
        <v>44105</v>
      </c>
      <c r="R1321">
        <v>0</v>
      </c>
      <c r="S1321" s="1"/>
    </row>
    <row r="1322" spans="1:19" x14ac:dyDescent="0.35">
      <c r="A1322">
        <v>100132</v>
      </c>
      <c r="B1322" t="s">
        <v>3</v>
      </c>
      <c r="C1322" s="2">
        <f>_xlfn.SWITCH(Sales[[#This Row],[Subscription Type]],"Basic",10,"Premium",10,"Business",25,"Enterprise",27)</f>
        <v>10</v>
      </c>
      <c r="G1322">
        <v>0</v>
      </c>
      <c r="H1322">
        <v>3</v>
      </c>
      <c r="I1322">
        <f>IF(Sales[[#This Row],[Number of Users]]-Sales[[#This Row],[Licenses Bought]]&lt;0,0,Sales[[#This Row],[Number of Users]]-Sales[[#This Row],[Licenses Bought]])</f>
        <v>3</v>
      </c>
      <c r="J1322" s="2">
        <f>IF(Sales[[#This Row],[Sales Month]]=MAX(Sales[Sales Month]),Sales[[#This Row],[Upsell $ Per Non-Paying User]]*Sales[[#This Row],[Non-Paying Users]],0)</f>
        <v>0</v>
      </c>
      <c r="K1322" s="2" t="str">
        <f>_xlfn.IFS(Sales[[#This Row],[Current Upsell $]]=0,"",Sales[[#This Row],[Current Upsell $]]&gt;=400,"High",Sales[[#This Row],[Current Upsell $]]&gt;=100,"Medium",Sales[[#This Row],[Current Upsell $]]&lt;100,"Low")</f>
        <v/>
      </c>
      <c r="L1322" s="2" t="str">
        <f>IF(Sales[[#This Row],[Current Upsell $]]&gt;0,_xlfn.CONCAT(Sales[[#This Row],[Subscription Type]]," ",Sales[[#This Row],[Upsell Priority]]," ",TEXT(Sales[[#This Row],[Current Upsell $]],"$#,#")),"")</f>
        <v/>
      </c>
      <c r="M1322" s="1">
        <v>44075</v>
      </c>
      <c r="N1322" s="1">
        <v>44256</v>
      </c>
      <c r="O1322">
        <v>6</v>
      </c>
      <c r="P1322">
        <v>3</v>
      </c>
      <c r="Q1322" s="1">
        <v>44136</v>
      </c>
      <c r="R1322">
        <v>0</v>
      </c>
      <c r="S1322" s="1"/>
    </row>
    <row r="1323" spans="1:19" x14ac:dyDescent="0.35">
      <c r="A1323">
        <v>100132</v>
      </c>
      <c r="B1323" t="s">
        <v>3</v>
      </c>
      <c r="C1323" s="2">
        <f>_xlfn.SWITCH(Sales[[#This Row],[Subscription Type]],"Basic",10,"Premium",10,"Business",25,"Enterprise",27)</f>
        <v>10</v>
      </c>
      <c r="G1323">
        <v>0</v>
      </c>
      <c r="H1323">
        <v>3</v>
      </c>
      <c r="I1323">
        <f>IF(Sales[[#This Row],[Number of Users]]-Sales[[#This Row],[Licenses Bought]]&lt;0,0,Sales[[#This Row],[Number of Users]]-Sales[[#This Row],[Licenses Bought]])</f>
        <v>3</v>
      </c>
      <c r="J1323" s="2">
        <f>IF(Sales[[#This Row],[Sales Month]]=MAX(Sales[Sales Month]),Sales[[#This Row],[Upsell $ Per Non-Paying User]]*Sales[[#This Row],[Non-Paying Users]],0)</f>
        <v>0</v>
      </c>
      <c r="K1323" s="2" t="str">
        <f>_xlfn.IFS(Sales[[#This Row],[Current Upsell $]]=0,"",Sales[[#This Row],[Current Upsell $]]&gt;=400,"High",Sales[[#This Row],[Current Upsell $]]&gt;=100,"Medium",Sales[[#This Row],[Current Upsell $]]&lt;100,"Low")</f>
        <v/>
      </c>
      <c r="L1323" s="2" t="str">
        <f>IF(Sales[[#This Row],[Current Upsell $]]&gt;0,_xlfn.CONCAT(Sales[[#This Row],[Subscription Type]]," ",Sales[[#This Row],[Upsell Priority]]," ",TEXT(Sales[[#This Row],[Current Upsell $]],"$#,#")),"")</f>
        <v/>
      </c>
      <c r="M1323" s="1">
        <v>44075</v>
      </c>
      <c r="N1323" s="1">
        <v>44256</v>
      </c>
      <c r="O1323">
        <v>6</v>
      </c>
      <c r="P1323">
        <v>3</v>
      </c>
      <c r="Q1323" s="1">
        <v>44166</v>
      </c>
      <c r="R1323">
        <v>0</v>
      </c>
      <c r="S1323" s="1"/>
    </row>
    <row r="1324" spans="1:19" x14ac:dyDescent="0.35">
      <c r="A1324">
        <v>100132</v>
      </c>
      <c r="B1324" t="s">
        <v>3</v>
      </c>
      <c r="C1324" s="2">
        <f>_xlfn.SWITCH(Sales[[#This Row],[Subscription Type]],"Basic",10,"Premium",10,"Business",25,"Enterprise",27)</f>
        <v>10</v>
      </c>
      <c r="G1324">
        <v>0</v>
      </c>
      <c r="H1324">
        <v>3</v>
      </c>
      <c r="I1324">
        <f>IF(Sales[[#This Row],[Number of Users]]-Sales[[#This Row],[Licenses Bought]]&lt;0,0,Sales[[#This Row],[Number of Users]]-Sales[[#This Row],[Licenses Bought]])</f>
        <v>3</v>
      </c>
      <c r="J1324" s="2">
        <f>IF(Sales[[#This Row],[Sales Month]]=MAX(Sales[Sales Month]),Sales[[#This Row],[Upsell $ Per Non-Paying User]]*Sales[[#This Row],[Non-Paying Users]],0)</f>
        <v>0</v>
      </c>
      <c r="K1324" s="2" t="str">
        <f>_xlfn.IFS(Sales[[#This Row],[Current Upsell $]]=0,"",Sales[[#This Row],[Current Upsell $]]&gt;=400,"High",Sales[[#This Row],[Current Upsell $]]&gt;=100,"Medium",Sales[[#This Row],[Current Upsell $]]&lt;100,"Low")</f>
        <v/>
      </c>
      <c r="L1324" s="2" t="str">
        <f>IF(Sales[[#This Row],[Current Upsell $]]&gt;0,_xlfn.CONCAT(Sales[[#This Row],[Subscription Type]]," ",Sales[[#This Row],[Upsell Priority]]," ",TEXT(Sales[[#This Row],[Current Upsell $]],"$#,#")),"")</f>
        <v/>
      </c>
      <c r="M1324" s="1">
        <v>44075</v>
      </c>
      <c r="N1324" s="1">
        <v>44256</v>
      </c>
      <c r="O1324">
        <v>6</v>
      </c>
      <c r="P1324">
        <v>3</v>
      </c>
      <c r="Q1324" s="1">
        <v>44197</v>
      </c>
      <c r="R1324">
        <v>0</v>
      </c>
      <c r="S1324" s="1"/>
    </row>
    <row r="1325" spans="1:19" x14ac:dyDescent="0.35">
      <c r="A1325">
        <v>100132</v>
      </c>
      <c r="B1325" t="s">
        <v>3</v>
      </c>
      <c r="C1325" s="2">
        <f>_xlfn.SWITCH(Sales[[#This Row],[Subscription Type]],"Basic",10,"Premium",10,"Business",25,"Enterprise",27)</f>
        <v>10</v>
      </c>
      <c r="G1325">
        <v>0</v>
      </c>
      <c r="H1325">
        <v>3</v>
      </c>
      <c r="I1325">
        <f>IF(Sales[[#This Row],[Number of Users]]-Sales[[#This Row],[Licenses Bought]]&lt;0,0,Sales[[#This Row],[Number of Users]]-Sales[[#This Row],[Licenses Bought]])</f>
        <v>3</v>
      </c>
      <c r="J1325" s="2">
        <f>IF(Sales[[#This Row],[Sales Month]]=MAX(Sales[Sales Month]),Sales[[#This Row],[Upsell $ Per Non-Paying User]]*Sales[[#This Row],[Non-Paying Users]],0)</f>
        <v>0</v>
      </c>
      <c r="K1325" s="2" t="str">
        <f>_xlfn.IFS(Sales[[#This Row],[Current Upsell $]]=0,"",Sales[[#This Row],[Current Upsell $]]&gt;=400,"High",Sales[[#This Row],[Current Upsell $]]&gt;=100,"Medium",Sales[[#This Row],[Current Upsell $]]&lt;100,"Low")</f>
        <v/>
      </c>
      <c r="L1325" s="2" t="str">
        <f>IF(Sales[[#This Row],[Current Upsell $]]&gt;0,_xlfn.CONCAT(Sales[[#This Row],[Subscription Type]]," ",Sales[[#This Row],[Upsell Priority]]," ",TEXT(Sales[[#This Row],[Current Upsell $]],"$#,#")),"")</f>
        <v/>
      </c>
      <c r="M1325" s="1">
        <v>44075</v>
      </c>
      <c r="N1325" s="1">
        <v>44256</v>
      </c>
      <c r="O1325">
        <v>6</v>
      </c>
      <c r="P1325">
        <v>3</v>
      </c>
      <c r="Q1325" s="1">
        <v>44228</v>
      </c>
      <c r="R1325">
        <v>0</v>
      </c>
      <c r="S1325" s="1"/>
    </row>
    <row r="1326" spans="1:19" x14ac:dyDescent="0.35">
      <c r="A1326">
        <v>100132</v>
      </c>
      <c r="B1326" t="s">
        <v>3</v>
      </c>
      <c r="C1326" s="2">
        <f>_xlfn.SWITCH(Sales[[#This Row],[Subscription Type]],"Basic",10,"Premium",10,"Business",25,"Enterprise",27)</f>
        <v>10</v>
      </c>
      <c r="G1326">
        <v>0</v>
      </c>
      <c r="H1326">
        <v>3</v>
      </c>
      <c r="I1326">
        <f>IF(Sales[[#This Row],[Number of Users]]-Sales[[#This Row],[Licenses Bought]]&lt;0,0,Sales[[#This Row],[Number of Users]]-Sales[[#This Row],[Licenses Bought]])</f>
        <v>3</v>
      </c>
      <c r="J1326" s="2">
        <f>IF(Sales[[#This Row],[Sales Month]]=MAX(Sales[Sales Month]),Sales[[#This Row],[Upsell $ Per Non-Paying User]]*Sales[[#This Row],[Non-Paying Users]],0)</f>
        <v>0</v>
      </c>
      <c r="K1326" s="2" t="str">
        <f>_xlfn.IFS(Sales[[#This Row],[Current Upsell $]]=0,"",Sales[[#This Row],[Current Upsell $]]&gt;=400,"High",Sales[[#This Row],[Current Upsell $]]&gt;=100,"Medium",Sales[[#This Row],[Current Upsell $]]&lt;100,"Low")</f>
        <v/>
      </c>
      <c r="L1326" s="2" t="str">
        <f>IF(Sales[[#This Row],[Current Upsell $]]&gt;0,_xlfn.CONCAT(Sales[[#This Row],[Subscription Type]]," ",Sales[[#This Row],[Upsell Priority]]," ",TEXT(Sales[[#This Row],[Current Upsell $]],"$#,#")),"")</f>
        <v/>
      </c>
      <c r="M1326" s="1">
        <v>44075</v>
      </c>
      <c r="N1326" s="1">
        <v>44256</v>
      </c>
      <c r="O1326">
        <v>6</v>
      </c>
      <c r="P1326">
        <v>3</v>
      </c>
      <c r="Q1326" s="1">
        <v>44256</v>
      </c>
      <c r="R1326">
        <v>0</v>
      </c>
      <c r="S1326" s="1"/>
    </row>
    <row r="1327" spans="1:19" x14ac:dyDescent="0.35">
      <c r="A1327">
        <v>100133</v>
      </c>
      <c r="B1327" t="s">
        <v>3</v>
      </c>
      <c r="C1327" s="2">
        <f>_xlfn.SWITCH(Sales[[#This Row],[Subscription Type]],"Basic",10,"Premium",10,"Business",25,"Enterprise",27)</f>
        <v>10</v>
      </c>
      <c r="G1327">
        <v>0</v>
      </c>
      <c r="H1327">
        <v>3</v>
      </c>
      <c r="I1327">
        <f>IF(Sales[[#This Row],[Number of Users]]-Sales[[#This Row],[Licenses Bought]]&lt;0,0,Sales[[#This Row],[Number of Users]]-Sales[[#This Row],[Licenses Bought]])</f>
        <v>3</v>
      </c>
      <c r="J1327" s="2">
        <f>IF(Sales[[#This Row],[Sales Month]]=MAX(Sales[Sales Month]),Sales[[#This Row],[Upsell $ Per Non-Paying User]]*Sales[[#This Row],[Non-Paying Users]],0)</f>
        <v>0</v>
      </c>
      <c r="K1327" s="2" t="str">
        <f>_xlfn.IFS(Sales[[#This Row],[Current Upsell $]]=0,"",Sales[[#This Row],[Current Upsell $]]&gt;=400,"High",Sales[[#This Row],[Current Upsell $]]&gt;=100,"Medium",Sales[[#This Row],[Current Upsell $]]&lt;100,"Low")</f>
        <v/>
      </c>
      <c r="L1327" s="2" t="str">
        <f>IF(Sales[[#This Row],[Current Upsell $]]&gt;0,_xlfn.CONCAT(Sales[[#This Row],[Subscription Type]]," ",Sales[[#This Row],[Upsell Priority]]," ",TEXT(Sales[[#This Row],[Current Upsell $]],"$#,#")),"")</f>
        <v/>
      </c>
      <c r="M1327" s="1">
        <v>44075</v>
      </c>
      <c r="N1327" s="1">
        <v>44378</v>
      </c>
      <c r="O1327">
        <v>10</v>
      </c>
      <c r="P1327">
        <v>0</v>
      </c>
      <c r="Q1327" s="1">
        <v>44075</v>
      </c>
      <c r="R1327">
        <v>0</v>
      </c>
      <c r="S1327" s="1"/>
    </row>
    <row r="1328" spans="1:19" x14ac:dyDescent="0.35">
      <c r="A1328">
        <v>100133</v>
      </c>
      <c r="B1328" t="s">
        <v>3</v>
      </c>
      <c r="C1328" s="2">
        <f>_xlfn.SWITCH(Sales[[#This Row],[Subscription Type]],"Basic",10,"Premium",10,"Business",25,"Enterprise",27)</f>
        <v>10</v>
      </c>
      <c r="G1328">
        <v>0</v>
      </c>
      <c r="H1328">
        <v>3</v>
      </c>
      <c r="I1328">
        <f>IF(Sales[[#This Row],[Number of Users]]-Sales[[#This Row],[Licenses Bought]]&lt;0,0,Sales[[#This Row],[Number of Users]]-Sales[[#This Row],[Licenses Bought]])</f>
        <v>3</v>
      </c>
      <c r="J1328" s="2">
        <f>IF(Sales[[#This Row],[Sales Month]]=MAX(Sales[Sales Month]),Sales[[#This Row],[Upsell $ Per Non-Paying User]]*Sales[[#This Row],[Non-Paying Users]],0)</f>
        <v>0</v>
      </c>
      <c r="K1328" s="2" t="str">
        <f>_xlfn.IFS(Sales[[#This Row],[Current Upsell $]]=0,"",Sales[[#This Row],[Current Upsell $]]&gt;=400,"High",Sales[[#This Row],[Current Upsell $]]&gt;=100,"Medium",Sales[[#This Row],[Current Upsell $]]&lt;100,"Low")</f>
        <v/>
      </c>
      <c r="L1328" s="2" t="str">
        <f>IF(Sales[[#This Row],[Current Upsell $]]&gt;0,_xlfn.CONCAT(Sales[[#This Row],[Subscription Type]]," ",Sales[[#This Row],[Upsell Priority]]," ",TEXT(Sales[[#This Row],[Current Upsell $]],"$#,#")),"")</f>
        <v/>
      </c>
      <c r="M1328" s="1">
        <v>44075</v>
      </c>
      <c r="N1328" s="1">
        <v>44378</v>
      </c>
      <c r="O1328">
        <v>10</v>
      </c>
      <c r="P1328">
        <v>0</v>
      </c>
      <c r="Q1328" s="1">
        <v>44105</v>
      </c>
      <c r="R1328">
        <v>0</v>
      </c>
      <c r="S1328" s="1"/>
    </row>
    <row r="1329" spans="1:19" x14ac:dyDescent="0.35">
      <c r="A1329">
        <v>100133</v>
      </c>
      <c r="B1329" t="s">
        <v>3</v>
      </c>
      <c r="C1329" s="2">
        <f>_xlfn.SWITCH(Sales[[#This Row],[Subscription Type]],"Basic",10,"Premium",10,"Business",25,"Enterprise",27)</f>
        <v>10</v>
      </c>
      <c r="G1329">
        <v>0</v>
      </c>
      <c r="H1329">
        <v>3</v>
      </c>
      <c r="I1329">
        <f>IF(Sales[[#This Row],[Number of Users]]-Sales[[#This Row],[Licenses Bought]]&lt;0,0,Sales[[#This Row],[Number of Users]]-Sales[[#This Row],[Licenses Bought]])</f>
        <v>3</v>
      </c>
      <c r="J1329" s="2">
        <f>IF(Sales[[#This Row],[Sales Month]]=MAX(Sales[Sales Month]),Sales[[#This Row],[Upsell $ Per Non-Paying User]]*Sales[[#This Row],[Non-Paying Users]],0)</f>
        <v>0</v>
      </c>
      <c r="K1329" s="2" t="str">
        <f>_xlfn.IFS(Sales[[#This Row],[Current Upsell $]]=0,"",Sales[[#This Row],[Current Upsell $]]&gt;=400,"High",Sales[[#This Row],[Current Upsell $]]&gt;=100,"Medium",Sales[[#This Row],[Current Upsell $]]&lt;100,"Low")</f>
        <v/>
      </c>
      <c r="L1329" s="2" t="str">
        <f>IF(Sales[[#This Row],[Current Upsell $]]&gt;0,_xlfn.CONCAT(Sales[[#This Row],[Subscription Type]]," ",Sales[[#This Row],[Upsell Priority]]," ",TEXT(Sales[[#This Row],[Current Upsell $]],"$#,#")),"")</f>
        <v/>
      </c>
      <c r="M1329" s="1">
        <v>44075</v>
      </c>
      <c r="N1329" s="1">
        <v>44378</v>
      </c>
      <c r="O1329">
        <v>10</v>
      </c>
      <c r="P1329">
        <v>0</v>
      </c>
      <c r="Q1329" s="1">
        <v>44136</v>
      </c>
      <c r="R1329">
        <v>0</v>
      </c>
      <c r="S1329" s="1"/>
    </row>
    <row r="1330" spans="1:19" x14ac:dyDescent="0.35">
      <c r="A1330">
        <v>100133</v>
      </c>
      <c r="B1330" t="s">
        <v>3</v>
      </c>
      <c r="C1330" s="2">
        <f>_xlfn.SWITCH(Sales[[#This Row],[Subscription Type]],"Basic",10,"Premium",10,"Business",25,"Enterprise",27)</f>
        <v>10</v>
      </c>
      <c r="G1330">
        <v>0</v>
      </c>
      <c r="H1330">
        <v>3</v>
      </c>
      <c r="I1330">
        <f>IF(Sales[[#This Row],[Number of Users]]-Sales[[#This Row],[Licenses Bought]]&lt;0,0,Sales[[#This Row],[Number of Users]]-Sales[[#This Row],[Licenses Bought]])</f>
        <v>3</v>
      </c>
      <c r="J1330" s="2">
        <f>IF(Sales[[#This Row],[Sales Month]]=MAX(Sales[Sales Month]),Sales[[#This Row],[Upsell $ Per Non-Paying User]]*Sales[[#This Row],[Non-Paying Users]],0)</f>
        <v>0</v>
      </c>
      <c r="K1330" s="2" t="str">
        <f>_xlfn.IFS(Sales[[#This Row],[Current Upsell $]]=0,"",Sales[[#This Row],[Current Upsell $]]&gt;=400,"High",Sales[[#This Row],[Current Upsell $]]&gt;=100,"Medium",Sales[[#This Row],[Current Upsell $]]&lt;100,"Low")</f>
        <v/>
      </c>
      <c r="L1330" s="2" t="str">
        <f>IF(Sales[[#This Row],[Current Upsell $]]&gt;0,_xlfn.CONCAT(Sales[[#This Row],[Subscription Type]]," ",Sales[[#This Row],[Upsell Priority]]," ",TEXT(Sales[[#This Row],[Current Upsell $]],"$#,#")),"")</f>
        <v/>
      </c>
      <c r="M1330" s="1">
        <v>44075</v>
      </c>
      <c r="N1330" s="1">
        <v>44378</v>
      </c>
      <c r="O1330">
        <v>10</v>
      </c>
      <c r="P1330">
        <v>0</v>
      </c>
      <c r="Q1330" s="1">
        <v>44166</v>
      </c>
      <c r="R1330">
        <v>0</v>
      </c>
      <c r="S1330" s="1"/>
    </row>
    <row r="1331" spans="1:19" x14ac:dyDescent="0.35">
      <c r="A1331">
        <v>100133</v>
      </c>
      <c r="B1331" t="s">
        <v>3</v>
      </c>
      <c r="C1331" s="2">
        <f>_xlfn.SWITCH(Sales[[#This Row],[Subscription Type]],"Basic",10,"Premium",10,"Business",25,"Enterprise",27)</f>
        <v>10</v>
      </c>
      <c r="G1331">
        <v>0</v>
      </c>
      <c r="H1331">
        <v>2</v>
      </c>
      <c r="I1331">
        <f>IF(Sales[[#This Row],[Number of Users]]-Sales[[#This Row],[Licenses Bought]]&lt;0,0,Sales[[#This Row],[Number of Users]]-Sales[[#This Row],[Licenses Bought]])</f>
        <v>2</v>
      </c>
      <c r="J1331" s="2">
        <f>IF(Sales[[#This Row],[Sales Month]]=MAX(Sales[Sales Month]),Sales[[#This Row],[Upsell $ Per Non-Paying User]]*Sales[[#This Row],[Non-Paying Users]],0)</f>
        <v>0</v>
      </c>
      <c r="K1331" s="2" t="str">
        <f>_xlfn.IFS(Sales[[#This Row],[Current Upsell $]]=0,"",Sales[[#This Row],[Current Upsell $]]&gt;=400,"High",Sales[[#This Row],[Current Upsell $]]&gt;=100,"Medium",Sales[[#This Row],[Current Upsell $]]&lt;100,"Low")</f>
        <v/>
      </c>
      <c r="L1331" s="2" t="str">
        <f>IF(Sales[[#This Row],[Current Upsell $]]&gt;0,_xlfn.CONCAT(Sales[[#This Row],[Subscription Type]]," ",Sales[[#This Row],[Upsell Priority]]," ",TEXT(Sales[[#This Row],[Current Upsell $]],"$#,#")),"")</f>
        <v/>
      </c>
      <c r="M1331" s="1">
        <v>44075</v>
      </c>
      <c r="N1331" s="1">
        <v>44378</v>
      </c>
      <c r="O1331">
        <v>10</v>
      </c>
      <c r="P1331">
        <v>0</v>
      </c>
      <c r="Q1331" s="1">
        <v>44197</v>
      </c>
      <c r="R1331">
        <v>0</v>
      </c>
      <c r="S1331" s="1"/>
    </row>
    <row r="1332" spans="1:19" x14ac:dyDescent="0.35">
      <c r="A1332">
        <v>100133</v>
      </c>
      <c r="B1332" t="s">
        <v>3</v>
      </c>
      <c r="C1332" s="2">
        <f>_xlfn.SWITCH(Sales[[#This Row],[Subscription Type]],"Basic",10,"Premium",10,"Business",25,"Enterprise",27)</f>
        <v>10</v>
      </c>
      <c r="G1332">
        <v>0</v>
      </c>
      <c r="H1332">
        <v>3</v>
      </c>
      <c r="I1332">
        <f>IF(Sales[[#This Row],[Number of Users]]-Sales[[#This Row],[Licenses Bought]]&lt;0,0,Sales[[#This Row],[Number of Users]]-Sales[[#This Row],[Licenses Bought]])</f>
        <v>3</v>
      </c>
      <c r="J1332" s="2">
        <f>IF(Sales[[#This Row],[Sales Month]]=MAX(Sales[Sales Month]),Sales[[#This Row],[Upsell $ Per Non-Paying User]]*Sales[[#This Row],[Non-Paying Users]],0)</f>
        <v>0</v>
      </c>
      <c r="K1332" s="2" t="str">
        <f>_xlfn.IFS(Sales[[#This Row],[Current Upsell $]]=0,"",Sales[[#This Row],[Current Upsell $]]&gt;=400,"High",Sales[[#This Row],[Current Upsell $]]&gt;=100,"Medium",Sales[[#This Row],[Current Upsell $]]&lt;100,"Low")</f>
        <v/>
      </c>
      <c r="L1332" s="2" t="str">
        <f>IF(Sales[[#This Row],[Current Upsell $]]&gt;0,_xlfn.CONCAT(Sales[[#This Row],[Subscription Type]]," ",Sales[[#This Row],[Upsell Priority]]," ",TEXT(Sales[[#This Row],[Current Upsell $]],"$#,#")),"")</f>
        <v/>
      </c>
      <c r="M1332" s="1">
        <v>44075</v>
      </c>
      <c r="N1332" s="1">
        <v>44378</v>
      </c>
      <c r="O1332">
        <v>10</v>
      </c>
      <c r="P1332">
        <v>0</v>
      </c>
      <c r="Q1332" s="1">
        <v>44228</v>
      </c>
      <c r="R1332">
        <v>0</v>
      </c>
      <c r="S1332" s="1"/>
    </row>
    <row r="1333" spans="1:19" x14ac:dyDescent="0.35">
      <c r="A1333">
        <v>100133</v>
      </c>
      <c r="B1333" t="s">
        <v>3</v>
      </c>
      <c r="C1333" s="2">
        <f>_xlfn.SWITCH(Sales[[#This Row],[Subscription Type]],"Basic",10,"Premium",10,"Business",25,"Enterprise",27)</f>
        <v>10</v>
      </c>
      <c r="G1333">
        <v>0</v>
      </c>
      <c r="H1333">
        <v>3</v>
      </c>
      <c r="I1333">
        <f>IF(Sales[[#This Row],[Number of Users]]-Sales[[#This Row],[Licenses Bought]]&lt;0,0,Sales[[#This Row],[Number of Users]]-Sales[[#This Row],[Licenses Bought]])</f>
        <v>3</v>
      </c>
      <c r="J1333" s="2">
        <f>IF(Sales[[#This Row],[Sales Month]]=MAX(Sales[Sales Month]),Sales[[#This Row],[Upsell $ Per Non-Paying User]]*Sales[[#This Row],[Non-Paying Users]],0)</f>
        <v>0</v>
      </c>
      <c r="K1333" s="2" t="str">
        <f>_xlfn.IFS(Sales[[#This Row],[Current Upsell $]]=0,"",Sales[[#This Row],[Current Upsell $]]&gt;=400,"High",Sales[[#This Row],[Current Upsell $]]&gt;=100,"Medium",Sales[[#This Row],[Current Upsell $]]&lt;100,"Low")</f>
        <v/>
      </c>
      <c r="L1333" s="2" t="str">
        <f>IF(Sales[[#This Row],[Current Upsell $]]&gt;0,_xlfn.CONCAT(Sales[[#This Row],[Subscription Type]]," ",Sales[[#This Row],[Upsell Priority]]," ",TEXT(Sales[[#This Row],[Current Upsell $]],"$#,#")),"")</f>
        <v/>
      </c>
      <c r="M1333" s="1">
        <v>44075</v>
      </c>
      <c r="N1333" s="1">
        <v>44378</v>
      </c>
      <c r="O1333">
        <v>10</v>
      </c>
      <c r="P1333">
        <v>0</v>
      </c>
      <c r="Q1333" s="1">
        <v>44256</v>
      </c>
      <c r="R1333">
        <v>0</v>
      </c>
      <c r="S1333" s="1"/>
    </row>
    <row r="1334" spans="1:19" x14ac:dyDescent="0.35">
      <c r="A1334">
        <v>100133</v>
      </c>
      <c r="B1334" t="s">
        <v>3</v>
      </c>
      <c r="C1334" s="2">
        <f>_xlfn.SWITCH(Sales[[#This Row],[Subscription Type]],"Basic",10,"Premium",10,"Business",25,"Enterprise",27)</f>
        <v>10</v>
      </c>
      <c r="G1334">
        <v>0</v>
      </c>
      <c r="H1334">
        <v>3</v>
      </c>
      <c r="I1334">
        <f>IF(Sales[[#This Row],[Number of Users]]-Sales[[#This Row],[Licenses Bought]]&lt;0,0,Sales[[#This Row],[Number of Users]]-Sales[[#This Row],[Licenses Bought]])</f>
        <v>3</v>
      </c>
      <c r="J1334" s="2">
        <f>IF(Sales[[#This Row],[Sales Month]]=MAX(Sales[Sales Month]),Sales[[#This Row],[Upsell $ Per Non-Paying User]]*Sales[[#This Row],[Non-Paying Users]],0)</f>
        <v>0</v>
      </c>
      <c r="K1334" s="2" t="str">
        <f>_xlfn.IFS(Sales[[#This Row],[Current Upsell $]]=0,"",Sales[[#This Row],[Current Upsell $]]&gt;=400,"High",Sales[[#This Row],[Current Upsell $]]&gt;=100,"Medium",Sales[[#This Row],[Current Upsell $]]&lt;100,"Low")</f>
        <v/>
      </c>
      <c r="L1334" s="2" t="str">
        <f>IF(Sales[[#This Row],[Current Upsell $]]&gt;0,_xlfn.CONCAT(Sales[[#This Row],[Subscription Type]]," ",Sales[[#This Row],[Upsell Priority]]," ",TEXT(Sales[[#This Row],[Current Upsell $]],"$#,#")),"")</f>
        <v/>
      </c>
      <c r="M1334" s="1">
        <v>44075</v>
      </c>
      <c r="N1334" s="1">
        <v>44378</v>
      </c>
      <c r="O1334">
        <v>10</v>
      </c>
      <c r="P1334">
        <v>0</v>
      </c>
      <c r="Q1334" s="1">
        <v>44287</v>
      </c>
      <c r="R1334">
        <v>0</v>
      </c>
      <c r="S1334" s="1"/>
    </row>
    <row r="1335" spans="1:19" x14ac:dyDescent="0.35">
      <c r="A1335">
        <v>100133</v>
      </c>
      <c r="B1335" t="s">
        <v>3</v>
      </c>
      <c r="C1335" s="2">
        <f>_xlfn.SWITCH(Sales[[#This Row],[Subscription Type]],"Basic",10,"Premium",10,"Business",25,"Enterprise",27)</f>
        <v>10</v>
      </c>
      <c r="G1335">
        <v>0</v>
      </c>
      <c r="H1335">
        <v>2</v>
      </c>
      <c r="I1335">
        <f>IF(Sales[[#This Row],[Number of Users]]-Sales[[#This Row],[Licenses Bought]]&lt;0,0,Sales[[#This Row],[Number of Users]]-Sales[[#This Row],[Licenses Bought]])</f>
        <v>2</v>
      </c>
      <c r="J1335" s="2">
        <f>IF(Sales[[#This Row],[Sales Month]]=MAX(Sales[Sales Month]),Sales[[#This Row],[Upsell $ Per Non-Paying User]]*Sales[[#This Row],[Non-Paying Users]],0)</f>
        <v>0</v>
      </c>
      <c r="K1335" s="2" t="str">
        <f>_xlfn.IFS(Sales[[#This Row],[Current Upsell $]]=0,"",Sales[[#This Row],[Current Upsell $]]&gt;=400,"High",Sales[[#This Row],[Current Upsell $]]&gt;=100,"Medium",Sales[[#This Row],[Current Upsell $]]&lt;100,"Low")</f>
        <v/>
      </c>
      <c r="L1335" s="2" t="str">
        <f>IF(Sales[[#This Row],[Current Upsell $]]&gt;0,_xlfn.CONCAT(Sales[[#This Row],[Subscription Type]]," ",Sales[[#This Row],[Upsell Priority]]," ",TEXT(Sales[[#This Row],[Current Upsell $]],"$#,#")),"")</f>
        <v/>
      </c>
      <c r="M1335" s="1">
        <v>44075</v>
      </c>
      <c r="N1335" s="1">
        <v>44378</v>
      </c>
      <c r="O1335">
        <v>10</v>
      </c>
      <c r="P1335">
        <v>0</v>
      </c>
      <c r="Q1335" s="1">
        <v>44317</v>
      </c>
      <c r="R1335">
        <v>0</v>
      </c>
      <c r="S1335" s="1"/>
    </row>
    <row r="1336" spans="1:19" x14ac:dyDescent="0.35">
      <c r="A1336">
        <v>100133</v>
      </c>
      <c r="B1336" t="s">
        <v>3</v>
      </c>
      <c r="C1336" s="2">
        <f>_xlfn.SWITCH(Sales[[#This Row],[Subscription Type]],"Basic",10,"Premium",10,"Business",25,"Enterprise",27)</f>
        <v>10</v>
      </c>
      <c r="G1336">
        <v>0</v>
      </c>
      <c r="H1336">
        <v>3</v>
      </c>
      <c r="I1336">
        <f>IF(Sales[[#This Row],[Number of Users]]-Sales[[#This Row],[Licenses Bought]]&lt;0,0,Sales[[#This Row],[Number of Users]]-Sales[[#This Row],[Licenses Bought]])</f>
        <v>3</v>
      </c>
      <c r="J1336" s="2">
        <f>IF(Sales[[#This Row],[Sales Month]]=MAX(Sales[Sales Month]),Sales[[#This Row],[Upsell $ Per Non-Paying User]]*Sales[[#This Row],[Non-Paying Users]],0)</f>
        <v>30</v>
      </c>
      <c r="K1336" s="2" t="str">
        <f>_xlfn.IFS(Sales[[#This Row],[Current Upsell $]]=0,"",Sales[[#This Row],[Current Upsell $]]&gt;=400,"High",Sales[[#This Row],[Current Upsell $]]&gt;=100,"Medium",Sales[[#This Row],[Current Upsell $]]&lt;100,"Low")</f>
        <v>Low</v>
      </c>
      <c r="L1336" s="2" t="str">
        <f>IF(Sales[[#This Row],[Current Upsell $]]&gt;0,_xlfn.CONCAT(Sales[[#This Row],[Subscription Type]]," ",Sales[[#This Row],[Upsell Priority]]," ",TEXT(Sales[[#This Row],[Current Upsell $]],"$#,#")),"")</f>
        <v>Basic Low $30</v>
      </c>
      <c r="M1336" s="1">
        <v>44075</v>
      </c>
      <c r="N1336" s="1">
        <v>44378</v>
      </c>
      <c r="O1336">
        <v>10</v>
      </c>
      <c r="P1336">
        <v>0</v>
      </c>
      <c r="Q1336" s="1">
        <v>44348</v>
      </c>
      <c r="R1336">
        <v>0</v>
      </c>
      <c r="S1336" s="1"/>
    </row>
    <row r="1337" spans="1:19" x14ac:dyDescent="0.35">
      <c r="A1337">
        <v>100134</v>
      </c>
      <c r="B1337" t="s">
        <v>3</v>
      </c>
      <c r="C1337" s="2">
        <f>_xlfn.SWITCH(Sales[[#This Row],[Subscription Type]],"Basic",10,"Premium",10,"Business",25,"Enterprise",27)</f>
        <v>10</v>
      </c>
      <c r="G1337">
        <v>0</v>
      </c>
      <c r="H1337">
        <v>2</v>
      </c>
      <c r="I1337">
        <f>IF(Sales[[#This Row],[Number of Users]]-Sales[[#This Row],[Licenses Bought]]&lt;0,0,Sales[[#This Row],[Number of Users]]-Sales[[#This Row],[Licenses Bought]])</f>
        <v>2</v>
      </c>
      <c r="J1337" s="2">
        <f>IF(Sales[[#This Row],[Sales Month]]=MAX(Sales[Sales Month]),Sales[[#This Row],[Upsell $ Per Non-Paying User]]*Sales[[#This Row],[Non-Paying Users]],0)</f>
        <v>0</v>
      </c>
      <c r="K1337" s="2" t="str">
        <f>_xlfn.IFS(Sales[[#This Row],[Current Upsell $]]=0,"",Sales[[#This Row],[Current Upsell $]]&gt;=400,"High",Sales[[#This Row],[Current Upsell $]]&gt;=100,"Medium",Sales[[#This Row],[Current Upsell $]]&lt;100,"Low")</f>
        <v/>
      </c>
      <c r="L1337" s="2" t="str">
        <f>IF(Sales[[#This Row],[Current Upsell $]]&gt;0,_xlfn.CONCAT(Sales[[#This Row],[Subscription Type]]," ",Sales[[#This Row],[Upsell Priority]]," ",TEXT(Sales[[#This Row],[Current Upsell $]],"$#,#")),"")</f>
        <v/>
      </c>
      <c r="M1337" s="1">
        <v>44075</v>
      </c>
      <c r="N1337" s="1">
        <v>44348</v>
      </c>
      <c r="O1337">
        <v>9</v>
      </c>
      <c r="P1337">
        <v>0</v>
      </c>
      <c r="Q1337" s="1">
        <v>44075</v>
      </c>
      <c r="R1337">
        <v>0</v>
      </c>
      <c r="S1337" s="1"/>
    </row>
    <row r="1338" spans="1:19" x14ac:dyDescent="0.35">
      <c r="A1338">
        <v>100134</v>
      </c>
      <c r="B1338" t="s">
        <v>0</v>
      </c>
      <c r="C1338" s="2">
        <f>_xlfn.SWITCH(Sales[[#This Row],[Subscription Type]],"Basic",10,"Premium",10,"Business",25,"Enterprise",27)</f>
        <v>10</v>
      </c>
      <c r="G1338">
        <v>1</v>
      </c>
      <c r="H1338">
        <v>2</v>
      </c>
      <c r="I1338">
        <f>IF(Sales[[#This Row],[Number of Users]]-Sales[[#This Row],[Licenses Bought]]&lt;0,0,Sales[[#This Row],[Number of Users]]-Sales[[#This Row],[Licenses Bought]])</f>
        <v>1</v>
      </c>
      <c r="J1338" s="2">
        <f>IF(Sales[[#This Row],[Sales Month]]=MAX(Sales[Sales Month]),Sales[[#This Row],[Upsell $ Per Non-Paying User]]*Sales[[#This Row],[Non-Paying Users]],0)</f>
        <v>0</v>
      </c>
      <c r="K1338" s="2" t="str">
        <f>_xlfn.IFS(Sales[[#This Row],[Current Upsell $]]=0,"",Sales[[#This Row],[Current Upsell $]]&gt;=400,"High",Sales[[#This Row],[Current Upsell $]]&gt;=100,"Medium",Sales[[#This Row],[Current Upsell $]]&lt;100,"Low")</f>
        <v/>
      </c>
      <c r="L1338" s="2" t="str">
        <f>IF(Sales[[#This Row],[Current Upsell $]]&gt;0,_xlfn.CONCAT(Sales[[#This Row],[Subscription Type]]," ",Sales[[#This Row],[Upsell Priority]]," ",TEXT(Sales[[#This Row],[Current Upsell $]],"$#,#")),"")</f>
        <v/>
      </c>
      <c r="M1338" s="1">
        <v>44075</v>
      </c>
      <c r="N1338" s="1">
        <v>44348</v>
      </c>
      <c r="O1338">
        <v>9</v>
      </c>
      <c r="P1338">
        <v>0</v>
      </c>
      <c r="Q1338" s="1">
        <v>44105</v>
      </c>
      <c r="R1338">
        <v>10</v>
      </c>
      <c r="S1338" s="1"/>
    </row>
    <row r="1339" spans="1:19" x14ac:dyDescent="0.35">
      <c r="A1339">
        <v>100134</v>
      </c>
      <c r="B1339" t="s">
        <v>0</v>
      </c>
      <c r="C1339" s="2">
        <f>_xlfn.SWITCH(Sales[[#This Row],[Subscription Type]],"Basic",10,"Premium",10,"Business",25,"Enterprise",27)</f>
        <v>10</v>
      </c>
      <c r="G1339">
        <v>1</v>
      </c>
      <c r="H1339">
        <v>2</v>
      </c>
      <c r="I1339">
        <f>IF(Sales[[#This Row],[Number of Users]]-Sales[[#This Row],[Licenses Bought]]&lt;0,0,Sales[[#This Row],[Number of Users]]-Sales[[#This Row],[Licenses Bought]])</f>
        <v>1</v>
      </c>
      <c r="J1339" s="2">
        <f>IF(Sales[[#This Row],[Sales Month]]=MAX(Sales[Sales Month]),Sales[[#This Row],[Upsell $ Per Non-Paying User]]*Sales[[#This Row],[Non-Paying Users]],0)</f>
        <v>0</v>
      </c>
      <c r="K1339" s="2" t="str">
        <f>_xlfn.IFS(Sales[[#This Row],[Current Upsell $]]=0,"",Sales[[#This Row],[Current Upsell $]]&gt;=400,"High",Sales[[#This Row],[Current Upsell $]]&gt;=100,"Medium",Sales[[#This Row],[Current Upsell $]]&lt;100,"Low")</f>
        <v/>
      </c>
      <c r="L1339" s="2" t="str">
        <f>IF(Sales[[#This Row],[Current Upsell $]]&gt;0,_xlfn.CONCAT(Sales[[#This Row],[Subscription Type]]," ",Sales[[#This Row],[Upsell Priority]]," ",TEXT(Sales[[#This Row],[Current Upsell $]],"$#,#")),"")</f>
        <v/>
      </c>
      <c r="M1339" s="1">
        <v>44075</v>
      </c>
      <c r="N1339" s="1">
        <v>44348</v>
      </c>
      <c r="O1339">
        <v>9</v>
      </c>
      <c r="P1339">
        <v>0</v>
      </c>
      <c r="Q1339" s="1">
        <v>44136</v>
      </c>
      <c r="R1339">
        <v>10</v>
      </c>
      <c r="S1339" s="1"/>
    </row>
    <row r="1340" spans="1:19" x14ac:dyDescent="0.35">
      <c r="A1340">
        <v>100134</v>
      </c>
      <c r="B1340" t="s">
        <v>0</v>
      </c>
      <c r="C1340" s="2">
        <f>_xlfn.SWITCH(Sales[[#This Row],[Subscription Type]],"Basic",10,"Premium",10,"Business",25,"Enterprise",27)</f>
        <v>10</v>
      </c>
      <c r="G1340">
        <v>1</v>
      </c>
      <c r="H1340">
        <v>2</v>
      </c>
      <c r="I1340">
        <f>IF(Sales[[#This Row],[Number of Users]]-Sales[[#This Row],[Licenses Bought]]&lt;0,0,Sales[[#This Row],[Number of Users]]-Sales[[#This Row],[Licenses Bought]])</f>
        <v>1</v>
      </c>
      <c r="J1340" s="2">
        <f>IF(Sales[[#This Row],[Sales Month]]=MAX(Sales[Sales Month]),Sales[[#This Row],[Upsell $ Per Non-Paying User]]*Sales[[#This Row],[Non-Paying Users]],0)</f>
        <v>0</v>
      </c>
      <c r="K1340" s="2" t="str">
        <f>_xlfn.IFS(Sales[[#This Row],[Current Upsell $]]=0,"",Sales[[#This Row],[Current Upsell $]]&gt;=400,"High",Sales[[#This Row],[Current Upsell $]]&gt;=100,"Medium",Sales[[#This Row],[Current Upsell $]]&lt;100,"Low")</f>
        <v/>
      </c>
      <c r="L1340" s="2" t="str">
        <f>IF(Sales[[#This Row],[Current Upsell $]]&gt;0,_xlfn.CONCAT(Sales[[#This Row],[Subscription Type]]," ",Sales[[#This Row],[Upsell Priority]]," ",TEXT(Sales[[#This Row],[Current Upsell $]],"$#,#")),"")</f>
        <v/>
      </c>
      <c r="M1340" s="1">
        <v>44075</v>
      </c>
      <c r="N1340" s="1">
        <v>44348</v>
      </c>
      <c r="O1340">
        <v>9</v>
      </c>
      <c r="P1340">
        <v>0</v>
      </c>
      <c r="Q1340" s="1">
        <v>44166</v>
      </c>
      <c r="R1340">
        <v>10</v>
      </c>
      <c r="S1340" s="1"/>
    </row>
    <row r="1341" spans="1:19" x14ac:dyDescent="0.35">
      <c r="A1341">
        <v>100134</v>
      </c>
      <c r="B1341" t="s">
        <v>0</v>
      </c>
      <c r="C1341" s="2">
        <f>_xlfn.SWITCH(Sales[[#This Row],[Subscription Type]],"Basic",10,"Premium",10,"Business",25,"Enterprise",27)</f>
        <v>10</v>
      </c>
      <c r="G1341">
        <v>1</v>
      </c>
      <c r="H1341">
        <v>2</v>
      </c>
      <c r="I1341">
        <f>IF(Sales[[#This Row],[Number of Users]]-Sales[[#This Row],[Licenses Bought]]&lt;0,0,Sales[[#This Row],[Number of Users]]-Sales[[#This Row],[Licenses Bought]])</f>
        <v>1</v>
      </c>
      <c r="J1341" s="2">
        <f>IF(Sales[[#This Row],[Sales Month]]=MAX(Sales[Sales Month]),Sales[[#This Row],[Upsell $ Per Non-Paying User]]*Sales[[#This Row],[Non-Paying Users]],0)</f>
        <v>0</v>
      </c>
      <c r="K1341" s="2" t="str">
        <f>_xlfn.IFS(Sales[[#This Row],[Current Upsell $]]=0,"",Sales[[#This Row],[Current Upsell $]]&gt;=400,"High",Sales[[#This Row],[Current Upsell $]]&gt;=100,"Medium",Sales[[#This Row],[Current Upsell $]]&lt;100,"Low")</f>
        <v/>
      </c>
      <c r="L1341" s="2" t="str">
        <f>IF(Sales[[#This Row],[Current Upsell $]]&gt;0,_xlfn.CONCAT(Sales[[#This Row],[Subscription Type]]," ",Sales[[#This Row],[Upsell Priority]]," ",TEXT(Sales[[#This Row],[Current Upsell $]],"$#,#")),"")</f>
        <v/>
      </c>
      <c r="M1341" s="1">
        <v>44075</v>
      </c>
      <c r="N1341" s="1">
        <v>44348</v>
      </c>
      <c r="O1341">
        <v>9</v>
      </c>
      <c r="P1341">
        <v>0</v>
      </c>
      <c r="Q1341" s="1">
        <v>44197</v>
      </c>
      <c r="R1341">
        <v>10</v>
      </c>
      <c r="S1341" s="1"/>
    </row>
    <row r="1342" spans="1:19" x14ac:dyDescent="0.35">
      <c r="A1342">
        <v>100134</v>
      </c>
      <c r="B1342" t="s">
        <v>0</v>
      </c>
      <c r="C1342" s="2">
        <f>_xlfn.SWITCH(Sales[[#This Row],[Subscription Type]],"Basic",10,"Premium",10,"Business",25,"Enterprise",27)</f>
        <v>10</v>
      </c>
      <c r="G1342">
        <v>1</v>
      </c>
      <c r="H1342">
        <v>1</v>
      </c>
      <c r="I1342">
        <f>IF(Sales[[#This Row],[Number of Users]]-Sales[[#This Row],[Licenses Bought]]&lt;0,0,Sales[[#This Row],[Number of Users]]-Sales[[#This Row],[Licenses Bought]])</f>
        <v>0</v>
      </c>
      <c r="J1342" s="2">
        <f>IF(Sales[[#This Row],[Sales Month]]=MAX(Sales[Sales Month]),Sales[[#This Row],[Upsell $ Per Non-Paying User]]*Sales[[#This Row],[Non-Paying Users]],0)</f>
        <v>0</v>
      </c>
      <c r="K1342" s="2" t="str">
        <f>_xlfn.IFS(Sales[[#This Row],[Current Upsell $]]=0,"",Sales[[#This Row],[Current Upsell $]]&gt;=400,"High",Sales[[#This Row],[Current Upsell $]]&gt;=100,"Medium",Sales[[#This Row],[Current Upsell $]]&lt;100,"Low")</f>
        <v/>
      </c>
      <c r="L1342" s="2" t="str">
        <f>IF(Sales[[#This Row],[Current Upsell $]]&gt;0,_xlfn.CONCAT(Sales[[#This Row],[Subscription Type]]," ",Sales[[#This Row],[Upsell Priority]]," ",TEXT(Sales[[#This Row],[Current Upsell $]],"$#,#")),"")</f>
        <v/>
      </c>
      <c r="M1342" s="1">
        <v>44075</v>
      </c>
      <c r="N1342" s="1">
        <v>44348</v>
      </c>
      <c r="O1342">
        <v>9</v>
      </c>
      <c r="P1342">
        <v>0</v>
      </c>
      <c r="Q1342" s="1">
        <v>44228</v>
      </c>
      <c r="R1342">
        <v>10</v>
      </c>
      <c r="S1342" s="1"/>
    </row>
    <row r="1343" spans="1:19" x14ac:dyDescent="0.35">
      <c r="A1343">
        <v>100134</v>
      </c>
      <c r="B1343" t="s">
        <v>0</v>
      </c>
      <c r="C1343" s="2">
        <f>_xlfn.SWITCH(Sales[[#This Row],[Subscription Type]],"Basic",10,"Premium",10,"Business",25,"Enterprise",27)</f>
        <v>10</v>
      </c>
      <c r="G1343">
        <v>1</v>
      </c>
      <c r="H1343">
        <v>2</v>
      </c>
      <c r="I1343">
        <f>IF(Sales[[#This Row],[Number of Users]]-Sales[[#This Row],[Licenses Bought]]&lt;0,0,Sales[[#This Row],[Number of Users]]-Sales[[#This Row],[Licenses Bought]])</f>
        <v>1</v>
      </c>
      <c r="J1343" s="2">
        <f>IF(Sales[[#This Row],[Sales Month]]=MAX(Sales[Sales Month]),Sales[[#This Row],[Upsell $ Per Non-Paying User]]*Sales[[#This Row],[Non-Paying Users]],0)</f>
        <v>0</v>
      </c>
      <c r="K1343" s="2" t="str">
        <f>_xlfn.IFS(Sales[[#This Row],[Current Upsell $]]=0,"",Sales[[#This Row],[Current Upsell $]]&gt;=400,"High",Sales[[#This Row],[Current Upsell $]]&gt;=100,"Medium",Sales[[#This Row],[Current Upsell $]]&lt;100,"Low")</f>
        <v/>
      </c>
      <c r="L1343" s="2" t="str">
        <f>IF(Sales[[#This Row],[Current Upsell $]]&gt;0,_xlfn.CONCAT(Sales[[#This Row],[Subscription Type]]," ",Sales[[#This Row],[Upsell Priority]]," ",TEXT(Sales[[#This Row],[Current Upsell $]],"$#,#")),"")</f>
        <v/>
      </c>
      <c r="M1343" s="1">
        <v>44075</v>
      </c>
      <c r="N1343" s="1">
        <v>44348</v>
      </c>
      <c r="O1343">
        <v>9</v>
      </c>
      <c r="P1343">
        <v>0</v>
      </c>
      <c r="Q1343" s="1">
        <v>44256</v>
      </c>
      <c r="R1343">
        <v>10</v>
      </c>
      <c r="S1343" s="1"/>
    </row>
    <row r="1344" spans="1:19" x14ac:dyDescent="0.35">
      <c r="A1344">
        <v>100134</v>
      </c>
      <c r="B1344" t="s">
        <v>0</v>
      </c>
      <c r="C1344" s="2">
        <f>_xlfn.SWITCH(Sales[[#This Row],[Subscription Type]],"Basic",10,"Premium",10,"Business",25,"Enterprise",27)</f>
        <v>10</v>
      </c>
      <c r="G1344">
        <v>1</v>
      </c>
      <c r="H1344">
        <v>2</v>
      </c>
      <c r="I1344">
        <f>IF(Sales[[#This Row],[Number of Users]]-Sales[[#This Row],[Licenses Bought]]&lt;0,0,Sales[[#This Row],[Number of Users]]-Sales[[#This Row],[Licenses Bought]])</f>
        <v>1</v>
      </c>
      <c r="J1344" s="2">
        <f>IF(Sales[[#This Row],[Sales Month]]=MAX(Sales[Sales Month]),Sales[[#This Row],[Upsell $ Per Non-Paying User]]*Sales[[#This Row],[Non-Paying Users]],0)</f>
        <v>0</v>
      </c>
      <c r="K1344" s="2" t="str">
        <f>_xlfn.IFS(Sales[[#This Row],[Current Upsell $]]=0,"",Sales[[#This Row],[Current Upsell $]]&gt;=400,"High",Sales[[#This Row],[Current Upsell $]]&gt;=100,"Medium",Sales[[#This Row],[Current Upsell $]]&lt;100,"Low")</f>
        <v/>
      </c>
      <c r="L1344" s="2" t="str">
        <f>IF(Sales[[#This Row],[Current Upsell $]]&gt;0,_xlfn.CONCAT(Sales[[#This Row],[Subscription Type]]," ",Sales[[#This Row],[Upsell Priority]]," ",TEXT(Sales[[#This Row],[Current Upsell $]],"$#,#")),"")</f>
        <v/>
      </c>
      <c r="M1344" s="1">
        <v>44075</v>
      </c>
      <c r="N1344" s="1">
        <v>44348</v>
      </c>
      <c r="O1344">
        <v>9</v>
      </c>
      <c r="P1344">
        <v>0</v>
      </c>
      <c r="Q1344" s="1">
        <v>44287</v>
      </c>
      <c r="R1344">
        <v>10</v>
      </c>
      <c r="S1344" s="1"/>
    </row>
    <row r="1345" spans="1:19" x14ac:dyDescent="0.35">
      <c r="A1345">
        <v>100134</v>
      </c>
      <c r="B1345" t="s">
        <v>0</v>
      </c>
      <c r="C1345" s="2">
        <f>_xlfn.SWITCH(Sales[[#This Row],[Subscription Type]],"Basic",10,"Premium",10,"Business",25,"Enterprise",27)</f>
        <v>10</v>
      </c>
      <c r="G1345">
        <v>1</v>
      </c>
      <c r="H1345">
        <v>2</v>
      </c>
      <c r="I1345">
        <f>IF(Sales[[#This Row],[Number of Users]]-Sales[[#This Row],[Licenses Bought]]&lt;0,0,Sales[[#This Row],[Number of Users]]-Sales[[#This Row],[Licenses Bought]])</f>
        <v>1</v>
      </c>
      <c r="J1345" s="2">
        <f>IF(Sales[[#This Row],[Sales Month]]=MAX(Sales[Sales Month]),Sales[[#This Row],[Upsell $ Per Non-Paying User]]*Sales[[#This Row],[Non-Paying Users]],0)</f>
        <v>0</v>
      </c>
      <c r="K1345" s="2" t="str">
        <f>_xlfn.IFS(Sales[[#This Row],[Current Upsell $]]=0,"",Sales[[#This Row],[Current Upsell $]]&gt;=400,"High",Sales[[#This Row],[Current Upsell $]]&gt;=100,"Medium",Sales[[#This Row],[Current Upsell $]]&lt;100,"Low")</f>
        <v/>
      </c>
      <c r="L1345" s="2" t="str">
        <f>IF(Sales[[#This Row],[Current Upsell $]]&gt;0,_xlfn.CONCAT(Sales[[#This Row],[Subscription Type]]," ",Sales[[#This Row],[Upsell Priority]]," ",TEXT(Sales[[#This Row],[Current Upsell $]],"$#,#")),"")</f>
        <v/>
      </c>
      <c r="M1345" s="1">
        <v>44075</v>
      </c>
      <c r="N1345" s="1">
        <v>44348</v>
      </c>
      <c r="O1345">
        <v>9</v>
      </c>
      <c r="P1345">
        <v>0</v>
      </c>
      <c r="Q1345" s="1">
        <v>44317</v>
      </c>
      <c r="R1345">
        <v>10</v>
      </c>
      <c r="S1345" s="1"/>
    </row>
    <row r="1346" spans="1:19" x14ac:dyDescent="0.35">
      <c r="A1346">
        <v>100134</v>
      </c>
      <c r="B1346" t="s">
        <v>0</v>
      </c>
      <c r="C1346" s="2">
        <f>_xlfn.SWITCH(Sales[[#This Row],[Subscription Type]],"Basic",10,"Premium",10,"Business",25,"Enterprise",27)</f>
        <v>10</v>
      </c>
      <c r="G1346">
        <v>1</v>
      </c>
      <c r="H1346">
        <v>2</v>
      </c>
      <c r="I1346">
        <f>IF(Sales[[#This Row],[Number of Users]]-Sales[[#This Row],[Licenses Bought]]&lt;0,0,Sales[[#This Row],[Number of Users]]-Sales[[#This Row],[Licenses Bought]])</f>
        <v>1</v>
      </c>
      <c r="J1346" s="2">
        <f>IF(Sales[[#This Row],[Sales Month]]=MAX(Sales[Sales Month]),Sales[[#This Row],[Upsell $ Per Non-Paying User]]*Sales[[#This Row],[Non-Paying Users]],0)</f>
        <v>10</v>
      </c>
      <c r="K1346" s="2" t="str">
        <f>_xlfn.IFS(Sales[[#This Row],[Current Upsell $]]=0,"",Sales[[#This Row],[Current Upsell $]]&gt;=400,"High",Sales[[#This Row],[Current Upsell $]]&gt;=100,"Medium",Sales[[#This Row],[Current Upsell $]]&lt;100,"Low")</f>
        <v>Low</v>
      </c>
      <c r="L1346" s="2" t="str">
        <f>IF(Sales[[#This Row],[Current Upsell $]]&gt;0,_xlfn.CONCAT(Sales[[#This Row],[Subscription Type]]," ",Sales[[#This Row],[Upsell Priority]]," ",TEXT(Sales[[#This Row],[Current Upsell $]],"$#,#")),"")</f>
        <v>Premium Low $10</v>
      </c>
      <c r="M1346" s="1">
        <v>44075</v>
      </c>
      <c r="N1346" s="1">
        <v>44348</v>
      </c>
      <c r="O1346">
        <v>9</v>
      </c>
      <c r="P1346">
        <v>0</v>
      </c>
      <c r="Q1346" s="1">
        <v>44348</v>
      </c>
      <c r="R1346">
        <v>10</v>
      </c>
      <c r="S1346" s="1"/>
    </row>
    <row r="1347" spans="1:19" x14ac:dyDescent="0.35">
      <c r="A1347">
        <v>100135</v>
      </c>
      <c r="B1347" t="s">
        <v>3</v>
      </c>
      <c r="C1347" s="2">
        <f>_xlfn.SWITCH(Sales[[#This Row],[Subscription Type]],"Basic",10,"Premium",10,"Business",25,"Enterprise",27)</f>
        <v>10</v>
      </c>
      <c r="G1347">
        <v>0</v>
      </c>
      <c r="H1347">
        <v>2</v>
      </c>
      <c r="I1347">
        <f>IF(Sales[[#This Row],[Number of Users]]-Sales[[#This Row],[Licenses Bought]]&lt;0,0,Sales[[#This Row],[Number of Users]]-Sales[[#This Row],[Licenses Bought]])</f>
        <v>2</v>
      </c>
      <c r="J1347" s="2">
        <f>IF(Sales[[#This Row],[Sales Month]]=MAX(Sales[Sales Month]),Sales[[#This Row],[Upsell $ Per Non-Paying User]]*Sales[[#This Row],[Non-Paying Users]],0)</f>
        <v>0</v>
      </c>
      <c r="K1347" s="2" t="str">
        <f>_xlfn.IFS(Sales[[#This Row],[Current Upsell $]]=0,"",Sales[[#This Row],[Current Upsell $]]&gt;=400,"High",Sales[[#This Row],[Current Upsell $]]&gt;=100,"Medium",Sales[[#This Row],[Current Upsell $]]&lt;100,"Low")</f>
        <v/>
      </c>
      <c r="L1347" s="2" t="str">
        <f>IF(Sales[[#This Row],[Current Upsell $]]&gt;0,_xlfn.CONCAT(Sales[[#This Row],[Subscription Type]]," ",Sales[[#This Row],[Upsell Priority]]," ",TEXT(Sales[[#This Row],[Current Upsell $]],"$#,#")),"")</f>
        <v/>
      </c>
      <c r="M1347" s="1">
        <v>44075</v>
      </c>
      <c r="N1347" s="1">
        <v>44378</v>
      </c>
      <c r="O1347">
        <v>10</v>
      </c>
      <c r="P1347">
        <v>0</v>
      </c>
      <c r="Q1347" s="1">
        <v>44075</v>
      </c>
      <c r="R1347">
        <v>0</v>
      </c>
      <c r="S1347" s="1"/>
    </row>
    <row r="1348" spans="1:19" x14ac:dyDescent="0.35">
      <c r="A1348">
        <v>100135</v>
      </c>
      <c r="B1348" t="s">
        <v>3</v>
      </c>
      <c r="C1348" s="2">
        <f>_xlfn.SWITCH(Sales[[#This Row],[Subscription Type]],"Basic",10,"Premium",10,"Business",25,"Enterprise",27)</f>
        <v>10</v>
      </c>
      <c r="G1348">
        <v>0</v>
      </c>
      <c r="H1348">
        <v>2</v>
      </c>
      <c r="I1348">
        <f>IF(Sales[[#This Row],[Number of Users]]-Sales[[#This Row],[Licenses Bought]]&lt;0,0,Sales[[#This Row],[Number of Users]]-Sales[[#This Row],[Licenses Bought]])</f>
        <v>2</v>
      </c>
      <c r="J1348" s="2">
        <f>IF(Sales[[#This Row],[Sales Month]]=MAX(Sales[Sales Month]),Sales[[#This Row],[Upsell $ Per Non-Paying User]]*Sales[[#This Row],[Non-Paying Users]],0)</f>
        <v>0</v>
      </c>
      <c r="K1348" s="2" t="str">
        <f>_xlfn.IFS(Sales[[#This Row],[Current Upsell $]]=0,"",Sales[[#This Row],[Current Upsell $]]&gt;=400,"High",Sales[[#This Row],[Current Upsell $]]&gt;=100,"Medium",Sales[[#This Row],[Current Upsell $]]&lt;100,"Low")</f>
        <v/>
      </c>
      <c r="L1348" s="2" t="str">
        <f>IF(Sales[[#This Row],[Current Upsell $]]&gt;0,_xlfn.CONCAT(Sales[[#This Row],[Subscription Type]]," ",Sales[[#This Row],[Upsell Priority]]," ",TEXT(Sales[[#This Row],[Current Upsell $]],"$#,#")),"")</f>
        <v/>
      </c>
      <c r="M1348" s="1">
        <v>44075</v>
      </c>
      <c r="N1348" s="1">
        <v>44378</v>
      </c>
      <c r="O1348">
        <v>10</v>
      </c>
      <c r="P1348">
        <v>0</v>
      </c>
      <c r="Q1348" s="1">
        <v>44105</v>
      </c>
      <c r="R1348">
        <v>0</v>
      </c>
      <c r="S1348" s="1"/>
    </row>
    <row r="1349" spans="1:19" x14ac:dyDescent="0.35">
      <c r="A1349">
        <v>100135</v>
      </c>
      <c r="B1349" t="s">
        <v>3</v>
      </c>
      <c r="C1349" s="2">
        <f>_xlfn.SWITCH(Sales[[#This Row],[Subscription Type]],"Basic",10,"Premium",10,"Business",25,"Enterprise",27)</f>
        <v>10</v>
      </c>
      <c r="G1349">
        <v>0</v>
      </c>
      <c r="H1349">
        <v>2</v>
      </c>
      <c r="I1349">
        <f>IF(Sales[[#This Row],[Number of Users]]-Sales[[#This Row],[Licenses Bought]]&lt;0,0,Sales[[#This Row],[Number of Users]]-Sales[[#This Row],[Licenses Bought]])</f>
        <v>2</v>
      </c>
      <c r="J1349" s="2">
        <f>IF(Sales[[#This Row],[Sales Month]]=MAX(Sales[Sales Month]),Sales[[#This Row],[Upsell $ Per Non-Paying User]]*Sales[[#This Row],[Non-Paying Users]],0)</f>
        <v>0</v>
      </c>
      <c r="K1349" s="2" t="str">
        <f>_xlfn.IFS(Sales[[#This Row],[Current Upsell $]]=0,"",Sales[[#This Row],[Current Upsell $]]&gt;=400,"High",Sales[[#This Row],[Current Upsell $]]&gt;=100,"Medium",Sales[[#This Row],[Current Upsell $]]&lt;100,"Low")</f>
        <v/>
      </c>
      <c r="L1349" s="2" t="str">
        <f>IF(Sales[[#This Row],[Current Upsell $]]&gt;0,_xlfn.CONCAT(Sales[[#This Row],[Subscription Type]]," ",Sales[[#This Row],[Upsell Priority]]," ",TEXT(Sales[[#This Row],[Current Upsell $]],"$#,#")),"")</f>
        <v/>
      </c>
      <c r="M1349" s="1">
        <v>44075</v>
      </c>
      <c r="N1349" s="1">
        <v>44378</v>
      </c>
      <c r="O1349">
        <v>10</v>
      </c>
      <c r="P1349">
        <v>0</v>
      </c>
      <c r="Q1349" s="1">
        <v>44136</v>
      </c>
      <c r="R1349">
        <v>0</v>
      </c>
      <c r="S1349" s="1"/>
    </row>
    <row r="1350" spans="1:19" x14ac:dyDescent="0.35">
      <c r="A1350">
        <v>100135</v>
      </c>
      <c r="B1350" t="s">
        <v>3</v>
      </c>
      <c r="C1350" s="2">
        <f>_xlfn.SWITCH(Sales[[#This Row],[Subscription Type]],"Basic",10,"Premium",10,"Business",25,"Enterprise",27)</f>
        <v>10</v>
      </c>
      <c r="G1350">
        <v>0</v>
      </c>
      <c r="H1350">
        <v>2</v>
      </c>
      <c r="I1350">
        <f>IF(Sales[[#This Row],[Number of Users]]-Sales[[#This Row],[Licenses Bought]]&lt;0,0,Sales[[#This Row],[Number of Users]]-Sales[[#This Row],[Licenses Bought]])</f>
        <v>2</v>
      </c>
      <c r="J1350" s="2">
        <f>IF(Sales[[#This Row],[Sales Month]]=MAX(Sales[Sales Month]),Sales[[#This Row],[Upsell $ Per Non-Paying User]]*Sales[[#This Row],[Non-Paying Users]],0)</f>
        <v>0</v>
      </c>
      <c r="K1350" s="2" t="str">
        <f>_xlfn.IFS(Sales[[#This Row],[Current Upsell $]]=0,"",Sales[[#This Row],[Current Upsell $]]&gt;=400,"High",Sales[[#This Row],[Current Upsell $]]&gt;=100,"Medium",Sales[[#This Row],[Current Upsell $]]&lt;100,"Low")</f>
        <v/>
      </c>
      <c r="L1350" s="2" t="str">
        <f>IF(Sales[[#This Row],[Current Upsell $]]&gt;0,_xlfn.CONCAT(Sales[[#This Row],[Subscription Type]]," ",Sales[[#This Row],[Upsell Priority]]," ",TEXT(Sales[[#This Row],[Current Upsell $]],"$#,#")),"")</f>
        <v/>
      </c>
      <c r="M1350" s="1">
        <v>44075</v>
      </c>
      <c r="N1350" s="1">
        <v>44378</v>
      </c>
      <c r="O1350">
        <v>10</v>
      </c>
      <c r="P1350">
        <v>0</v>
      </c>
      <c r="Q1350" s="1">
        <v>44166</v>
      </c>
      <c r="R1350">
        <v>0</v>
      </c>
      <c r="S1350" s="1"/>
    </row>
    <row r="1351" spans="1:19" x14ac:dyDescent="0.35">
      <c r="A1351">
        <v>100135</v>
      </c>
      <c r="B1351" t="s">
        <v>3</v>
      </c>
      <c r="C1351" s="2">
        <f>_xlfn.SWITCH(Sales[[#This Row],[Subscription Type]],"Basic",10,"Premium",10,"Business",25,"Enterprise",27)</f>
        <v>10</v>
      </c>
      <c r="G1351">
        <v>0</v>
      </c>
      <c r="H1351">
        <v>2</v>
      </c>
      <c r="I1351">
        <f>IF(Sales[[#This Row],[Number of Users]]-Sales[[#This Row],[Licenses Bought]]&lt;0,0,Sales[[#This Row],[Number of Users]]-Sales[[#This Row],[Licenses Bought]])</f>
        <v>2</v>
      </c>
      <c r="J1351" s="2">
        <f>IF(Sales[[#This Row],[Sales Month]]=MAX(Sales[Sales Month]),Sales[[#This Row],[Upsell $ Per Non-Paying User]]*Sales[[#This Row],[Non-Paying Users]],0)</f>
        <v>0</v>
      </c>
      <c r="K1351" s="2" t="str">
        <f>_xlfn.IFS(Sales[[#This Row],[Current Upsell $]]=0,"",Sales[[#This Row],[Current Upsell $]]&gt;=400,"High",Sales[[#This Row],[Current Upsell $]]&gt;=100,"Medium",Sales[[#This Row],[Current Upsell $]]&lt;100,"Low")</f>
        <v/>
      </c>
      <c r="L1351" s="2" t="str">
        <f>IF(Sales[[#This Row],[Current Upsell $]]&gt;0,_xlfn.CONCAT(Sales[[#This Row],[Subscription Type]]," ",Sales[[#This Row],[Upsell Priority]]," ",TEXT(Sales[[#This Row],[Current Upsell $]],"$#,#")),"")</f>
        <v/>
      </c>
      <c r="M1351" s="1">
        <v>44075</v>
      </c>
      <c r="N1351" s="1">
        <v>44378</v>
      </c>
      <c r="O1351">
        <v>10</v>
      </c>
      <c r="P1351">
        <v>0</v>
      </c>
      <c r="Q1351" s="1">
        <v>44197</v>
      </c>
      <c r="R1351">
        <v>0</v>
      </c>
      <c r="S1351" s="1"/>
    </row>
    <row r="1352" spans="1:19" x14ac:dyDescent="0.35">
      <c r="A1352">
        <v>100135</v>
      </c>
      <c r="B1352" t="s">
        <v>3</v>
      </c>
      <c r="C1352" s="2">
        <f>_xlfn.SWITCH(Sales[[#This Row],[Subscription Type]],"Basic",10,"Premium",10,"Business",25,"Enterprise",27)</f>
        <v>10</v>
      </c>
      <c r="G1352">
        <v>0</v>
      </c>
      <c r="H1352">
        <v>2</v>
      </c>
      <c r="I1352">
        <f>IF(Sales[[#This Row],[Number of Users]]-Sales[[#This Row],[Licenses Bought]]&lt;0,0,Sales[[#This Row],[Number of Users]]-Sales[[#This Row],[Licenses Bought]])</f>
        <v>2</v>
      </c>
      <c r="J1352" s="2">
        <f>IF(Sales[[#This Row],[Sales Month]]=MAX(Sales[Sales Month]),Sales[[#This Row],[Upsell $ Per Non-Paying User]]*Sales[[#This Row],[Non-Paying Users]],0)</f>
        <v>0</v>
      </c>
      <c r="K1352" s="2" t="str">
        <f>_xlfn.IFS(Sales[[#This Row],[Current Upsell $]]=0,"",Sales[[#This Row],[Current Upsell $]]&gt;=400,"High",Sales[[#This Row],[Current Upsell $]]&gt;=100,"Medium",Sales[[#This Row],[Current Upsell $]]&lt;100,"Low")</f>
        <v/>
      </c>
      <c r="L1352" s="2" t="str">
        <f>IF(Sales[[#This Row],[Current Upsell $]]&gt;0,_xlfn.CONCAT(Sales[[#This Row],[Subscription Type]]," ",Sales[[#This Row],[Upsell Priority]]," ",TEXT(Sales[[#This Row],[Current Upsell $]],"$#,#")),"")</f>
        <v/>
      </c>
      <c r="M1352" s="1">
        <v>44075</v>
      </c>
      <c r="N1352" s="1">
        <v>44378</v>
      </c>
      <c r="O1352">
        <v>10</v>
      </c>
      <c r="P1352">
        <v>0</v>
      </c>
      <c r="Q1352" s="1">
        <v>44228</v>
      </c>
      <c r="R1352">
        <v>0</v>
      </c>
      <c r="S1352" s="1"/>
    </row>
    <row r="1353" spans="1:19" x14ac:dyDescent="0.35">
      <c r="A1353">
        <v>100135</v>
      </c>
      <c r="B1353" t="s">
        <v>3</v>
      </c>
      <c r="C1353" s="2">
        <f>_xlfn.SWITCH(Sales[[#This Row],[Subscription Type]],"Basic",10,"Premium",10,"Business",25,"Enterprise",27)</f>
        <v>10</v>
      </c>
      <c r="G1353">
        <v>0</v>
      </c>
      <c r="H1353">
        <v>2</v>
      </c>
      <c r="I1353">
        <f>IF(Sales[[#This Row],[Number of Users]]-Sales[[#This Row],[Licenses Bought]]&lt;0,0,Sales[[#This Row],[Number of Users]]-Sales[[#This Row],[Licenses Bought]])</f>
        <v>2</v>
      </c>
      <c r="J1353" s="2">
        <f>IF(Sales[[#This Row],[Sales Month]]=MAX(Sales[Sales Month]),Sales[[#This Row],[Upsell $ Per Non-Paying User]]*Sales[[#This Row],[Non-Paying Users]],0)</f>
        <v>0</v>
      </c>
      <c r="K1353" s="2" t="str">
        <f>_xlfn.IFS(Sales[[#This Row],[Current Upsell $]]=0,"",Sales[[#This Row],[Current Upsell $]]&gt;=400,"High",Sales[[#This Row],[Current Upsell $]]&gt;=100,"Medium",Sales[[#This Row],[Current Upsell $]]&lt;100,"Low")</f>
        <v/>
      </c>
      <c r="L1353" s="2" t="str">
        <f>IF(Sales[[#This Row],[Current Upsell $]]&gt;0,_xlfn.CONCAT(Sales[[#This Row],[Subscription Type]]," ",Sales[[#This Row],[Upsell Priority]]," ",TEXT(Sales[[#This Row],[Current Upsell $]],"$#,#")),"")</f>
        <v/>
      </c>
      <c r="M1353" s="1">
        <v>44075</v>
      </c>
      <c r="N1353" s="1">
        <v>44378</v>
      </c>
      <c r="O1353">
        <v>10</v>
      </c>
      <c r="P1353">
        <v>0</v>
      </c>
      <c r="Q1353" s="1">
        <v>44256</v>
      </c>
      <c r="R1353">
        <v>0</v>
      </c>
      <c r="S1353" s="1"/>
    </row>
    <row r="1354" spans="1:19" x14ac:dyDescent="0.35">
      <c r="A1354">
        <v>100135</v>
      </c>
      <c r="B1354" t="s">
        <v>3</v>
      </c>
      <c r="C1354" s="2">
        <f>_xlfn.SWITCH(Sales[[#This Row],[Subscription Type]],"Basic",10,"Premium",10,"Business",25,"Enterprise",27)</f>
        <v>10</v>
      </c>
      <c r="G1354">
        <v>0</v>
      </c>
      <c r="H1354">
        <v>2</v>
      </c>
      <c r="I1354">
        <f>IF(Sales[[#This Row],[Number of Users]]-Sales[[#This Row],[Licenses Bought]]&lt;0,0,Sales[[#This Row],[Number of Users]]-Sales[[#This Row],[Licenses Bought]])</f>
        <v>2</v>
      </c>
      <c r="J1354" s="2">
        <f>IF(Sales[[#This Row],[Sales Month]]=MAX(Sales[Sales Month]),Sales[[#This Row],[Upsell $ Per Non-Paying User]]*Sales[[#This Row],[Non-Paying Users]],0)</f>
        <v>0</v>
      </c>
      <c r="K1354" s="2" t="str">
        <f>_xlfn.IFS(Sales[[#This Row],[Current Upsell $]]=0,"",Sales[[#This Row],[Current Upsell $]]&gt;=400,"High",Sales[[#This Row],[Current Upsell $]]&gt;=100,"Medium",Sales[[#This Row],[Current Upsell $]]&lt;100,"Low")</f>
        <v/>
      </c>
      <c r="L1354" s="2" t="str">
        <f>IF(Sales[[#This Row],[Current Upsell $]]&gt;0,_xlfn.CONCAT(Sales[[#This Row],[Subscription Type]]," ",Sales[[#This Row],[Upsell Priority]]," ",TEXT(Sales[[#This Row],[Current Upsell $]],"$#,#")),"")</f>
        <v/>
      </c>
      <c r="M1354" s="1">
        <v>44075</v>
      </c>
      <c r="N1354" s="1">
        <v>44378</v>
      </c>
      <c r="O1354">
        <v>10</v>
      </c>
      <c r="P1354">
        <v>0</v>
      </c>
      <c r="Q1354" s="1">
        <v>44287</v>
      </c>
      <c r="R1354">
        <v>0</v>
      </c>
      <c r="S1354" s="1"/>
    </row>
    <row r="1355" spans="1:19" x14ac:dyDescent="0.35">
      <c r="A1355">
        <v>100135</v>
      </c>
      <c r="B1355" t="s">
        <v>3</v>
      </c>
      <c r="C1355" s="2">
        <f>_xlfn.SWITCH(Sales[[#This Row],[Subscription Type]],"Basic",10,"Premium",10,"Business",25,"Enterprise",27)</f>
        <v>10</v>
      </c>
      <c r="G1355">
        <v>0</v>
      </c>
      <c r="H1355">
        <v>2</v>
      </c>
      <c r="I1355">
        <f>IF(Sales[[#This Row],[Number of Users]]-Sales[[#This Row],[Licenses Bought]]&lt;0,0,Sales[[#This Row],[Number of Users]]-Sales[[#This Row],[Licenses Bought]])</f>
        <v>2</v>
      </c>
      <c r="J1355" s="2">
        <f>IF(Sales[[#This Row],[Sales Month]]=MAX(Sales[Sales Month]),Sales[[#This Row],[Upsell $ Per Non-Paying User]]*Sales[[#This Row],[Non-Paying Users]],0)</f>
        <v>0</v>
      </c>
      <c r="K1355" s="2" t="str">
        <f>_xlfn.IFS(Sales[[#This Row],[Current Upsell $]]=0,"",Sales[[#This Row],[Current Upsell $]]&gt;=400,"High",Sales[[#This Row],[Current Upsell $]]&gt;=100,"Medium",Sales[[#This Row],[Current Upsell $]]&lt;100,"Low")</f>
        <v/>
      </c>
      <c r="L1355" s="2" t="str">
        <f>IF(Sales[[#This Row],[Current Upsell $]]&gt;0,_xlfn.CONCAT(Sales[[#This Row],[Subscription Type]]," ",Sales[[#This Row],[Upsell Priority]]," ",TEXT(Sales[[#This Row],[Current Upsell $]],"$#,#")),"")</f>
        <v/>
      </c>
      <c r="M1355" s="1">
        <v>44075</v>
      </c>
      <c r="N1355" s="1">
        <v>44378</v>
      </c>
      <c r="O1355">
        <v>10</v>
      </c>
      <c r="P1355">
        <v>0</v>
      </c>
      <c r="Q1355" s="1">
        <v>44317</v>
      </c>
      <c r="R1355">
        <v>0</v>
      </c>
      <c r="S1355" s="1"/>
    </row>
    <row r="1356" spans="1:19" x14ac:dyDescent="0.35">
      <c r="A1356">
        <v>100135</v>
      </c>
      <c r="B1356" t="s">
        <v>3</v>
      </c>
      <c r="C1356" s="2">
        <f>_xlfn.SWITCH(Sales[[#This Row],[Subscription Type]],"Basic",10,"Premium",10,"Business",25,"Enterprise",27)</f>
        <v>10</v>
      </c>
      <c r="G1356">
        <v>0</v>
      </c>
      <c r="H1356">
        <v>2</v>
      </c>
      <c r="I1356">
        <f>IF(Sales[[#This Row],[Number of Users]]-Sales[[#This Row],[Licenses Bought]]&lt;0,0,Sales[[#This Row],[Number of Users]]-Sales[[#This Row],[Licenses Bought]])</f>
        <v>2</v>
      </c>
      <c r="J1356" s="2">
        <f>IF(Sales[[#This Row],[Sales Month]]=MAX(Sales[Sales Month]),Sales[[#This Row],[Upsell $ Per Non-Paying User]]*Sales[[#This Row],[Non-Paying Users]],0)</f>
        <v>20</v>
      </c>
      <c r="K1356" s="2" t="str">
        <f>_xlfn.IFS(Sales[[#This Row],[Current Upsell $]]=0,"",Sales[[#This Row],[Current Upsell $]]&gt;=400,"High",Sales[[#This Row],[Current Upsell $]]&gt;=100,"Medium",Sales[[#This Row],[Current Upsell $]]&lt;100,"Low")</f>
        <v>Low</v>
      </c>
      <c r="L1356" s="2" t="str">
        <f>IF(Sales[[#This Row],[Current Upsell $]]&gt;0,_xlfn.CONCAT(Sales[[#This Row],[Subscription Type]]," ",Sales[[#This Row],[Upsell Priority]]," ",TEXT(Sales[[#This Row],[Current Upsell $]],"$#,#")),"")</f>
        <v>Basic Low $20</v>
      </c>
      <c r="M1356" s="1">
        <v>44075</v>
      </c>
      <c r="N1356" s="1">
        <v>44378</v>
      </c>
      <c r="O1356">
        <v>10</v>
      </c>
      <c r="P1356">
        <v>0</v>
      </c>
      <c r="Q1356" s="1">
        <v>44348</v>
      </c>
      <c r="R1356">
        <v>0</v>
      </c>
      <c r="S1356" s="1"/>
    </row>
    <row r="1357" spans="1:19" x14ac:dyDescent="0.35">
      <c r="A1357">
        <v>100136</v>
      </c>
      <c r="B1357" t="s">
        <v>3</v>
      </c>
      <c r="C1357" s="2">
        <f>_xlfn.SWITCH(Sales[[#This Row],[Subscription Type]],"Basic",10,"Premium",10,"Business",25,"Enterprise",27)</f>
        <v>10</v>
      </c>
      <c r="G1357">
        <v>0</v>
      </c>
      <c r="H1357">
        <v>1</v>
      </c>
      <c r="I1357">
        <f>IF(Sales[[#This Row],[Number of Users]]-Sales[[#This Row],[Licenses Bought]]&lt;0,0,Sales[[#This Row],[Number of Users]]-Sales[[#This Row],[Licenses Bought]])</f>
        <v>1</v>
      </c>
      <c r="J1357" s="2">
        <f>IF(Sales[[#This Row],[Sales Month]]=MAX(Sales[Sales Month]),Sales[[#This Row],[Upsell $ Per Non-Paying User]]*Sales[[#This Row],[Non-Paying Users]],0)</f>
        <v>0</v>
      </c>
      <c r="K1357" s="2" t="str">
        <f>_xlfn.IFS(Sales[[#This Row],[Current Upsell $]]=0,"",Sales[[#This Row],[Current Upsell $]]&gt;=400,"High",Sales[[#This Row],[Current Upsell $]]&gt;=100,"Medium",Sales[[#This Row],[Current Upsell $]]&lt;100,"Low")</f>
        <v/>
      </c>
      <c r="L1357" s="2" t="str">
        <f>IF(Sales[[#This Row],[Current Upsell $]]&gt;0,_xlfn.CONCAT(Sales[[#This Row],[Subscription Type]]," ",Sales[[#This Row],[Upsell Priority]]," ",TEXT(Sales[[#This Row],[Current Upsell $]],"$#,#")),"")</f>
        <v/>
      </c>
      <c r="M1357" s="1">
        <v>44075</v>
      </c>
      <c r="N1357" s="1">
        <v>44197</v>
      </c>
      <c r="O1357">
        <v>4</v>
      </c>
      <c r="P1357">
        <v>5</v>
      </c>
      <c r="Q1357" s="1">
        <v>44075</v>
      </c>
      <c r="R1357">
        <v>0</v>
      </c>
      <c r="S1357" s="1"/>
    </row>
    <row r="1358" spans="1:19" x14ac:dyDescent="0.35">
      <c r="A1358">
        <v>100136</v>
      </c>
      <c r="B1358" t="s">
        <v>3</v>
      </c>
      <c r="C1358" s="2">
        <f>_xlfn.SWITCH(Sales[[#This Row],[Subscription Type]],"Basic",10,"Premium",10,"Business",25,"Enterprise",27)</f>
        <v>10</v>
      </c>
      <c r="G1358">
        <v>0</v>
      </c>
      <c r="H1358">
        <v>1</v>
      </c>
      <c r="I1358">
        <f>IF(Sales[[#This Row],[Number of Users]]-Sales[[#This Row],[Licenses Bought]]&lt;0,0,Sales[[#This Row],[Number of Users]]-Sales[[#This Row],[Licenses Bought]])</f>
        <v>1</v>
      </c>
      <c r="J1358" s="2">
        <f>IF(Sales[[#This Row],[Sales Month]]=MAX(Sales[Sales Month]),Sales[[#This Row],[Upsell $ Per Non-Paying User]]*Sales[[#This Row],[Non-Paying Users]],0)</f>
        <v>0</v>
      </c>
      <c r="K1358" s="2" t="str">
        <f>_xlfn.IFS(Sales[[#This Row],[Current Upsell $]]=0,"",Sales[[#This Row],[Current Upsell $]]&gt;=400,"High",Sales[[#This Row],[Current Upsell $]]&gt;=100,"Medium",Sales[[#This Row],[Current Upsell $]]&lt;100,"Low")</f>
        <v/>
      </c>
      <c r="L1358" s="2" t="str">
        <f>IF(Sales[[#This Row],[Current Upsell $]]&gt;0,_xlfn.CONCAT(Sales[[#This Row],[Subscription Type]]," ",Sales[[#This Row],[Upsell Priority]]," ",TEXT(Sales[[#This Row],[Current Upsell $]],"$#,#")),"")</f>
        <v/>
      </c>
      <c r="M1358" s="1">
        <v>44075</v>
      </c>
      <c r="N1358" s="1">
        <v>44197</v>
      </c>
      <c r="O1358">
        <v>4</v>
      </c>
      <c r="P1358">
        <v>5</v>
      </c>
      <c r="Q1358" s="1">
        <v>44105</v>
      </c>
      <c r="R1358">
        <v>0</v>
      </c>
      <c r="S1358" s="1"/>
    </row>
    <row r="1359" spans="1:19" x14ac:dyDescent="0.35">
      <c r="A1359">
        <v>100136</v>
      </c>
      <c r="B1359" t="s">
        <v>3</v>
      </c>
      <c r="C1359" s="2">
        <f>_xlfn.SWITCH(Sales[[#This Row],[Subscription Type]],"Basic",10,"Premium",10,"Business",25,"Enterprise",27)</f>
        <v>10</v>
      </c>
      <c r="G1359">
        <v>0</v>
      </c>
      <c r="H1359">
        <v>2</v>
      </c>
      <c r="I1359">
        <f>IF(Sales[[#This Row],[Number of Users]]-Sales[[#This Row],[Licenses Bought]]&lt;0,0,Sales[[#This Row],[Number of Users]]-Sales[[#This Row],[Licenses Bought]])</f>
        <v>2</v>
      </c>
      <c r="J1359" s="2">
        <f>IF(Sales[[#This Row],[Sales Month]]=MAX(Sales[Sales Month]),Sales[[#This Row],[Upsell $ Per Non-Paying User]]*Sales[[#This Row],[Non-Paying Users]],0)</f>
        <v>0</v>
      </c>
      <c r="K1359" s="2" t="str">
        <f>_xlfn.IFS(Sales[[#This Row],[Current Upsell $]]=0,"",Sales[[#This Row],[Current Upsell $]]&gt;=400,"High",Sales[[#This Row],[Current Upsell $]]&gt;=100,"Medium",Sales[[#This Row],[Current Upsell $]]&lt;100,"Low")</f>
        <v/>
      </c>
      <c r="L1359" s="2" t="str">
        <f>IF(Sales[[#This Row],[Current Upsell $]]&gt;0,_xlfn.CONCAT(Sales[[#This Row],[Subscription Type]]," ",Sales[[#This Row],[Upsell Priority]]," ",TEXT(Sales[[#This Row],[Current Upsell $]],"$#,#")),"")</f>
        <v/>
      </c>
      <c r="M1359" s="1">
        <v>44075</v>
      </c>
      <c r="N1359" s="1">
        <v>44197</v>
      </c>
      <c r="O1359">
        <v>4</v>
      </c>
      <c r="P1359">
        <v>5</v>
      </c>
      <c r="Q1359" s="1">
        <v>44136</v>
      </c>
      <c r="R1359">
        <v>0</v>
      </c>
      <c r="S1359" s="1"/>
    </row>
    <row r="1360" spans="1:19" x14ac:dyDescent="0.35">
      <c r="A1360">
        <v>100136</v>
      </c>
      <c r="B1360" t="s">
        <v>3</v>
      </c>
      <c r="C1360" s="2">
        <f>_xlfn.SWITCH(Sales[[#This Row],[Subscription Type]],"Basic",10,"Premium",10,"Business",25,"Enterprise",27)</f>
        <v>10</v>
      </c>
      <c r="G1360">
        <v>0</v>
      </c>
      <c r="H1360">
        <v>2</v>
      </c>
      <c r="I1360">
        <f>IF(Sales[[#This Row],[Number of Users]]-Sales[[#This Row],[Licenses Bought]]&lt;0,0,Sales[[#This Row],[Number of Users]]-Sales[[#This Row],[Licenses Bought]])</f>
        <v>2</v>
      </c>
      <c r="J1360" s="2">
        <f>IF(Sales[[#This Row],[Sales Month]]=MAX(Sales[Sales Month]),Sales[[#This Row],[Upsell $ Per Non-Paying User]]*Sales[[#This Row],[Non-Paying Users]],0)</f>
        <v>0</v>
      </c>
      <c r="K1360" s="2" t="str">
        <f>_xlfn.IFS(Sales[[#This Row],[Current Upsell $]]=0,"",Sales[[#This Row],[Current Upsell $]]&gt;=400,"High",Sales[[#This Row],[Current Upsell $]]&gt;=100,"Medium",Sales[[#This Row],[Current Upsell $]]&lt;100,"Low")</f>
        <v/>
      </c>
      <c r="L1360" s="2" t="str">
        <f>IF(Sales[[#This Row],[Current Upsell $]]&gt;0,_xlfn.CONCAT(Sales[[#This Row],[Subscription Type]]," ",Sales[[#This Row],[Upsell Priority]]," ",TEXT(Sales[[#This Row],[Current Upsell $]],"$#,#")),"")</f>
        <v/>
      </c>
      <c r="M1360" s="1">
        <v>44075</v>
      </c>
      <c r="N1360" s="1">
        <v>44197</v>
      </c>
      <c r="O1360">
        <v>4</v>
      </c>
      <c r="P1360">
        <v>5</v>
      </c>
      <c r="Q1360" s="1">
        <v>44166</v>
      </c>
      <c r="R1360">
        <v>0</v>
      </c>
      <c r="S1360" s="1"/>
    </row>
    <row r="1361" spans="1:19" x14ac:dyDescent="0.35">
      <c r="A1361">
        <v>100136</v>
      </c>
      <c r="B1361" t="s">
        <v>3</v>
      </c>
      <c r="C1361" s="2">
        <f>_xlfn.SWITCH(Sales[[#This Row],[Subscription Type]],"Basic",10,"Premium",10,"Business",25,"Enterprise",27)</f>
        <v>10</v>
      </c>
      <c r="G1361">
        <v>0</v>
      </c>
      <c r="H1361">
        <v>2</v>
      </c>
      <c r="I1361">
        <f>IF(Sales[[#This Row],[Number of Users]]-Sales[[#This Row],[Licenses Bought]]&lt;0,0,Sales[[#This Row],[Number of Users]]-Sales[[#This Row],[Licenses Bought]])</f>
        <v>2</v>
      </c>
      <c r="J1361" s="2">
        <f>IF(Sales[[#This Row],[Sales Month]]=MAX(Sales[Sales Month]),Sales[[#This Row],[Upsell $ Per Non-Paying User]]*Sales[[#This Row],[Non-Paying Users]],0)</f>
        <v>0</v>
      </c>
      <c r="K1361" s="2" t="str">
        <f>_xlfn.IFS(Sales[[#This Row],[Current Upsell $]]=0,"",Sales[[#This Row],[Current Upsell $]]&gt;=400,"High",Sales[[#This Row],[Current Upsell $]]&gt;=100,"Medium",Sales[[#This Row],[Current Upsell $]]&lt;100,"Low")</f>
        <v/>
      </c>
      <c r="L1361" s="2" t="str">
        <f>IF(Sales[[#This Row],[Current Upsell $]]&gt;0,_xlfn.CONCAT(Sales[[#This Row],[Subscription Type]]," ",Sales[[#This Row],[Upsell Priority]]," ",TEXT(Sales[[#This Row],[Current Upsell $]],"$#,#")),"")</f>
        <v/>
      </c>
      <c r="M1361" s="1">
        <v>44075</v>
      </c>
      <c r="N1361" s="1">
        <v>44197</v>
      </c>
      <c r="O1361">
        <v>4</v>
      </c>
      <c r="P1361">
        <v>5</v>
      </c>
      <c r="Q1361" s="1">
        <v>44197</v>
      </c>
      <c r="R1361">
        <v>0</v>
      </c>
      <c r="S1361" s="1"/>
    </row>
    <row r="1362" spans="1:19" x14ac:dyDescent="0.35">
      <c r="A1362">
        <v>100137</v>
      </c>
      <c r="B1362" t="s">
        <v>3</v>
      </c>
      <c r="C1362" s="2">
        <f>_xlfn.SWITCH(Sales[[#This Row],[Subscription Type]],"Basic",10,"Premium",10,"Business",25,"Enterprise",27)</f>
        <v>10</v>
      </c>
      <c r="G1362">
        <v>0</v>
      </c>
      <c r="H1362">
        <v>2</v>
      </c>
      <c r="I1362">
        <f>IF(Sales[[#This Row],[Number of Users]]-Sales[[#This Row],[Licenses Bought]]&lt;0,0,Sales[[#This Row],[Number of Users]]-Sales[[#This Row],[Licenses Bought]])</f>
        <v>2</v>
      </c>
      <c r="J1362" s="2">
        <f>IF(Sales[[#This Row],[Sales Month]]=MAX(Sales[Sales Month]),Sales[[#This Row],[Upsell $ Per Non-Paying User]]*Sales[[#This Row],[Non-Paying Users]],0)</f>
        <v>0</v>
      </c>
      <c r="K1362" s="2" t="str">
        <f>_xlfn.IFS(Sales[[#This Row],[Current Upsell $]]=0,"",Sales[[#This Row],[Current Upsell $]]&gt;=400,"High",Sales[[#This Row],[Current Upsell $]]&gt;=100,"Medium",Sales[[#This Row],[Current Upsell $]]&lt;100,"Low")</f>
        <v/>
      </c>
      <c r="L1362" s="2" t="str">
        <f>IF(Sales[[#This Row],[Current Upsell $]]&gt;0,_xlfn.CONCAT(Sales[[#This Row],[Subscription Type]]," ",Sales[[#This Row],[Upsell Priority]]," ",TEXT(Sales[[#This Row],[Current Upsell $]],"$#,#")),"")</f>
        <v/>
      </c>
      <c r="M1362" s="1">
        <v>44075</v>
      </c>
      <c r="N1362" s="1">
        <v>44287</v>
      </c>
      <c r="O1362">
        <v>7</v>
      </c>
      <c r="P1362">
        <v>2</v>
      </c>
      <c r="Q1362" s="1">
        <v>44075</v>
      </c>
      <c r="R1362">
        <v>0</v>
      </c>
      <c r="S1362" s="1"/>
    </row>
    <row r="1363" spans="1:19" x14ac:dyDescent="0.35">
      <c r="A1363">
        <v>100137</v>
      </c>
      <c r="B1363" t="s">
        <v>3</v>
      </c>
      <c r="C1363" s="2">
        <f>_xlfn.SWITCH(Sales[[#This Row],[Subscription Type]],"Basic",10,"Premium",10,"Business",25,"Enterprise",27)</f>
        <v>10</v>
      </c>
      <c r="G1363">
        <v>0</v>
      </c>
      <c r="H1363">
        <v>2</v>
      </c>
      <c r="I1363">
        <f>IF(Sales[[#This Row],[Number of Users]]-Sales[[#This Row],[Licenses Bought]]&lt;0,0,Sales[[#This Row],[Number of Users]]-Sales[[#This Row],[Licenses Bought]])</f>
        <v>2</v>
      </c>
      <c r="J1363" s="2">
        <f>IF(Sales[[#This Row],[Sales Month]]=MAX(Sales[Sales Month]),Sales[[#This Row],[Upsell $ Per Non-Paying User]]*Sales[[#This Row],[Non-Paying Users]],0)</f>
        <v>0</v>
      </c>
      <c r="K1363" s="2" t="str">
        <f>_xlfn.IFS(Sales[[#This Row],[Current Upsell $]]=0,"",Sales[[#This Row],[Current Upsell $]]&gt;=400,"High",Sales[[#This Row],[Current Upsell $]]&gt;=100,"Medium",Sales[[#This Row],[Current Upsell $]]&lt;100,"Low")</f>
        <v/>
      </c>
      <c r="L1363" s="2" t="str">
        <f>IF(Sales[[#This Row],[Current Upsell $]]&gt;0,_xlfn.CONCAT(Sales[[#This Row],[Subscription Type]]," ",Sales[[#This Row],[Upsell Priority]]," ",TEXT(Sales[[#This Row],[Current Upsell $]],"$#,#")),"")</f>
        <v/>
      </c>
      <c r="M1363" s="1">
        <v>44075</v>
      </c>
      <c r="N1363" s="1">
        <v>44287</v>
      </c>
      <c r="O1363">
        <v>7</v>
      </c>
      <c r="P1363">
        <v>2</v>
      </c>
      <c r="Q1363" s="1">
        <v>44105</v>
      </c>
      <c r="R1363">
        <v>0</v>
      </c>
      <c r="S1363" s="1"/>
    </row>
    <row r="1364" spans="1:19" x14ac:dyDescent="0.35">
      <c r="A1364">
        <v>100137</v>
      </c>
      <c r="B1364" t="s">
        <v>3</v>
      </c>
      <c r="C1364" s="2">
        <f>_xlfn.SWITCH(Sales[[#This Row],[Subscription Type]],"Basic",10,"Premium",10,"Business",25,"Enterprise",27)</f>
        <v>10</v>
      </c>
      <c r="G1364">
        <v>0</v>
      </c>
      <c r="H1364">
        <v>2</v>
      </c>
      <c r="I1364">
        <f>IF(Sales[[#This Row],[Number of Users]]-Sales[[#This Row],[Licenses Bought]]&lt;0,0,Sales[[#This Row],[Number of Users]]-Sales[[#This Row],[Licenses Bought]])</f>
        <v>2</v>
      </c>
      <c r="J1364" s="2">
        <f>IF(Sales[[#This Row],[Sales Month]]=MAX(Sales[Sales Month]),Sales[[#This Row],[Upsell $ Per Non-Paying User]]*Sales[[#This Row],[Non-Paying Users]],0)</f>
        <v>0</v>
      </c>
      <c r="K1364" s="2" t="str">
        <f>_xlfn.IFS(Sales[[#This Row],[Current Upsell $]]=0,"",Sales[[#This Row],[Current Upsell $]]&gt;=400,"High",Sales[[#This Row],[Current Upsell $]]&gt;=100,"Medium",Sales[[#This Row],[Current Upsell $]]&lt;100,"Low")</f>
        <v/>
      </c>
      <c r="L1364" s="2" t="str">
        <f>IF(Sales[[#This Row],[Current Upsell $]]&gt;0,_xlfn.CONCAT(Sales[[#This Row],[Subscription Type]]," ",Sales[[#This Row],[Upsell Priority]]," ",TEXT(Sales[[#This Row],[Current Upsell $]],"$#,#")),"")</f>
        <v/>
      </c>
      <c r="M1364" s="1">
        <v>44075</v>
      </c>
      <c r="N1364" s="1">
        <v>44287</v>
      </c>
      <c r="O1364">
        <v>7</v>
      </c>
      <c r="P1364">
        <v>2</v>
      </c>
      <c r="Q1364" s="1">
        <v>44136</v>
      </c>
      <c r="R1364">
        <v>0</v>
      </c>
      <c r="S1364" s="1"/>
    </row>
    <row r="1365" spans="1:19" x14ac:dyDescent="0.35">
      <c r="A1365">
        <v>100137</v>
      </c>
      <c r="B1365" t="s">
        <v>3</v>
      </c>
      <c r="C1365" s="2">
        <f>_xlfn.SWITCH(Sales[[#This Row],[Subscription Type]],"Basic",10,"Premium",10,"Business",25,"Enterprise",27)</f>
        <v>10</v>
      </c>
      <c r="G1365">
        <v>0</v>
      </c>
      <c r="H1365">
        <v>2</v>
      </c>
      <c r="I1365">
        <f>IF(Sales[[#This Row],[Number of Users]]-Sales[[#This Row],[Licenses Bought]]&lt;0,0,Sales[[#This Row],[Number of Users]]-Sales[[#This Row],[Licenses Bought]])</f>
        <v>2</v>
      </c>
      <c r="J1365" s="2">
        <f>IF(Sales[[#This Row],[Sales Month]]=MAX(Sales[Sales Month]),Sales[[#This Row],[Upsell $ Per Non-Paying User]]*Sales[[#This Row],[Non-Paying Users]],0)</f>
        <v>0</v>
      </c>
      <c r="K1365" s="2" t="str">
        <f>_xlfn.IFS(Sales[[#This Row],[Current Upsell $]]=0,"",Sales[[#This Row],[Current Upsell $]]&gt;=400,"High",Sales[[#This Row],[Current Upsell $]]&gt;=100,"Medium",Sales[[#This Row],[Current Upsell $]]&lt;100,"Low")</f>
        <v/>
      </c>
      <c r="L1365" s="2" t="str">
        <f>IF(Sales[[#This Row],[Current Upsell $]]&gt;0,_xlfn.CONCAT(Sales[[#This Row],[Subscription Type]]," ",Sales[[#This Row],[Upsell Priority]]," ",TEXT(Sales[[#This Row],[Current Upsell $]],"$#,#")),"")</f>
        <v/>
      </c>
      <c r="M1365" s="1">
        <v>44075</v>
      </c>
      <c r="N1365" s="1">
        <v>44287</v>
      </c>
      <c r="O1365">
        <v>7</v>
      </c>
      <c r="P1365">
        <v>2</v>
      </c>
      <c r="Q1365" s="1">
        <v>44166</v>
      </c>
      <c r="R1365">
        <v>0</v>
      </c>
      <c r="S1365" s="1"/>
    </row>
    <row r="1366" spans="1:19" x14ac:dyDescent="0.35">
      <c r="A1366">
        <v>100137</v>
      </c>
      <c r="B1366" t="s">
        <v>3</v>
      </c>
      <c r="C1366" s="2">
        <f>_xlfn.SWITCH(Sales[[#This Row],[Subscription Type]],"Basic",10,"Premium",10,"Business",25,"Enterprise",27)</f>
        <v>10</v>
      </c>
      <c r="G1366">
        <v>0</v>
      </c>
      <c r="H1366">
        <v>2</v>
      </c>
      <c r="I1366">
        <f>IF(Sales[[#This Row],[Number of Users]]-Sales[[#This Row],[Licenses Bought]]&lt;0,0,Sales[[#This Row],[Number of Users]]-Sales[[#This Row],[Licenses Bought]])</f>
        <v>2</v>
      </c>
      <c r="J1366" s="2">
        <f>IF(Sales[[#This Row],[Sales Month]]=MAX(Sales[Sales Month]),Sales[[#This Row],[Upsell $ Per Non-Paying User]]*Sales[[#This Row],[Non-Paying Users]],0)</f>
        <v>0</v>
      </c>
      <c r="K1366" s="2" t="str">
        <f>_xlfn.IFS(Sales[[#This Row],[Current Upsell $]]=0,"",Sales[[#This Row],[Current Upsell $]]&gt;=400,"High",Sales[[#This Row],[Current Upsell $]]&gt;=100,"Medium",Sales[[#This Row],[Current Upsell $]]&lt;100,"Low")</f>
        <v/>
      </c>
      <c r="L1366" s="2" t="str">
        <f>IF(Sales[[#This Row],[Current Upsell $]]&gt;0,_xlfn.CONCAT(Sales[[#This Row],[Subscription Type]]," ",Sales[[#This Row],[Upsell Priority]]," ",TEXT(Sales[[#This Row],[Current Upsell $]],"$#,#")),"")</f>
        <v/>
      </c>
      <c r="M1366" s="1">
        <v>44075</v>
      </c>
      <c r="N1366" s="1">
        <v>44287</v>
      </c>
      <c r="O1366">
        <v>7</v>
      </c>
      <c r="P1366">
        <v>2</v>
      </c>
      <c r="Q1366" s="1">
        <v>44197</v>
      </c>
      <c r="R1366">
        <v>0</v>
      </c>
      <c r="S1366" s="1"/>
    </row>
    <row r="1367" spans="1:19" x14ac:dyDescent="0.35">
      <c r="A1367">
        <v>100137</v>
      </c>
      <c r="B1367" t="s">
        <v>3</v>
      </c>
      <c r="C1367" s="2">
        <f>_xlfn.SWITCH(Sales[[#This Row],[Subscription Type]],"Basic",10,"Premium",10,"Business",25,"Enterprise",27)</f>
        <v>10</v>
      </c>
      <c r="G1367">
        <v>0</v>
      </c>
      <c r="H1367">
        <v>2</v>
      </c>
      <c r="I1367">
        <f>IF(Sales[[#This Row],[Number of Users]]-Sales[[#This Row],[Licenses Bought]]&lt;0,0,Sales[[#This Row],[Number of Users]]-Sales[[#This Row],[Licenses Bought]])</f>
        <v>2</v>
      </c>
      <c r="J1367" s="2">
        <f>IF(Sales[[#This Row],[Sales Month]]=MAX(Sales[Sales Month]),Sales[[#This Row],[Upsell $ Per Non-Paying User]]*Sales[[#This Row],[Non-Paying Users]],0)</f>
        <v>0</v>
      </c>
      <c r="K1367" s="2" t="str">
        <f>_xlfn.IFS(Sales[[#This Row],[Current Upsell $]]=0,"",Sales[[#This Row],[Current Upsell $]]&gt;=400,"High",Sales[[#This Row],[Current Upsell $]]&gt;=100,"Medium",Sales[[#This Row],[Current Upsell $]]&lt;100,"Low")</f>
        <v/>
      </c>
      <c r="L1367" s="2" t="str">
        <f>IF(Sales[[#This Row],[Current Upsell $]]&gt;0,_xlfn.CONCAT(Sales[[#This Row],[Subscription Type]]," ",Sales[[#This Row],[Upsell Priority]]," ",TEXT(Sales[[#This Row],[Current Upsell $]],"$#,#")),"")</f>
        <v/>
      </c>
      <c r="M1367" s="1">
        <v>44075</v>
      </c>
      <c r="N1367" s="1">
        <v>44287</v>
      </c>
      <c r="O1367">
        <v>7</v>
      </c>
      <c r="P1367">
        <v>2</v>
      </c>
      <c r="Q1367" s="1">
        <v>44228</v>
      </c>
      <c r="R1367">
        <v>0</v>
      </c>
      <c r="S1367" s="1"/>
    </row>
    <row r="1368" spans="1:19" x14ac:dyDescent="0.35">
      <c r="A1368">
        <v>100137</v>
      </c>
      <c r="B1368" t="s">
        <v>3</v>
      </c>
      <c r="C1368" s="2">
        <f>_xlfn.SWITCH(Sales[[#This Row],[Subscription Type]],"Basic",10,"Premium",10,"Business",25,"Enterprise",27)</f>
        <v>10</v>
      </c>
      <c r="G1368">
        <v>0</v>
      </c>
      <c r="H1368">
        <v>2</v>
      </c>
      <c r="I1368">
        <f>IF(Sales[[#This Row],[Number of Users]]-Sales[[#This Row],[Licenses Bought]]&lt;0,0,Sales[[#This Row],[Number of Users]]-Sales[[#This Row],[Licenses Bought]])</f>
        <v>2</v>
      </c>
      <c r="J1368" s="2">
        <f>IF(Sales[[#This Row],[Sales Month]]=MAX(Sales[Sales Month]),Sales[[#This Row],[Upsell $ Per Non-Paying User]]*Sales[[#This Row],[Non-Paying Users]],0)</f>
        <v>0</v>
      </c>
      <c r="K1368" s="2" t="str">
        <f>_xlfn.IFS(Sales[[#This Row],[Current Upsell $]]=0,"",Sales[[#This Row],[Current Upsell $]]&gt;=400,"High",Sales[[#This Row],[Current Upsell $]]&gt;=100,"Medium",Sales[[#This Row],[Current Upsell $]]&lt;100,"Low")</f>
        <v/>
      </c>
      <c r="L1368" s="2" t="str">
        <f>IF(Sales[[#This Row],[Current Upsell $]]&gt;0,_xlfn.CONCAT(Sales[[#This Row],[Subscription Type]]," ",Sales[[#This Row],[Upsell Priority]]," ",TEXT(Sales[[#This Row],[Current Upsell $]],"$#,#")),"")</f>
        <v/>
      </c>
      <c r="M1368" s="1">
        <v>44075</v>
      </c>
      <c r="N1368" s="1">
        <v>44287</v>
      </c>
      <c r="O1368">
        <v>7</v>
      </c>
      <c r="P1368">
        <v>2</v>
      </c>
      <c r="Q1368" s="1">
        <v>44256</v>
      </c>
      <c r="R1368">
        <v>0</v>
      </c>
      <c r="S1368" s="1"/>
    </row>
    <row r="1369" spans="1:19" x14ac:dyDescent="0.35">
      <c r="A1369">
        <v>100137</v>
      </c>
      <c r="B1369" t="s">
        <v>3</v>
      </c>
      <c r="C1369" s="2">
        <f>_xlfn.SWITCH(Sales[[#This Row],[Subscription Type]],"Basic",10,"Premium",10,"Business",25,"Enterprise",27)</f>
        <v>10</v>
      </c>
      <c r="G1369">
        <v>0</v>
      </c>
      <c r="H1369">
        <v>2</v>
      </c>
      <c r="I1369">
        <f>IF(Sales[[#This Row],[Number of Users]]-Sales[[#This Row],[Licenses Bought]]&lt;0,0,Sales[[#This Row],[Number of Users]]-Sales[[#This Row],[Licenses Bought]])</f>
        <v>2</v>
      </c>
      <c r="J1369" s="2">
        <f>IF(Sales[[#This Row],[Sales Month]]=MAX(Sales[Sales Month]),Sales[[#This Row],[Upsell $ Per Non-Paying User]]*Sales[[#This Row],[Non-Paying Users]],0)</f>
        <v>0</v>
      </c>
      <c r="K1369" s="2" t="str">
        <f>_xlfn.IFS(Sales[[#This Row],[Current Upsell $]]=0,"",Sales[[#This Row],[Current Upsell $]]&gt;=400,"High",Sales[[#This Row],[Current Upsell $]]&gt;=100,"Medium",Sales[[#This Row],[Current Upsell $]]&lt;100,"Low")</f>
        <v/>
      </c>
      <c r="L1369" s="2" t="str">
        <f>IF(Sales[[#This Row],[Current Upsell $]]&gt;0,_xlfn.CONCAT(Sales[[#This Row],[Subscription Type]]," ",Sales[[#This Row],[Upsell Priority]]," ",TEXT(Sales[[#This Row],[Current Upsell $]],"$#,#")),"")</f>
        <v/>
      </c>
      <c r="M1369" s="1">
        <v>44075</v>
      </c>
      <c r="N1369" s="1">
        <v>44287</v>
      </c>
      <c r="O1369">
        <v>7</v>
      </c>
      <c r="P1369">
        <v>2</v>
      </c>
      <c r="Q1369" s="1">
        <v>44287</v>
      </c>
      <c r="R1369">
        <v>0</v>
      </c>
      <c r="S1369" s="1"/>
    </row>
    <row r="1370" spans="1:19" x14ac:dyDescent="0.35">
      <c r="A1370">
        <v>100138</v>
      </c>
      <c r="B1370" t="s">
        <v>3</v>
      </c>
      <c r="C1370" s="2">
        <f>_xlfn.SWITCH(Sales[[#This Row],[Subscription Type]],"Basic",10,"Premium",10,"Business",25,"Enterprise",27)</f>
        <v>10</v>
      </c>
      <c r="G1370">
        <v>0</v>
      </c>
      <c r="H1370">
        <v>2</v>
      </c>
      <c r="I1370">
        <f>IF(Sales[[#This Row],[Number of Users]]-Sales[[#This Row],[Licenses Bought]]&lt;0,0,Sales[[#This Row],[Number of Users]]-Sales[[#This Row],[Licenses Bought]])</f>
        <v>2</v>
      </c>
      <c r="J1370" s="2">
        <f>IF(Sales[[#This Row],[Sales Month]]=MAX(Sales[Sales Month]),Sales[[#This Row],[Upsell $ Per Non-Paying User]]*Sales[[#This Row],[Non-Paying Users]],0)</f>
        <v>0</v>
      </c>
      <c r="K1370" s="2" t="str">
        <f>_xlfn.IFS(Sales[[#This Row],[Current Upsell $]]=0,"",Sales[[#This Row],[Current Upsell $]]&gt;=400,"High",Sales[[#This Row],[Current Upsell $]]&gt;=100,"Medium",Sales[[#This Row],[Current Upsell $]]&lt;100,"Low")</f>
        <v/>
      </c>
      <c r="L1370" s="2" t="str">
        <f>IF(Sales[[#This Row],[Current Upsell $]]&gt;0,_xlfn.CONCAT(Sales[[#This Row],[Subscription Type]]," ",Sales[[#This Row],[Upsell Priority]]," ",TEXT(Sales[[#This Row],[Current Upsell $]],"$#,#")),"")</f>
        <v/>
      </c>
      <c r="M1370" s="1">
        <v>44075</v>
      </c>
      <c r="N1370" s="1">
        <v>44378</v>
      </c>
      <c r="O1370">
        <v>10</v>
      </c>
      <c r="P1370">
        <v>0</v>
      </c>
      <c r="Q1370" s="1">
        <v>44075</v>
      </c>
      <c r="R1370">
        <v>0</v>
      </c>
      <c r="S1370" s="1"/>
    </row>
    <row r="1371" spans="1:19" x14ac:dyDescent="0.35">
      <c r="A1371">
        <v>100138</v>
      </c>
      <c r="B1371" t="s">
        <v>0</v>
      </c>
      <c r="C1371" s="2">
        <f>_xlfn.SWITCH(Sales[[#This Row],[Subscription Type]],"Basic",10,"Premium",10,"Business",25,"Enterprise",27)</f>
        <v>10</v>
      </c>
      <c r="G1371">
        <v>1</v>
      </c>
      <c r="H1371">
        <v>2</v>
      </c>
      <c r="I1371">
        <f>IF(Sales[[#This Row],[Number of Users]]-Sales[[#This Row],[Licenses Bought]]&lt;0,0,Sales[[#This Row],[Number of Users]]-Sales[[#This Row],[Licenses Bought]])</f>
        <v>1</v>
      </c>
      <c r="J1371" s="2">
        <f>IF(Sales[[#This Row],[Sales Month]]=MAX(Sales[Sales Month]),Sales[[#This Row],[Upsell $ Per Non-Paying User]]*Sales[[#This Row],[Non-Paying Users]],0)</f>
        <v>0</v>
      </c>
      <c r="K1371" s="2" t="str">
        <f>_xlfn.IFS(Sales[[#This Row],[Current Upsell $]]=0,"",Sales[[#This Row],[Current Upsell $]]&gt;=400,"High",Sales[[#This Row],[Current Upsell $]]&gt;=100,"Medium",Sales[[#This Row],[Current Upsell $]]&lt;100,"Low")</f>
        <v/>
      </c>
      <c r="L1371" s="2" t="str">
        <f>IF(Sales[[#This Row],[Current Upsell $]]&gt;0,_xlfn.CONCAT(Sales[[#This Row],[Subscription Type]]," ",Sales[[#This Row],[Upsell Priority]]," ",TEXT(Sales[[#This Row],[Current Upsell $]],"$#,#")),"")</f>
        <v/>
      </c>
      <c r="M1371" s="1">
        <v>44075</v>
      </c>
      <c r="N1371" s="1">
        <v>44378</v>
      </c>
      <c r="O1371">
        <v>10</v>
      </c>
      <c r="P1371">
        <v>0</v>
      </c>
      <c r="Q1371" s="1">
        <v>44105</v>
      </c>
      <c r="R1371">
        <v>10</v>
      </c>
      <c r="S1371" s="1"/>
    </row>
    <row r="1372" spans="1:19" x14ac:dyDescent="0.35">
      <c r="A1372">
        <v>100138</v>
      </c>
      <c r="B1372" t="s">
        <v>0</v>
      </c>
      <c r="C1372" s="2">
        <f>_xlfn.SWITCH(Sales[[#This Row],[Subscription Type]],"Basic",10,"Premium",10,"Business",25,"Enterprise",27)</f>
        <v>10</v>
      </c>
      <c r="G1372">
        <v>1</v>
      </c>
      <c r="H1372">
        <v>2</v>
      </c>
      <c r="I1372">
        <f>IF(Sales[[#This Row],[Number of Users]]-Sales[[#This Row],[Licenses Bought]]&lt;0,0,Sales[[#This Row],[Number of Users]]-Sales[[#This Row],[Licenses Bought]])</f>
        <v>1</v>
      </c>
      <c r="J1372" s="2">
        <f>IF(Sales[[#This Row],[Sales Month]]=MAX(Sales[Sales Month]),Sales[[#This Row],[Upsell $ Per Non-Paying User]]*Sales[[#This Row],[Non-Paying Users]],0)</f>
        <v>0</v>
      </c>
      <c r="K1372" s="2" t="str">
        <f>_xlfn.IFS(Sales[[#This Row],[Current Upsell $]]=0,"",Sales[[#This Row],[Current Upsell $]]&gt;=400,"High",Sales[[#This Row],[Current Upsell $]]&gt;=100,"Medium",Sales[[#This Row],[Current Upsell $]]&lt;100,"Low")</f>
        <v/>
      </c>
      <c r="L1372" s="2" t="str">
        <f>IF(Sales[[#This Row],[Current Upsell $]]&gt;0,_xlfn.CONCAT(Sales[[#This Row],[Subscription Type]]," ",Sales[[#This Row],[Upsell Priority]]," ",TEXT(Sales[[#This Row],[Current Upsell $]],"$#,#")),"")</f>
        <v/>
      </c>
      <c r="M1372" s="1">
        <v>44075</v>
      </c>
      <c r="N1372" s="1">
        <v>44378</v>
      </c>
      <c r="O1372">
        <v>10</v>
      </c>
      <c r="P1372">
        <v>0</v>
      </c>
      <c r="Q1372" s="1">
        <v>44136</v>
      </c>
      <c r="R1372">
        <v>10</v>
      </c>
      <c r="S1372" s="1"/>
    </row>
    <row r="1373" spans="1:19" x14ac:dyDescent="0.35">
      <c r="A1373">
        <v>100138</v>
      </c>
      <c r="B1373" t="s">
        <v>0</v>
      </c>
      <c r="C1373" s="2">
        <f>_xlfn.SWITCH(Sales[[#This Row],[Subscription Type]],"Basic",10,"Premium",10,"Business",25,"Enterprise",27)</f>
        <v>10</v>
      </c>
      <c r="G1373">
        <v>1</v>
      </c>
      <c r="H1373">
        <v>2</v>
      </c>
      <c r="I1373">
        <f>IF(Sales[[#This Row],[Number of Users]]-Sales[[#This Row],[Licenses Bought]]&lt;0,0,Sales[[#This Row],[Number of Users]]-Sales[[#This Row],[Licenses Bought]])</f>
        <v>1</v>
      </c>
      <c r="J1373" s="2">
        <f>IF(Sales[[#This Row],[Sales Month]]=MAX(Sales[Sales Month]),Sales[[#This Row],[Upsell $ Per Non-Paying User]]*Sales[[#This Row],[Non-Paying Users]],0)</f>
        <v>0</v>
      </c>
      <c r="K1373" s="2" t="str">
        <f>_xlfn.IFS(Sales[[#This Row],[Current Upsell $]]=0,"",Sales[[#This Row],[Current Upsell $]]&gt;=400,"High",Sales[[#This Row],[Current Upsell $]]&gt;=100,"Medium",Sales[[#This Row],[Current Upsell $]]&lt;100,"Low")</f>
        <v/>
      </c>
      <c r="L1373" s="2" t="str">
        <f>IF(Sales[[#This Row],[Current Upsell $]]&gt;0,_xlfn.CONCAT(Sales[[#This Row],[Subscription Type]]," ",Sales[[#This Row],[Upsell Priority]]," ",TEXT(Sales[[#This Row],[Current Upsell $]],"$#,#")),"")</f>
        <v/>
      </c>
      <c r="M1373" s="1">
        <v>44075</v>
      </c>
      <c r="N1373" s="1">
        <v>44378</v>
      </c>
      <c r="O1373">
        <v>10</v>
      </c>
      <c r="P1373">
        <v>0</v>
      </c>
      <c r="Q1373" s="1">
        <v>44166</v>
      </c>
      <c r="R1373">
        <v>10</v>
      </c>
      <c r="S1373" s="1"/>
    </row>
    <row r="1374" spans="1:19" x14ac:dyDescent="0.35">
      <c r="A1374">
        <v>100138</v>
      </c>
      <c r="B1374" t="s">
        <v>0</v>
      </c>
      <c r="C1374" s="2">
        <f>_xlfn.SWITCH(Sales[[#This Row],[Subscription Type]],"Basic",10,"Premium",10,"Business",25,"Enterprise",27)</f>
        <v>10</v>
      </c>
      <c r="G1374">
        <v>1</v>
      </c>
      <c r="H1374">
        <v>2</v>
      </c>
      <c r="I1374">
        <f>IF(Sales[[#This Row],[Number of Users]]-Sales[[#This Row],[Licenses Bought]]&lt;0,0,Sales[[#This Row],[Number of Users]]-Sales[[#This Row],[Licenses Bought]])</f>
        <v>1</v>
      </c>
      <c r="J1374" s="2">
        <f>IF(Sales[[#This Row],[Sales Month]]=MAX(Sales[Sales Month]),Sales[[#This Row],[Upsell $ Per Non-Paying User]]*Sales[[#This Row],[Non-Paying Users]],0)</f>
        <v>0</v>
      </c>
      <c r="K1374" s="2" t="str">
        <f>_xlfn.IFS(Sales[[#This Row],[Current Upsell $]]=0,"",Sales[[#This Row],[Current Upsell $]]&gt;=400,"High",Sales[[#This Row],[Current Upsell $]]&gt;=100,"Medium",Sales[[#This Row],[Current Upsell $]]&lt;100,"Low")</f>
        <v/>
      </c>
      <c r="L1374" s="2" t="str">
        <f>IF(Sales[[#This Row],[Current Upsell $]]&gt;0,_xlfn.CONCAT(Sales[[#This Row],[Subscription Type]]," ",Sales[[#This Row],[Upsell Priority]]," ",TEXT(Sales[[#This Row],[Current Upsell $]],"$#,#")),"")</f>
        <v/>
      </c>
      <c r="M1374" s="1">
        <v>44075</v>
      </c>
      <c r="N1374" s="1">
        <v>44378</v>
      </c>
      <c r="O1374">
        <v>10</v>
      </c>
      <c r="P1374">
        <v>0</v>
      </c>
      <c r="Q1374" s="1">
        <v>44197</v>
      </c>
      <c r="R1374">
        <v>10</v>
      </c>
      <c r="S1374" s="1"/>
    </row>
    <row r="1375" spans="1:19" x14ac:dyDescent="0.35">
      <c r="A1375">
        <v>100138</v>
      </c>
      <c r="B1375" t="s">
        <v>0</v>
      </c>
      <c r="C1375" s="2">
        <f>_xlfn.SWITCH(Sales[[#This Row],[Subscription Type]],"Basic",10,"Premium",10,"Business",25,"Enterprise",27)</f>
        <v>10</v>
      </c>
      <c r="G1375">
        <v>1</v>
      </c>
      <c r="H1375">
        <v>2</v>
      </c>
      <c r="I1375">
        <f>IF(Sales[[#This Row],[Number of Users]]-Sales[[#This Row],[Licenses Bought]]&lt;0,0,Sales[[#This Row],[Number of Users]]-Sales[[#This Row],[Licenses Bought]])</f>
        <v>1</v>
      </c>
      <c r="J1375" s="2">
        <f>IF(Sales[[#This Row],[Sales Month]]=MAX(Sales[Sales Month]),Sales[[#This Row],[Upsell $ Per Non-Paying User]]*Sales[[#This Row],[Non-Paying Users]],0)</f>
        <v>0</v>
      </c>
      <c r="K1375" s="2" t="str">
        <f>_xlfn.IFS(Sales[[#This Row],[Current Upsell $]]=0,"",Sales[[#This Row],[Current Upsell $]]&gt;=400,"High",Sales[[#This Row],[Current Upsell $]]&gt;=100,"Medium",Sales[[#This Row],[Current Upsell $]]&lt;100,"Low")</f>
        <v/>
      </c>
      <c r="L1375" s="2" t="str">
        <f>IF(Sales[[#This Row],[Current Upsell $]]&gt;0,_xlfn.CONCAT(Sales[[#This Row],[Subscription Type]]," ",Sales[[#This Row],[Upsell Priority]]," ",TEXT(Sales[[#This Row],[Current Upsell $]],"$#,#")),"")</f>
        <v/>
      </c>
      <c r="M1375" s="1">
        <v>44075</v>
      </c>
      <c r="N1375" s="1">
        <v>44378</v>
      </c>
      <c r="O1375">
        <v>10</v>
      </c>
      <c r="P1375">
        <v>0</v>
      </c>
      <c r="Q1375" s="1">
        <v>44228</v>
      </c>
      <c r="R1375">
        <v>10</v>
      </c>
      <c r="S1375" s="1"/>
    </row>
    <row r="1376" spans="1:19" x14ac:dyDescent="0.35">
      <c r="A1376">
        <v>100138</v>
      </c>
      <c r="B1376" t="s">
        <v>0</v>
      </c>
      <c r="C1376" s="2">
        <f>_xlfn.SWITCH(Sales[[#This Row],[Subscription Type]],"Basic",10,"Premium",10,"Business",25,"Enterprise",27)</f>
        <v>10</v>
      </c>
      <c r="G1376">
        <v>1</v>
      </c>
      <c r="H1376">
        <v>2</v>
      </c>
      <c r="I1376">
        <f>IF(Sales[[#This Row],[Number of Users]]-Sales[[#This Row],[Licenses Bought]]&lt;0,0,Sales[[#This Row],[Number of Users]]-Sales[[#This Row],[Licenses Bought]])</f>
        <v>1</v>
      </c>
      <c r="J1376" s="2">
        <f>IF(Sales[[#This Row],[Sales Month]]=MAX(Sales[Sales Month]),Sales[[#This Row],[Upsell $ Per Non-Paying User]]*Sales[[#This Row],[Non-Paying Users]],0)</f>
        <v>0</v>
      </c>
      <c r="K1376" s="2" t="str">
        <f>_xlfn.IFS(Sales[[#This Row],[Current Upsell $]]=0,"",Sales[[#This Row],[Current Upsell $]]&gt;=400,"High",Sales[[#This Row],[Current Upsell $]]&gt;=100,"Medium",Sales[[#This Row],[Current Upsell $]]&lt;100,"Low")</f>
        <v/>
      </c>
      <c r="L1376" s="2" t="str">
        <f>IF(Sales[[#This Row],[Current Upsell $]]&gt;0,_xlfn.CONCAT(Sales[[#This Row],[Subscription Type]]," ",Sales[[#This Row],[Upsell Priority]]," ",TEXT(Sales[[#This Row],[Current Upsell $]],"$#,#")),"")</f>
        <v/>
      </c>
      <c r="M1376" s="1">
        <v>44075</v>
      </c>
      <c r="N1376" s="1">
        <v>44378</v>
      </c>
      <c r="O1376">
        <v>10</v>
      </c>
      <c r="P1376">
        <v>0</v>
      </c>
      <c r="Q1376" s="1">
        <v>44256</v>
      </c>
      <c r="R1376">
        <v>10</v>
      </c>
      <c r="S1376" s="1"/>
    </row>
    <row r="1377" spans="1:19" x14ac:dyDescent="0.35">
      <c r="A1377">
        <v>100138</v>
      </c>
      <c r="B1377" t="s">
        <v>0</v>
      </c>
      <c r="C1377" s="2">
        <f>_xlfn.SWITCH(Sales[[#This Row],[Subscription Type]],"Basic",10,"Premium",10,"Business",25,"Enterprise",27)</f>
        <v>10</v>
      </c>
      <c r="G1377">
        <v>1</v>
      </c>
      <c r="H1377">
        <v>2</v>
      </c>
      <c r="I1377">
        <f>IF(Sales[[#This Row],[Number of Users]]-Sales[[#This Row],[Licenses Bought]]&lt;0,0,Sales[[#This Row],[Number of Users]]-Sales[[#This Row],[Licenses Bought]])</f>
        <v>1</v>
      </c>
      <c r="J1377" s="2">
        <f>IF(Sales[[#This Row],[Sales Month]]=MAX(Sales[Sales Month]),Sales[[#This Row],[Upsell $ Per Non-Paying User]]*Sales[[#This Row],[Non-Paying Users]],0)</f>
        <v>0</v>
      </c>
      <c r="K1377" s="2" t="str">
        <f>_xlfn.IFS(Sales[[#This Row],[Current Upsell $]]=0,"",Sales[[#This Row],[Current Upsell $]]&gt;=400,"High",Sales[[#This Row],[Current Upsell $]]&gt;=100,"Medium",Sales[[#This Row],[Current Upsell $]]&lt;100,"Low")</f>
        <v/>
      </c>
      <c r="L1377" s="2" t="str">
        <f>IF(Sales[[#This Row],[Current Upsell $]]&gt;0,_xlfn.CONCAT(Sales[[#This Row],[Subscription Type]]," ",Sales[[#This Row],[Upsell Priority]]," ",TEXT(Sales[[#This Row],[Current Upsell $]],"$#,#")),"")</f>
        <v/>
      </c>
      <c r="M1377" s="1">
        <v>44075</v>
      </c>
      <c r="N1377" s="1">
        <v>44378</v>
      </c>
      <c r="O1377">
        <v>10</v>
      </c>
      <c r="P1377">
        <v>0</v>
      </c>
      <c r="Q1377" s="1">
        <v>44287</v>
      </c>
      <c r="R1377">
        <v>10</v>
      </c>
      <c r="S1377" s="1"/>
    </row>
    <row r="1378" spans="1:19" x14ac:dyDescent="0.35">
      <c r="A1378">
        <v>100138</v>
      </c>
      <c r="B1378" t="s">
        <v>0</v>
      </c>
      <c r="C1378" s="2">
        <f>_xlfn.SWITCH(Sales[[#This Row],[Subscription Type]],"Basic",10,"Premium",10,"Business",25,"Enterprise",27)</f>
        <v>10</v>
      </c>
      <c r="G1378">
        <v>1</v>
      </c>
      <c r="H1378">
        <v>2</v>
      </c>
      <c r="I1378">
        <f>IF(Sales[[#This Row],[Number of Users]]-Sales[[#This Row],[Licenses Bought]]&lt;0,0,Sales[[#This Row],[Number of Users]]-Sales[[#This Row],[Licenses Bought]])</f>
        <v>1</v>
      </c>
      <c r="J1378" s="2">
        <f>IF(Sales[[#This Row],[Sales Month]]=MAX(Sales[Sales Month]),Sales[[#This Row],[Upsell $ Per Non-Paying User]]*Sales[[#This Row],[Non-Paying Users]],0)</f>
        <v>0</v>
      </c>
      <c r="K1378" s="2" t="str">
        <f>_xlfn.IFS(Sales[[#This Row],[Current Upsell $]]=0,"",Sales[[#This Row],[Current Upsell $]]&gt;=400,"High",Sales[[#This Row],[Current Upsell $]]&gt;=100,"Medium",Sales[[#This Row],[Current Upsell $]]&lt;100,"Low")</f>
        <v/>
      </c>
      <c r="L1378" s="2" t="str">
        <f>IF(Sales[[#This Row],[Current Upsell $]]&gt;0,_xlfn.CONCAT(Sales[[#This Row],[Subscription Type]]," ",Sales[[#This Row],[Upsell Priority]]," ",TEXT(Sales[[#This Row],[Current Upsell $]],"$#,#")),"")</f>
        <v/>
      </c>
      <c r="M1378" s="1">
        <v>44075</v>
      </c>
      <c r="N1378" s="1">
        <v>44378</v>
      </c>
      <c r="O1378">
        <v>10</v>
      </c>
      <c r="P1378">
        <v>0</v>
      </c>
      <c r="Q1378" s="1">
        <v>44317</v>
      </c>
      <c r="R1378">
        <v>10</v>
      </c>
      <c r="S1378" s="1"/>
    </row>
    <row r="1379" spans="1:19" x14ac:dyDescent="0.35">
      <c r="A1379">
        <v>100138</v>
      </c>
      <c r="B1379" t="s">
        <v>0</v>
      </c>
      <c r="C1379" s="2">
        <f>_xlfn.SWITCH(Sales[[#This Row],[Subscription Type]],"Basic",10,"Premium",10,"Business",25,"Enterprise",27)</f>
        <v>10</v>
      </c>
      <c r="G1379">
        <v>1</v>
      </c>
      <c r="H1379">
        <v>2</v>
      </c>
      <c r="I1379">
        <f>IF(Sales[[#This Row],[Number of Users]]-Sales[[#This Row],[Licenses Bought]]&lt;0,0,Sales[[#This Row],[Number of Users]]-Sales[[#This Row],[Licenses Bought]])</f>
        <v>1</v>
      </c>
      <c r="J1379" s="2">
        <f>IF(Sales[[#This Row],[Sales Month]]=MAX(Sales[Sales Month]),Sales[[#This Row],[Upsell $ Per Non-Paying User]]*Sales[[#This Row],[Non-Paying Users]],0)</f>
        <v>10</v>
      </c>
      <c r="K1379" s="2" t="str">
        <f>_xlfn.IFS(Sales[[#This Row],[Current Upsell $]]=0,"",Sales[[#This Row],[Current Upsell $]]&gt;=400,"High",Sales[[#This Row],[Current Upsell $]]&gt;=100,"Medium",Sales[[#This Row],[Current Upsell $]]&lt;100,"Low")</f>
        <v>Low</v>
      </c>
      <c r="L1379" s="2" t="str">
        <f>IF(Sales[[#This Row],[Current Upsell $]]&gt;0,_xlfn.CONCAT(Sales[[#This Row],[Subscription Type]]," ",Sales[[#This Row],[Upsell Priority]]," ",TEXT(Sales[[#This Row],[Current Upsell $]],"$#,#")),"")</f>
        <v>Premium Low $10</v>
      </c>
      <c r="M1379" s="1">
        <v>44075</v>
      </c>
      <c r="N1379" s="1">
        <v>44378</v>
      </c>
      <c r="O1379">
        <v>10</v>
      </c>
      <c r="P1379">
        <v>0</v>
      </c>
      <c r="Q1379" s="1">
        <v>44348</v>
      </c>
      <c r="R1379">
        <v>10</v>
      </c>
      <c r="S1379" s="1"/>
    </row>
    <row r="1380" spans="1:19" x14ac:dyDescent="0.35">
      <c r="A1380">
        <v>100139</v>
      </c>
      <c r="B1380" t="s">
        <v>3</v>
      </c>
      <c r="C1380" s="2">
        <f>_xlfn.SWITCH(Sales[[#This Row],[Subscription Type]],"Basic",10,"Premium",10,"Business",25,"Enterprise",27)</f>
        <v>10</v>
      </c>
      <c r="G1380">
        <v>0</v>
      </c>
      <c r="H1380">
        <v>2</v>
      </c>
      <c r="I1380">
        <f>IF(Sales[[#This Row],[Number of Users]]-Sales[[#This Row],[Licenses Bought]]&lt;0,0,Sales[[#This Row],[Number of Users]]-Sales[[#This Row],[Licenses Bought]])</f>
        <v>2</v>
      </c>
      <c r="J1380" s="2">
        <f>IF(Sales[[#This Row],[Sales Month]]=MAX(Sales[Sales Month]),Sales[[#This Row],[Upsell $ Per Non-Paying User]]*Sales[[#This Row],[Non-Paying Users]],0)</f>
        <v>0</v>
      </c>
      <c r="K1380" s="2" t="str">
        <f>_xlfn.IFS(Sales[[#This Row],[Current Upsell $]]=0,"",Sales[[#This Row],[Current Upsell $]]&gt;=400,"High",Sales[[#This Row],[Current Upsell $]]&gt;=100,"Medium",Sales[[#This Row],[Current Upsell $]]&lt;100,"Low")</f>
        <v/>
      </c>
      <c r="L1380" s="2" t="str">
        <f>IF(Sales[[#This Row],[Current Upsell $]]&gt;0,_xlfn.CONCAT(Sales[[#This Row],[Subscription Type]]," ",Sales[[#This Row],[Upsell Priority]]," ",TEXT(Sales[[#This Row],[Current Upsell $]],"$#,#")),"")</f>
        <v/>
      </c>
      <c r="M1380" s="1">
        <v>44075</v>
      </c>
      <c r="N1380" s="1">
        <v>44197</v>
      </c>
      <c r="O1380">
        <v>4</v>
      </c>
      <c r="P1380">
        <v>5</v>
      </c>
      <c r="Q1380" s="1">
        <v>44075</v>
      </c>
      <c r="R1380">
        <v>0</v>
      </c>
      <c r="S1380" s="1"/>
    </row>
    <row r="1381" spans="1:19" x14ac:dyDescent="0.35">
      <c r="A1381">
        <v>100139</v>
      </c>
      <c r="B1381" t="s">
        <v>3</v>
      </c>
      <c r="C1381" s="2">
        <f>_xlfn.SWITCH(Sales[[#This Row],[Subscription Type]],"Basic",10,"Premium",10,"Business",25,"Enterprise",27)</f>
        <v>10</v>
      </c>
      <c r="G1381">
        <v>0</v>
      </c>
      <c r="H1381">
        <v>2</v>
      </c>
      <c r="I1381">
        <f>IF(Sales[[#This Row],[Number of Users]]-Sales[[#This Row],[Licenses Bought]]&lt;0,0,Sales[[#This Row],[Number of Users]]-Sales[[#This Row],[Licenses Bought]])</f>
        <v>2</v>
      </c>
      <c r="J1381" s="2">
        <f>IF(Sales[[#This Row],[Sales Month]]=MAX(Sales[Sales Month]),Sales[[#This Row],[Upsell $ Per Non-Paying User]]*Sales[[#This Row],[Non-Paying Users]],0)</f>
        <v>0</v>
      </c>
      <c r="K1381" s="2" t="str">
        <f>_xlfn.IFS(Sales[[#This Row],[Current Upsell $]]=0,"",Sales[[#This Row],[Current Upsell $]]&gt;=400,"High",Sales[[#This Row],[Current Upsell $]]&gt;=100,"Medium",Sales[[#This Row],[Current Upsell $]]&lt;100,"Low")</f>
        <v/>
      </c>
      <c r="L1381" s="2" t="str">
        <f>IF(Sales[[#This Row],[Current Upsell $]]&gt;0,_xlfn.CONCAT(Sales[[#This Row],[Subscription Type]]," ",Sales[[#This Row],[Upsell Priority]]," ",TEXT(Sales[[#This Row],[Current Upsell $]],"$#,#")),"")</f>
        <v/>
      </c>
      <c r="M1381" s="1">
        <v>44075</v>
      </c>
      <c r="N1381" s="1">
        <v>44197</v>
      </c>
      <c r="O1381">
        <v>4</v>
      </c>
      <c r="P1381">
        <v>5</v>
      </c>
      <c r="Q1381" s="1">
        <v>44105</v>
      </c>
      <c r="R1381">
        <v>0</v>
      </c>
      <c r="S1381" s="1"/>
    </row>
    <row r="1382" spans="1:19" x14ac:dyDescent="0.35">
      <c r="A1382">
        <v>100139</v>
      </c>
      <c r="B1382" t="s">
        <v>3</v>
      </c>
      <c r="C1382" s="2">
        <f>_xlfn.SWITCH(Sales[[#This Row],[Subscription Type]],"Basic",10,"Premium",10,"Business",25,"Enterprise",27)</f>
        <v>10</v>
      </c>
      <c r="G1382">
        <v>0</v>
      </c>
      <c r="H1382">
        <v>2</v>
      </c>
      <c r="I1382">
        <f>IF(Sales[[#This Row],[Number of Users]]-Sales[[#This Row],[Licenses Bought]]&lt;0,0,Sales[[#This Row],[Number of Users]]-Sales[[#This Row],[Licenses Bought]])</f>
        <v>2</v>
      </c>
      <c r="J1382" s="2">
        <f>IF(Sales[[#This Row],[Sales Month]]=MAX(Sales[Sales Month]),Sales[[#This Row],[Upsell $ Per Non-Paying User]]*Sales[[#This Row],[Non-Paying Users]],0)</f>
        <v>0</v>
      </c>
      <c r="K1382" s="2" t="str">
        <f>_xlfn.IFS(Sales[[#This Row],[Current Upsell $]]=0,"",Sales[[#This Row],[Current Upsell $]]&gt;=400,"High",Sales[[#This Row],[Current Upsell $]]&gt;=100,"Medium",Sales[[#This Row],[Current Upsell $]]&lt;100,"Low")</f>
        <v/>
      </c>
      <c r="L1382" s="2" t="str">
        <f>IF(Sales[[#This Row],[Current Upsell $]]&gt;0,_xlfn.CONCAT(Sales[[#This Row],[Subscription Type]]," ",Sales[[#This Row],[Upsell Priority]]," ",TEXT(Sales[[#This Row],[Current Upsell $]],"$#,#")),"")</f>
        <v/>
      </c>
      <c r="M1382" s="1">
        <v>44075</v>
      </c>
      <c r="N1382" s="1">
        <v>44197</v>
      </c>
      <c r="O1382">
        <v>4</v>
      </c>
      <c r="P1382">
        <v>5</v>
      </c>
      <c r="Q1382" s="1">
        <v>44136</v>
      </c>
      <c r="R1382">
        <v>0</v>
      </c>
      <c r="S1382" s="1"/>
    </row>
    <row r="1383" spans="1:19" x14ac:dyDescent="0.35">
      <c r="A1383">
        <v>100139</v>
      </c>
      <c r="B1383" t="s">
        <v>3</v>
      </c>
      <c r="C1383" s="2">
        <f>_xlfn.SWITCH(Sales[[#This Row],[Subscription Type]],"Basic",10,"Premium",10,"Business",25,"Enterprise",27)</f>
        <v>10</v>
      </c>
      <c r="G1383">
        <v>0</v>
      </c>
      <c r="H1383">
        <v>1</v>
      </c>
      <c r="I1383">
        <f>IF(Sales[[#This Row],[Number of Users]]-Sales[[#This Row],[Licenses Bought]]&lt;0,0,Sales[[#This Row],[Number of Users]]-Sales[[#This Row],[Licenses Bought]])</f>
        <v>1</v>
      </c>
      <c r="J1383" s="2">
        <f>IF(Sales[[#This Row],[Sales Month]]=MAX(Sales[Sales Month]),Sales[[#This Row],[Upsell $ Per Non-Paying User]]*Sales[[#This Row],[Non-Paying Users]],0)</f>
        <v>0</v>
      </c>
      <c r="K1383" s="2" t="str">
        <f>_xlfn.IFS(Sales[[#This Row],[Current Upsell $]]=0,"",Sales[[#This Row],[Current Upsell $]]&gt;=400,"High",Sales[[#This Row],[Current Upsell $]]&gt;=100,"Medium",Sales[[#This Row],[Current Upsell $]]&lt;100,"Low")</f>
        <v/>
      </c>
      <c r="L1383" s="2" t="str">
        <f>IF(Sales[[#This Row],[Current Upsell $]]&gt;0,_xlfn.CONCAT(Sales[[#This Row],[Subscription Type]]," ",Sales[[#This Row],[Upsell Priority]]," ",TEXT(Sales[[#This Row],[Current Upsell $]],"$#,#")),"")</f>
        <v/>
      </c>
      <c r="M1383" s="1">
        <v>44075</v>
      </c>
      <c r="N1383" s="1">
        <v>44197</v>
      </c>
      <c r="O1383">
        <v>4</v>
      </c>
      <c r="P1383">
        <v>5</v>
      </c>
      <c r="Q1383" s="1">
        <v>44166</v>
      </c>
      <c r="R1383">
        <v>0</v>
      </c>
      <c r="S1383" s="1"/>
    </row>
    <row r="1384" spans="1:19" x14ac:dyDescent="0.35">
      <c r="A1384">
        <v>100139</v>
      </c>
      <c r="B1384" t="s">
        <v>3</v>
      </c>
      <c r="C1384" s="2">
        <f>_xlfn.SWITCH(Sales[[#This Row],[Subscription Type]],"Basic",10,"Premium",10,"Business",25,"Enterprise",27)</f>
        <v>10</v>
      </c>
      <c r="G1384">
        <v>0</v>
      </c>
      <c r="H1384">
        <v>2</v>
      </c>
      <c r="I1384">
        <f>IF(Sales[[#This Row],[Number of Users]]-Sales[[#This Row],[Licenses Bought]]&lt;0,0,Sales[[#This Row],[Number of Users]]-Sales[[#This Row],[Licenses Bought]])</f>
        <v>2</v>
      </c>
      <c r="J1384" s="2">
        <f>IF(Sales[[#This Row],[Sales Month]]=MAX(Sales[Sales Month]),Sales[[#This Row],[Upsell $ Per Non-Paying User]]*Sales[[#This Row],[Non-Paying Users]],0)</f>
        <v>0</v>
      </c>
      <c r="K1384" s="2" t="str">
        <f>_xlfn.IFS(Sales[[#This Row],[Current Upsell $]]=0,"",Sales[[#This Row],[Current Upsell $]]&gt;=400,"High",Sales[[#This Row],[Current Upsell $]]&gt;=100,"Medium",Sales[[#This Row],[Current Upsell $]]&lt;100,"Low")</f>
        <v/>
      </c>
      <c r="L1384" s="2" t="str">
        <f>IF(Sales[[#This Row],[Current Upsell $]]&gt;0,_xlfn.CONCAT(Sales[[#This Row],[Subscription Type]]," ",Sales[[#This Row],[Upsell Priority]]," ",TEXT(Sales[[#This Row],[Current Upsell $]],"$#,#")),"")</f>
        <v/>
      </c>
      <c r="M1384" s="1">
        <v>44075</v>
      </c>
      <c r="N1384" s="1">
        <v>44197</v>
      </c>
      <c r="O1384">
        <v>4</v>
      </c>
      <c r="P1384">
        <v>5</v>
      </c>
      <c r="Q1384" s="1">
        <v>44197</v>
      </c>
      <c r="R1384">
        <v>0</v>
      </c>
      <c r="S1384" s="1"/>
    </row>
    <row r="1385" spans="1:19" x14ac:dyDescent="0.35">
      <c r="A1385">
        <v>100140</v>
      </c>
      <c r="B1385" t="s">
        <v>3</v>
      </c>
      <c r="C1385" s="2">
        <f>_xlfn.SWITCH(Sales[[#This Row],[Subscription Type]],"Basic",10,"Premium",10,"Business",25,"Enterprise",27)</f>
        <v>10</v>
      </c>
      <c r="G1385">
        <v>0</v>
      </c>
      <c r="H1385">
        <v>2</v>
      </c>
      <c r="I1385">
        <f>IF(Sales[[#This Row],[Number of Users]]-Sales[[#This Row],[Licenses Bought]]&lt;0,0,Sales[[#This Row],[Number of Users]]-Sales[[#This Row],[Licenses Bought]])</f>
        <v>2</v>
      </c>
      <c r="J1385" s="2">
        <f>IF(Sales[[#This Row],[Sales Month]]=MAX(Sales[Sales Month]),Sales[[#This Row],[Upsell $ Per Non-Paying User]]*Sales[[#This Row],[Non-Paying Users]],0)</f>
        <v>0</v>
      </c>
      <c r="K1385" s="2" t="str">
        <f>_xlfn.IFS(Sales[[#This Row],[Current Upsell $]]=0,"",Sales[[#This Row],[Current Upsell $]]&gt;=400,"High",Sales[[#This Row],[Current Upsell $]]&gt;=100,"Medium",Sales[[#This Row],[Current Upsell $]]&lt;100,"Low")</f>
        <v/>
      </c>
      <c r="L1385" s="2" t="str">
        <f>IF(Sales[[#This Row],[Current Upsell $]]&gt;0,_xlfn.CONCAT(Sales[[#This Row],[Subscription Type]]," ",Sales[[#This Row],[Upsell Priority]]," ",TEXT(Sales[[#This Row],[Current Upsell $]],"$#,#")),"")</f>
        <v/>
      </c>
      <c r="M1385" s="1">
        <v>44075</v>
      </c>
      <c r="N1385" s="1">
        <v>44136</v>
      </c>
      <c r="O1385">
        <v>2</v>
      </c>
      <c r="P1385">
        <v>7</v>
      </c>
      <c r="Q1385" s="1">
        <v>44075</v>
      </c>
      <c r="R1385">
        <v>0</v>
      </c>
      <c r="S1385" s="1"/>
    </row>
    <row r="1386" spans="1:19" x14ac:dyDescent="0.35">
      <c r="A1386">
        <v>100140</v>
      </c>
      <c r="B1386" t="s">
        <v>3</v>
      </c>
      <c r="C1386" s="2">
        <f>_xlfn.SWITCH(Sales[[#This Row],[Subscription Type]],"Basic",10,"Premium",10,"Business",25,"Enterprise",27)</f>
        <v>10</v>
      </c>
      <c r="G1386">
        <v>0</v>
      </c>
      <c r="H1386">
        <v>2</v>
      </c>
      <c r="I1386">
        <f>IF(Sales[[#This Row],[Number of Users]]-Sales[[#This Row],[Licenses Bought]]&lt;0,0,Sales[[#This Row],[Number of Users]]-Sales[[#This Row],[Licenses Bought]])</f>
        <v>2</v>
      </c>
      <c r="J1386" s="2">
        <f>IF(Sales[[#This Row],[Sales Month]]=MAX(Sales[Sales Month]),Sales[[#This Row],[Upsell $ Per Non-Paying User]]*Sales[[#This Row],[Non-Paying Users]],0)</f>
        <v>0</v>
      </c>
      <c r="K1386" s="2" t="str">
        <f>_xlfn.IFS(Sales[[#This Row],[Current Upsell $]]=0,"",Sales[[#This Row],[Current Upsell $]]&gt;=400,"High",Sales[[#This Row],[Current Upsell $]]&gt;=100,"Medium",Sales[[#This Row],[Current Upsell $]]&lt;100,"Low")</f>
        <v/>
      </c>
      <c r="L1386" s="2" t="str">
        <f>IF(Sales[[#This Row],[Current Upsell $]]&gt;0,_xlfn.CONCAT(Sales[[#This Row],[Subscription Type]]," ",Sales[[#This Row],[Upsell Priority]]," ",TEXT(Sales[[#This Row],[Current Upsell $]],"$#,#")),"")</f>
        <v/>
      </c>
      <c r="M1386" s="1">
        <v>44075</v>
      </c>
      <c r="N1386" s="1">
        <v>44136</v>
      </c>
      <c r="O1386">
        <v>2</v>
      </c>
      <c r="P1386">
        <v>7</v>
      </c>
      <c r="Q1386" s="1">
        <v>44105</v>
      </c>
      <c r="R1386">
        <v>0</v>
      </c>
      <c r="S1386" s="1"/>
    </row>
    <row r="1387" spans="1:19" x14ac:dyDescent="0.35">
      <c r="A1387">
        <v>100140</v>
      </c>
      <c r="B1387" t="s">
        <v>3</v>
      </c>
      <c r="C1387" s="2">
        <f>_xlfn.SWITCH(Sales[[#This Row],[Subscription Type]],"Basic",10,"Premium",10,"Business",25,"Enterprise",27)</f>
        <v>10</v>
      </c>
      <c r="G1387">
        <v>0</v>
      </c>
      <c r="H1387">
        <v>2</v>
      </c>
      <c r="I1387">
        <f>IF(Sales[[#This Row],[Number of Users]]-Sales[[#This Row],[Licenses Bought]]&lt;0,0,Sales[[#This Row],[Number of Users]]-Sales[[#This Row],[Licenses Bought]])</f>
        <v>2</v>
      </c>
      <c r="J1387" s="2">
        <f>IF(Sales[[#This Row],[Sales Month]]=MAX(Sales[Sales Month]),Sales[[#This Row],[Upsell $ Per Non-Paying User]]*Sales[[#This Row],[Non-Paying Users]],0)</f>
        <v>0</v>
      </c>
      <c r="K1387" s="2" t="str">
        <f>_xlfn.IFS(Sales[[#This Row],[Current Upsell $]]=0,"",Sales[[#This Row],[Current Upsell $]]&gt;=400,"High",Sales[[#This Row],[Current Upsell $]]&gt;=100,"Medium",Sales[[#This Row],[Current Upsell $]]&lt;100,"Low")</f>
        <v/>
      </c>
      <c r="L1387" s="2" t="str">
        <f>IF(Sales[[#This Row],[Current Upsell $]]&gt;0,_xlfn.CONCAT(Sales[[#This Row],[Subscription Type]]," ",Sales[[#This Row],[Upsell Priority]]," ",TEXT(Sales[[#This Row],[Current Upsell $]],"$#,#")),"")</f>
        <v/>
      </c>
      <c r="M1387" s="1">
        <v>44075</v>
      </c>
      <c r="N1387" s="1">
        <v>44136</v>
      </c>
      <c r="O1387">
        <v>2</v>
      </c>
      <c r="P1387">
        <v>7</v>
      </c>
      <c r="Q1387" s="1">
        <v>44136</v>
      </c>
      <c r="R1387">
        <v>0</v>
      </c>
      <c r="S1387" s="1"/>
    </row>
    <row r="1388" spans="1:19" x14ac:dyDescent="0.35">
      <c r="A1388">
        <v>100141</v>
      </c>
      <c r="B1388" t="s">
        <v>3</v>
      </c>
      <c r="C1388" s="2">
        <f>_xlfn.SWITCH(Sales[[#This Row],[Subscription Type]],"Basic",10,"Premium",10,"Business",25,"Enterprise",27)</f>
        <v>10</v>
      </c>
      <c r="E1388" s="1"/>
      <c r="F1388" s="1"/>
      <c r="G1388">
        <v>0</v>
      </c>
      <c r="H1388">
        <v>2</v>
      </c>
      <c r="I1388">
        <f>IF(Sales[[#This Row],[Number of Users]]-Sales[[#This Row],[Licenses Bought]]&lt;0,0,Sales[[#This Row],[Number of Users]]-Sales[[#This Row],[Licenses Bought]])</f>
        <v>2</v>
      </c>
      <c r="J1388" s="2">
        <f>IF(Sales[[#This Row],[Sales Month]]=MAX(Sales[Sales Month]),Sales[[#This Row],[Upsell $ Per Non-Paying User]]*Sales[[#This Row],[Non-Paying Users]],0)</f>
        <v>0</v>
      </c>
      <c r="K1388" s="2" t="str">
        <f>_xlfn.IFS(Sales[[#This Row],[Current Upsell $]]=0,"",Sales[[#This Row],[Current Upsell $]]&gt;=400,"High",Sales[[#This Row],[Current Upsell $]]&gt;=100,"Medium",Sales[[#This Row],[Current Upsell $]]&lt;100,"Low")</f>
        <v/>
      </c>
      <c r="L1388" s="2" t="str">
        <f>IF(Sales[[#This Row],[Current Upsell $]]&gt;0,_xlfn.CONCAT(Sales[[#This Row],[Subscription Type]]," ",Sales[[#This Row],[Upsell Priority]]," ",TEXT(Sales[[#This Row],[Current Upsell $]],"$#,#")),"")</f>
        <v/>
      </c>
      <c r="M1388" s="1">
        <v>44075</v>
      </c>
      <c r="N1388" s="1">
        <v>44378</v>
      </c>
      <c r="O1388">
        <v>10</v>
      </c>
      <c r="P1388">
        <v>0</v>
      </c>
      <c r="Q1388" s="1">
        <v>44075</v>
      </c>
      <c r="R1388">
        <v>0</v>
      </c>
      <c r="S1388" s="1"/>
    </row>
    <row r="1389" spans="1:19" x14ac:dyDescent="0.35">
      <c r="A1389">
        <v>100141</v>
      </c>
      <c r="B1389" t="s">
        <v>0</v>
      </c>
      <c r="C1389" s="2">
        <f>_xlfn.SWITCH(Sales[[#This Row],[Subscription Type]],"Basic",10,"Premium",10,"Business",25,"Enterprise",27)</f>
        <v>10</v>
      </c>
      <c r="E1389" s="1"/>
      <c r="F1389" s="1"/>
      <c r="G1389">
        <v>1</v>
      </c>
      <c r="H1389">
        <v>1</v>
      </c>
      <c r="I1389">
        <f>IF(Sales[[#This Row],[Number of Users]]-Sales[[#This Row],[Licenses Bought]]&lt;0,0,Sales[[#This Row],[Number of Users]]-Sales[[#This Row],[Licenses Bought]])</f>
        <v>0</v>
      </c>
      <c r="J1389" s="2">
        <f>IF(Sales[[#This Row],[Sales Month]]=MAX(Sales[Sales Month]),Sales[[#This Row],[Upsell $ Per Non-Paying User]]*Sales[[#This Row],[Non-Paying Users]],0)</f>
        <v>0</v>
      </c>
      <c r="K1389" s="2" t="str">
        <f>_xlfn.IFS(Sales[[#This Row],[Current Upsell $]]=0,"",Sales[[#This Row],[Current Upsell $]]&gt;=400,"High",Sales[[#This Row],[Current Upsell $]]&gt;=100,"Medium",Sales[[#This Row],[Current Upsell $]]&lt;100,"Low")</f>
        <v/>
      </c>
      <c r="L1389" s="2" t="str">
        <f>IF(Sales[[#This Row],[Current Upsell $]]&gt;0,_xlfn.CONCAT(Sales[[#This Row],[Subscription Type]]," ",Sales[[#This Row],[Upsell Priority]]," ",TEXT(Sales[[#This Row],[Current Upsell $]],"$#,#")),"")</f>
        <v/>
      </c>
      <c r="M1389" s="1">
        <v>44075</v>
      </c>
      <c r="N1389" s="1">
        <v>44378</v>
      </c>
      <c r="O1389">
        <v>10</v>
      </c>
      <c r="P1389">
        <v>0</v>
      </c>
      <c r="Q1389" s="1">
        <v>44105</v>
      </c>
      <c r="R1389">
        <v>10</v>
      </c>
      <c r="S1389" s="1"/>
    </row>
    <row r="1390" spans="1:19" x14ac:dyDescent="0.35">
      <c r="A1390">
        <v>100141</v>
      </c>
      <c r="B1390" t="s">
        <v>0</v>
      </c>
      <c r="C1390" s="2">
        <f>_xlfn.SWITCH(Sales[[#This Row],[Subscription Type]],"Basic",10,"Premium",10,"Business",25,"Enterprise",27)</f>
        <v>10</v>
      </c>
      <c r="E1390" s="1"/>
      <c r="F1390" s="1"/>
      <c r="G1390">
        <v>1</v>
      </c>
      <c r="H1390">
        <v>2</v>
      </c>
      <c r="I1390">
        <f>IF(Sales[[#This Row],[Number of Users]]-Sales[[#This Row],[Licenses Bought]]&lt;0,0,Sales[[#This Row],[Number of Users]]-Sales[[#This Row],[Licenses Bought]])</f>
        <v>1</v>
      </c>
      <c r="J1390" s="2">
        <f>IF(Sales[[#This Row],[Sales Month]]=MAX(Sales[Sales Month]),Sales[[#This Row],[Upsell $ Per Non-Paying User]]*Sales[[#This Row],[Non-Paying Users]],0)</f>
        <v>0</v>
      </c>
      <c r="K1390" s="2" t="str">
        <f>_xlfn.IFS(Sales[[#This Row],[Current Upsell $]]=0,"",Sales[[#This Row],[Current Upsell $]]&gt;=400,"High",Sales[[#This Row],[Current Upsell $]]&gt;=100,"Medium",Sales[[#This Row],[Current Upsell $]]&lt;100,"Low")</f>
        <v/>
      </c>
      <c r="L1390" s="2" t="str">
        <f>IF(Sales[[#This Row],[Current Upsell $]]&gt;0,_xlfn.CONCAT(Sales[[#This Row],[Subscription Type]]," ",Sales[[#This Row],[Upsell Priority]]," ",TEXT(Sales[[#This Row],[Current Upsell $]],"$#,#")),"")</f>
        <v/>
      </c>
      <c r="M1390" s="1">
        <v>44075</v>
      </c>
      <c r="N1390" s="1">
        <v>44378</v>
      </c>
      <c r="O1390">
        <v>10</v>
      </c>
      <c r="P1390">
        <v>0</v>
      </c>
      <c r="Q1390" s="1">
        <v>44136</v>
      </c>
      <c r="R1390">
        <v>10</v>
      </c>
      <c r="S1390" s="1"/>
    </row>
    <row r="1391" spans="1:19" x14ac:dyDescent="0.35">
      <c r="A1391">
        <v>100141</v>
      </c>
      <c r="B1391" t="s">
        <v>0</v>
      </c>
      <c r="C1391" s="2">
        <f>_xlfn.SWITCH(Sales[[#This Row],[Subscription Type]],"Basic",10,"Premium",10,"Business",25,"Enterprise",27)</f>
        <v>10</v>
      </c>
      <c r="E1391" s="1"/>
      <c r="F1391" s="1"/>
      <c r="G1391">
        <v>1</v>
      </c>
      <c r="H1391">
        <v>2</v>
      </c>
      <c r="I1391">
        <f>IF(Sales[[#This Row],[Number of Users]]-Sales[[#This Row],[Licenses Bought]]&lt;0,0,Sales[[#This Row],[Number of Users]]-Sales[[#This Row],[Licenses Bought]])</f>
        <v>1</v>
      </c>
      <c r="J1391" s="2">
        <f>IF(Sales[[#This Row],[Sales Month]]=MAX(Sales[Sales Month]),Sales[[#This Row],[Upsell $ Per Non-Paying User]]*Sales[[#This Row],[Non-Paying Users]],0)</f>
        <v>0</v>
      </c>
      <c r="K1391" s="2" t="str">
        <f>_xlfn.IFS(Sales[[#This Row],[Current Upsell $]]=0,"",Sales[[#This Row],[Current Upsell $]]&gt;=400,"High",Sales[[#This Row],[Current Upsell $]]&gt;=100,"Medium",Sales[[#This Row],[Current Upsell $]]&lt;100,"Low")</f>
        <v/>
      </c>
      <c r="L1391" s="2" t="str">
        <f>IF(Sales[[#This Row],[Current Upsell $]]&gt;0,_xlfn.CONCAT(Sales[[#This Row],[Subscription Type]]," ",Sales[[#This Row],[Upsell Priority]]," ",TEXT(Sales[[#This Row],[Current Upsell $]],"$#,#")),"")</f>
        <v/>
      </c>
      <c r="M1391" s="1">
        <v>44075</v>
      </c>
      <c r="N1391" s="1">
        <v>44378</v>
      </c>
      <c r="O1391">
        <v>10</v>
      </c>
      <c r="P1391">
        <v>0</v>
      </c>
      <c r="Q1391" s="1">
        <v>44166</v>
      </c>
      <c r="R1391">
        <v>10</v>
      </c>
      <c r="S1391" s="1"/>
    </row>
    <row r="1392" spans="1:19" x14ac:dyDescent="0.35">
      <c r="A1392">
        <v>100141</v>
      </c>
      <c r="B1392" t="s">
        <v>0</v>
      </c>
      <c r="C1392" s="2">
        <f>_xlfn.SWITCH(Sales[[#This Row],[Subscription Type]],"Basic",10,"Premium",10,"Business",25,"Enterprise",27)</f>
        <v>10</v>
      </c>
      <c r="E1392" s="1"/>
      <c r="F1392" s="1"/>
      <c r="G1392">
        <v>1</v>
      </c>
      <c r="H1392">
        <v>1</v>
      </c>
      <c r="I1392">
        <f>IF(Sales[[#This Row],[Number of Users]]-Sales[[#This Row],[Licenses Bought]]&lt;0,0,Sales[[#This Row],[Number of Users]]-Sales[[#This Row],[Licenses Bought]])</f>
        <v>0</v>
      </c>
      <c r="J1392" s="2">
        <f>IF(Sales[[#This Row],[Sales Month]]=MAX(Sales[Sales Month]),Sales[[#This Row],[Upsell $ Per Non-Paying User]]*Sales[[#This Row],[Non-Paying Users]],0)</f>
        <v>0</v>
      </c>
      <c r="K1392" s="2" t="str">
        <f>_xlfn.IFS(Sales[[#This Row],[Current Upsell $]]=0,"",Sales[[#This Row],[Current Upsell $]]&gt;=400,"High",Sales[[#This Row],[Current Upsell $]]&gt;=100,"Medium",Sales[[#This Row],[Current Upsell $]]&lt;100,"Low")</f>
        <v/>
      </c>
      <c r="L1392" s="2" t="str">
        <f>IF(Sales[[#This Row],[Current Upsell $]]&gt;0,_xlfn.CONCAT(Sales[[#This Row],[Subscription Type]]," ",Sales[[#This Row],[Upsell Priority]]," ",TEXT(Sales[[#This Row],[Current Upsell $]],"$#,#")),"")</f>
        <v/>
      </c>
      <c r="M1392" s="1">
        <v>44075</v>
      </c>
      <c r="N1392" s="1">
        <v>44378</v>
      </c>
      <c r="O1392">
        <v>10</v>
      </c>
      <c r="P1392">
        <v>0</v>
      </c>
      <c r="Q1392" s="1">
        <v>44197</v>
      </c>
      <c r="R1392">
        <v>10</v>
      </c>
      <c r="S1392" s="1"/>
    </row>
    <row r="1393" spans="1:19" x14ac:dyDescent="0.35">
      <c r="A1393">
        <v>100141</v>
      </c>
      <c r="B1393" t="s">
        <v>0</v>
      </c>
      <c r="C1393" s="2">
        <f>_xlfn.SWITCH(Sales[[#This Row],[Subscription Type]],"Basic",10,"Premium",10,"Business",25,"Enterprise",27)</f>
        <v>10</v>
      </c>
      <c r="E1393" s="1"/>
      <c r="F1393" s="1"/>
      <c r="G1393">
        <v>1</v>
      </c>
      <c r="H1393">
        <v>2</v>
      </c>
      <c r="I1393">
        <f>IF(Sales[[#This Row],[Number of Users]]-Sales[[#This Row],[Licenses Bought]]&lt;0,0,Sales[[#This Row],[Number of Users]]-Sales[[#This Row],[Licenses Bought]])</f>
        <v>1</v>
      </c>
      <c r="J1393" s="2">
        <f>IF(Sales[[#This Row],[Sales Month]]=MAX(Sales[Sales Month]),Sales[[#This Row],[Upsell $ Per Non-Paying User]]*Sales[[#This Row],[Non-Paying Users]],0)</f>
        <v>0</v>
      </c>
      <c r="K1393" s="2" t="str">
        <f>_xlfn.IFS(Sales[[#This Row],[Current Upsell $]]=0,"",Sales[[#This Row],[Current Upsell $]]&gt;=400,"High",Sales[[#This Row],[Current Upsell $]]&gt;=100,"Medium",Sales[[#This Row],[Current Upsell $]]&lt;100,"Low")</f>
        <v/>
      </c>
      <c r="L1393" s="2" t="str">
        <f>IF(Sales[[#This Row],[Current Upsell $]]&gt;0,_xlfn.CONCAT(Sales[[#This Row],[Subscription Type]]," ",Sales[[#This Row],[Upsell Priority]]," ",TEXT(Sales[[#This Row],[Current Upsell $]],"$#,#")),"")</f>
        <v/>
      </c>
      <c r="M1393" s="1">
        <v>44075</v>
      </c>
      <c r="N1393" s="1">
        <v>44378</v>
      </c>
      <c r="O1393">
        <v>10</v>
      </c>
      <c r="P1393">
        <v>0</v>
      </c>
      <c r="Q1393" s="1">
        <v>44228</v>
      </c>
      <c r="R1393">
        <v>10</v>
      </c>
      <c r="S1393" s="1"/>
    </row>
    <row r="1394" spans="1:19" x14ac:dyDescent="0.35">
      <c r="A1394">
        <v>100141</v>
      </c>
      <c r="B1394" t="s">
        <v>0</v>
      </c>
      <c r="C1394" s="2">
        <f>_xlfn.SWITCH(Sales[[#This Row],[Subscription Type]],"Basic",10,"Premium",10,"Business",25,"Enterprise",27)</f>
        <v>10</v>
      </c>
      <c r="E1394" s="1"/>
      <c r="F1394" s="1"/>
      <c r="G1394">
        <v>1</v>
      </c>
      <c r="H1394">
        <v>2</v>
      </c>
      <c r="I1394">
        <f>IF(Sales[[#This Row],[Number of Users]]-Sales[[#This Row],[Licenses Bought]]&lt;0,0,Sales[[#This Row],[Number of Users]]-Sales[[#This Row],[Licenses Bought]])</f>
        <v>1</v>
      </c>
      <c r="J1394" s="2">
        <f>IF(Sales[[#This Row],[Sales Month]]=MAX(Sales[Sales Month]),Sales[[#This Row],[Upsell $ Per Non-Paying User]]*Sales[[#This Row],[Non-Paying Users]],0)</f>
        <v>0</v>
      </c>
      <c r="K1394" s="2" t="str">
        <f>_xlfn.IFS(Sales[[#This Row],[Current Upsell $]]=0,"",Sales[[#This Row],[Current Upsell $]]&gt;=400,"High",Sales[[#This Row],[Current Upsell $]]&gt;=100,"Medium",Sales[[#This Row],[Current Upsell $]]&lt;100,"Low")</f>
        <v/>
      </c>
      <c r="L1394" s="2" t="str">
        <f>IF(Sales[[#This Row],[Current Upsell $]]&gt;0,_xlfn.CONCAT(Sales[[#This Row],[Subscription Type]]," ",Sales[[#This Row],[Upsell Priority]]," ",TEXT(Sales[[#This Row],[Current Upsell $]],"$#,#")),"")</f>
        <v/>
      </c>
      <c r="M1394" s="1">
        <v>44075</v>
      </c>
      <c r="N1394" s="1">
        <v>44378</v>
      </c>
      <c r="O1394">
        <v>10</v>
      </c>
      <c r="P1394">
        <v>0</v>
      </c>
      <c r="Q1394" s="1">
        <v>44256</v>
      </c>
      <c r="R1394">
        <v>10</v>
      </c>
      <c r="S1394" s="1"/>
    </row>
    <row r="1395" spans="1:19" x14ac:dyDescent="0.35">
      <c r="A1395">
        <v>100141</v>
      </c>
      <c r="B1395" t="s">
        <v>0</v>
      </c>
      <c r="C1395" s="2">
        <f>_xlfn.SWITCH(Sales[[#This Row],[Subscription Type]],"Basic",10,"Premium",10,"Business",25,"Enterprise",27)</f>
        <v>10</v>
      </c>
      <c r="E1395" s="1"/>
      <c r="F1395" s="1"/>
      <c r="G1395">
        <v>1</v>
      </c>
      <c r="H1395">
        <v>2</v>
      </c>
      <c r="I1395">
        <f>IF(Sales[[#This Row],[Number of Users]]-Sales[[#This Row],[Licenses Bought]]&lt;0,0,Sales[[#This Row],[Number of Users]]-Sales[[#This Row],[Licenses Bought]])</f>
        <v>1</v>
      </c>
      <c r="J1395" s="2">
        <f>IF(Sales[[#This Row],[Sales Month]]=MAX(Sales[Sales Month]),Sales[[#This Row],[Upsell $ Per Non-Paying User]]*Sales[[#This Row],[Non-Paying Users]],0)</f>
        <v>0</v>
      </c>
      <c r="K1395" s="2" t="str">
        <f>_xlfn.IFS(Sales[[#This Row],[Current Upsell $]]=0,"",Sales[[#This Row],[Current Upsell $]]&gt;=400,"High",Sales[[#This Row],[Current Upsell $]]&gt;=100,"Medium",Sales[[#This Row],[Current Upsell $]]&lt;100,"Low")</f>
        <v/>
      </c>
      <c r="L1395" s="2" t="str">
        <f>IF(Sales[[#This Row],[Current Upsell $]]&gt;0,_xlfn.CONCAT(Sales[[#This Row],[Subscription Type]]," ",Sales[[#This Row],[Upsell Priority]]," ",TEXT(Sales[[#This Row],[Current Upsell $]],"$#,#")),"")</f>
        <v/>
      </c>
      <c r="M1395" s="1">
        <v>44075</v>
      </c>
      <c r="N1395" s="1">
        <v>44378</v>
      </c>
      <c r="O1395">
        <v>10</v>
      </c>
      <c r="P1395">
        <v>0</v>
      </c>
      <c r="Q1395" s="1">
        <v>44287</v>
      </c>
      <c r="R1395">
        <v>10</v>
      </c>
      <c r="S1395" s="1"/>
    </row>
    <row r="1396" spans="1:19" x14ac:dyDescent="0.35">
      <c r="A1396">
        <v>100141</v>
      </c>
      <c r="B1396" t="s">
        <v>0</v>
      </c>
      <c r="C1396" s="2">
        <f>_xlfn.SWITCH(Sales[[#This Row],[Subscription Type]],"Basic",10,"Premium",10,"Business",25,"Enterprise",27)</f>
        <v>10</v>
      </c>
      <c r="E1396" s="1"/>
      <c r="F1396" s="1"/>
      <c r="G1396">
        <v>1</v>
      </c>
      <c r="H1396">
        <v>2</v>
      </c>
      <c r="I1396">
        <f>IF(Sales[[#This Row],[Number of Users]]-Sales[[#This Row],[Licenses Bought]]&lt;0,0,Sales[[#This Row],[Number of Users]]-Sales[[#This Row],[Licenses Bought]])</f>
        <v>1</v>
      </c>
      <c r="J1396" s="2">
        <f>IF(Sales[[#This Row],[Sales Month]]=MAX(Sales[Sales Month]),Sales[[#This Row],[Upsell $ Per Non-Paying User]]*Sales[[#This Row],[Non-Paying Users]],0)</f>
        <v>0</v>
      </c>
      <c r="K1396" s="2" t="str">
        <f>_xlfn.IFS(Sales[[#This Row],[Current Upsell $]]=0,"",Sales[[#This Row],[Current Upsell $]]&gt;=400,"High",Sales[[#This Row],[Current Upsell $]]&gt;=100,"Medium",Sales[[#This Row],[Current Upsell $]]&lt;100,"Low")</f>
        <v/>
      </c>
      <c r="L1396" s="2" t="str">
        <f>IF(Sales[[#This Row],[Current Upsell $]]&gt;0,_xlfn.CONCAT(Sales[[#This Row],[Subscription Type]]," ",Sales[[#This Row],[Upsell Priority]]," ",TEXT(Sales[[#This Row],[Current Upsell $]],"$#,#")),"")</f>
        <v/>
      </c>
      <c r="M1396" s="1">
        <v>44075</v>
      </c>
      <c r="N1396" s="1">
        <v>44378</v>
      </c>
      <c r="O1396">
        <v>10</v>
      </c>
      <c r="P1396">
        <v>0</v>
      </c>
      <c r="Q1396" s="1">
        <v>44317</v>
      </c>
      <c r="R1396">
        <v>10</v>
      </c>
      <c r="S1396" s="1"/>
    </row>
    <row r="1397" spans="1:19" x14ac:dyDescent="0.35">
      <c r="A1397">
        <v>100141</v>
      </c>
      <c r="B1397" t="s">
        <v>0</v>
      </c>
      <c r="C1397" s="2">
        <f>_xlfn.SWITCH(Sales[[#This Row],[Subscription Type]],"Basic",10,"Premium",10,"Business",25,"Enterprise",27)</f>
        <v>10</v>
      </c>
      <c r="E1397" s="1"/>
      <c r="F1397" s="1"/>
      <c r="G1397">
        <v>1</v>
      </c>
      <c r="H1397">
        <v>2</v>
      </c>
      <c r="I1397">
        <f>IF(Sales[[#This Row],[Number of Users]]-Sales[[#This Row],[Licenses Bought]]&lt;0,0,Sales[[#This Row],[Number of Users]]-Sales[[#This Row],[Licenses Bought]])</f>
        <v>1</v>
      </c>
      <c r="J1397" s="2">
        <f>IF(Sales[[#This Row],[Sales Month]]=MAX(Sales[Sales Month]),Sales[[#This Row],[Upsell $ Per Non-Paying User]]*Sales[[#This Row],[Non-Paying Users]],0)</f>
        <v>10</v>
      </c>
      <c r="K1397" s="2" t="str">
        <f>_xlfn.IFS(Sales[[#This Row],[Current Upsell $]]=0,"",Sales[[#This Row],[Current Upsell $]]&gt;=400,"High",Sales[[#This Row],[Current Upsell $]]&gt;=100,"Medium",Sales[[#This Row],[Current Upsell $]]&lt;100,"Low")</f>
        <v>Low</v>
      </c>
      <c r="L1397" s="2" t="str">
        <f>IF(Sales[[#This Row],[Current Upsell $]]&gt;0,_xlfn.CONCAT(Sales[[#This Row],[Subscription Type]]," ",Sales[[#This Row],[Upsell Priority]]," ",TEXT(Sales[[#This Row],[Current Upsell $]],"$#,#")),"")</f>
        <v>Premium Low $10</v>
      </c>
      <c r="M1397" s="1">
        <v>44075</v>
      </c>
      <c r="N1397" s="1">
        <v>44378</v>
      </c>
      <c r="O1397">
        <v>10</v>
      </c>
      <c r="P1397">
        <v>0</v>
      </c>
      <c r="Q1397" s="1">
        <v>44348</v>
      </c>
      <c r="R1397">
        <v>10</v>
      </c>
      <c r="S1397" s="1"/>
    </row>
    <row r="1398" spans="1:19" x14ac:dyDescent="0.35">
      <c r="A1398">
        <v>100142</v>
      </c>
      <c r="B1398" t="s">
        <v>3</v>
      </c>
      <c r="C1398" s="2">
        <f>_xlfn.SWITCH(Sales[[#This Row],[Subscription Type]],"Basic",10,"Premium",10,"Business",25,"Enterprise",27)</f>
        <v>10</v>
      </c>
      <c r="E1398" s="1"/>
      <c r="F1398" s="1"/>
      <c r="G1398">
        <v>0</v>
      </c>
      <c r="H1398">
        <v>2</v>
      </c>
      <c r="I1398">
        <f>IF(Sales[[#This Row],[Number of Users]]-Sales[[#This Row],[Licenses Bought]]&lt;0,0,Sales[[#This Row],[Number of Users]]-Sales[[#This Row],[Licenses Bought]])</f>
        <v>2</v>
      </c>
      <c r="J1398" s="2">
        <f>IF(Sales[[#This Row],[Sales Month]]=MAX(Sales[Sales Month]),Sales[[#This Row],[Upsell $ Per Non-Paying User]]*Sales[[#This Row],[Non-Paying Users]],0)</f>
        <v>0</v>
      </c>
      <c r="K1398" s="2" t="str">
        <f>_xlfn.IFS(Sales[[#This Row],[Current Upsell $]]=0,"",Sales[[#This Row],[Current Upsell $]]&gt;=400,"High",Sales[[#This Row],[Current Upsell $]]&gt;=100,"Medium",Sales[[#This Row],[Current Upsell $]]&lt;100,"Low")</f>
        <v/>
      </c>
      <c r="L1398" s="2" t="str">
        <f>IF(Sales[[#This Row],[Current Upsell $]]&gt;0,_xlfn.CONCAT(Sales[[#This Row],[Subscription Type]]," ",Sales[[#This Row],[Upsell Priority]]," ",TEXT(Sales[[#This Row],[Current Upsell $]],"$#,#")),"")</f>
        <v/>
      </c>
      <c r="M1398" s="1">
        <v>44075</v>
      </c>
      <c r="N1398" s="1">
        <v>44378</v>
      </c>
      <c r="O1398">
        <v>10</v>
      </c>
      <c r="P1398">
        <v>0</v>
      </c>
      <c r="Q1398" s="1">
        <v>44075</v>
      </c>
      <c r="R1398">
        <v>0</v>
      </c>
      <c r="S1398" s="1"/>
    </row>
    <row r="1399" spans="1:19" x14ac:dyDescent="0.35">
      <c r="A1399">
        <v>100142</v>
      </c>
      <c r="B1399" t="s">
        <v>0</v>
      </c>
      <c r="C1399" s="2">
        <f>_xlfn.SWITCH(Sales[[#This Row],[Subscription Type]],"Basic",10,"Premium",10,"Business",25,"Enterprise",27)</f>
        <v>10</v>
      </c>
      <c r="E1399" s="1"/>
      <c r="F1399" s="1"/>
      <c r="G1399">
        <v>1</v>
      </c>
      <c r="H1399">
        <v>2</v>
      </c>
      <c r="I1399">
        <f>IF(Sales[[#This Row],[Number of Users]]-Sales[[#This Row],[Licenses Bought]]&lt;0,0,Sales[[#This Row],[Number of Users]]-Sales[[#This Row],[Licenses Bought]])</f>
        <v>1</v>
      </c>
      <c r="J1399" s="2">
        <f>IF(Sales[[#This Row],[Sales Month]]=MAX(Sales[Sales Month]),Sales[[#This Row],[Upsell $ Per Non-Paying User]]*Sales[[#This Row],[Non-Paying Users]],0)</f>
        <v>0</v>
      </c>
      <c r="K1399" s="2" t="str">
        <f>_xlfn.IFS(Sales[[#This Row],[Current Upsell $]]=0,"",Sales[[#This Row],[Current Upsell $]]&gt;=400,"High",Sales[[#This Row],[Current Upsell $]]&gt;=100,"Medium",Sales[[#This Row],[Current Upsell $]]&lt;100,"Low")</f>
        <v/>
      </c>
      <c r="L1399" s="2" t="str">
        <f>IF(Sales[[#This Row],[Current Upsell $]]&gt;0,_xlfn.CONCAT(Sales[[#This Row],[Subscription Type]]," ",Sales[[#This Row],[Upsell Priority]]," ",TEXT(Sales[[#This Row],[Current Upsell $]],"$#,#")),"")</f>
        <v/>
      </c>
      <c r="M1399" s="1">
        <v>44075</v>
      </c>
      <c r="N1399" s="1">
        <v>44378</v>
      </c>
      <c r="O1399">
        <v>10</v>
      </c>
      <c r="P1399">
        <v>0</v>
      </c>
      <c r="Q1399" s="1">
        <v>44105</v>
      </c>
      <c r="R1399">
        <v>10</v>
      </c>
      <c r="S1399" s="1"/>
    </row>
    <row r="1400" spans="1:19" x14ac:dyDescent="0.35">
      <c r="A1400">
        <v>100142</v>
      </c>
      <c r="B1400" t="s">
        <v>0</v>
      </c>
      <c r="C1400" s="2">
        <f>_xlfn.SWITCH(Sales[[#This Row],[Subscription Type]],"Basic",10,"Premium",10,"Business",25,"Enterprise",27)</f>
        <v>10</v>
      </c>
      <c r="E1400" s="1"/>
      <c r="F1400" s="1"/>
      <c r="G1400">
        <v>1</v>
      </c>
      <c r="H1400">
        <v>2</v>
      </c>
      <c r="I1400">
        <f>IF(Sales[[#This Row],[Number of Users]]-Sales[[#This Row],[Licenses Bought]]&lt;0,0,Sales[[#This Row],[Number of Users]]-Sales[[#This Row],[Licenses Bought]])</f>
        <v>1</v>
      </c>
      <c r="J1400" s="2">
        <f>IF(Sales[[#This Row],[Sales Month]]=MAX(Sales[Sales Month]),Sales[[#This Row],[Upsell $ Per Non-Paying User]]*Sales[[#This Row],[Non-Paying Users]],0)</f>
        <v>0</v>
      </c>
      <c r="K1400" s="2" t="str">
        <f>_xlfn.IFS(Sales[[#This Row],[Current Upsell $]]=0,"",Sales[[#This Row],[Current Upsell $]]&gt;=400,"High",Sales[[#This Row],[Current Upsell $]]&gt;=100,"Medium",Sales[[#This Row],[Current Upsell $]]&lt;100,"Low")</f>
        <v/>
      </c>
      <c r="L1400" s="2" t="str">
        <f>IF(Sales[[#This Row],[Current Upsell $]]&gt;0,_xlfn.CONCAT(Sales[[#This Row],[Subscription Type]]," ",Sales[[#This Row],[Upsell Priority]]," ",TEXT(Sales[[#This Row],[Current Upsell $]],"$#,#")),"")</f>
        <v/>
      </c>
      <c r="M1400" s="1">
        <v>44075</v>
      </c>
      <c r="N1400" s="1">
        <v>44378</v>
      </c>
      <c r="O1400">
        <v>10</v>
      </c>
      <c r="P1400">
        <v>0</v>
      </c>
      <c r="Q1400" s="1">
        <v>44136</v>
      </c>
      <c r="R1400">
        <v>10</v>
      </c>
      <c r="S1400" s="1"/>
    </row>
    <row r="1401" spans="1:19" x14ac:dyDescent="0.35">
      <c r="A1401">
        <v>100142</v>
      </c>
      <c r="B1401" t="s">
        <v>0</v>
      </c>
      <c r="C1401" s="2">
        <f>_xlfn.SWITCH(Sales[[#This Row],[Subscription Type]],"Basic",10,"Premium",10,"Business",25,"Enterprise",27)</f>
        <v>10</v>
      </c>
      <c r="E1401" s="1"/>
      <c r="F1401" s="1"/>
      <c r="G1401">
        <v>1</v>
      </c>
      <c r="H1401">
        <v>2</v>
      </c>
      <c r="I1401">
        <f>IF(Sales[[#This Row],[Number of Users]]-Sales[[#This Row],[Licenses Bought]]&lt;0,0,Sales[[#This Row],[Number of Users]]-Sales[[#This Row],[Licenses Bought]])</f>
        <v>1</v>
      </c>
      <c r="J1401" s="2">
        <f>IF(Sales[[#This Row],[Sales Month]]=MAX(Sales[Sales Month]),Sales[[#This Row],[Upsell $ Per Non-Paying User]]*Sales[[#This Row],[Non-Paying Users]],0)</f>
        <v>0</v>
      </c>
      <c r="K1401" s="2" t="str">
        <f>_xlfn.IFS(Sales[[#This Row],[Current Upsell $]]=0,"",Sales[[#This Row],[Current Upsell $]]&gt;=400,"High",Sales[[#This Row],[Current Upsell $]]&gt;=100,"Medium",Sales[[#This Row],[Current Upsell $]]&lt;100,"Low")</f>
        <v/>
      </c>
      <c r="L1401" s="2" t="str">
        <f>IF(Sales[[#This Row],[Current Upsell $]]&gt;0,_xlfn.CONCAT(Sales[[#This Row],[Subscription Type]]," ",Sales[[#This Row],[Upsell Priority]]," ",TEXT(Sales[[#This Row],[Current Upsell $]],"$#,#")),"")</f>
        <v/>
      </c>
      <c r="M1401" s="1">
        <v>44075</v>
      </c>
      <c r="N1401" s="1">
        <v>44378</v>
      </c>
      <c r="O1401">
        <v>10</v>
      </c>
      <c r="P1401">
        <v>0</v>
      </c>
      <c r="Q1401" s="1">
        <v>44166</v>
      </c>
      <c r="R1401">
        <v>10</v>
      </c>
      <c r="S1401" s="1"/>
    </row>
    <row r="1402" spans="1:19" x14ac:dyDescent="0.35">
      <c r="A1402">
        <v>100142</v>
      </c>
      <c r="B1402" t="s">
        <v>0</v>
      </c>
      <c r="C1402" s="2">
        <f>_xlfn.SWITCH(Sales[[#This Row],[Subscription Type]],"Basic",10,"Premium",10,"Business",25,"Enterprise",27)</f>
        <v>10</v>
      </c>
      <c r="E1402" s="1"/>
      <c r="F1402" s="1"/>
      <c r="G1402">
        <v>1</v>
      </c>
      <c r="H1402">
        <v>1</v>
      </c>
      <c r="I1402">
        <f>IF(Sales[[#This Row],[Number of Users]]-Sales[[#This Row],[Licenses Bought]]&lt;0,0,Sales[[#This Row],[Number of Users]]-Sales[[#This Row],[Licenses Bought]])</f>
        <v>0</v>
      </c>
      <c r="J1402" s="2">
        <f>IF(Sales[[#This Row],[Sales Month]]=MAX(Sales[Sales Month]),Sales[[#This Row],[Upsell $ Per Non-Paying User]]*Sales[[#This Row],[Non-Paying Users]],0)</f>
        <v>0</v>
      </c>
      <c r="K1402" s="2" t="str">
        <f>_xlfn.IFS(Sales[[#This Row],[Current Upsell $]]=0,"",Sales[[#This Row],[Current Upsell $]]&gt;=400,"High",Sales[[#This Row],[Current Upsell $]]&gt;=100,"Medium",Sales[[#This Row],[Current Upsell $]]&lt;100,"Low")</f>
        <v/>
      </c>
      <c r="L1402" s="2" t="str">
        <f>IF(Sales[[#This Row],[Current Upsell $]]&gt;0,_xlfn.CONCAT(Sales[[#This Row],[Subscription Type]]," ",Sales[[#This Row],[Upsell Priority]]," ",TEXT(Sales[[#This Row],[Current Upsell $]],"$#,#")),"")</f>
        <v/>
      </c>
      <c r="M1402" s="1">
        <v>44075</v>
      </c>
      <c r="N1402" s="1">
        <v>44378</v>
      </c>
      <c r="O1402">
        <v>10</v>
      </c>
      <c r="P1402">
        <v>0</v>
      </c>
      <c r="Q1402" s="1">
        <v>44197</v>
      </c>
      <c r="R1402">
        <v>10</v>
      </c>
      <c r="S1402" s="1"/>
    </row>
    <row r="1403" spans="1:19" x14ac:dyDescent="0.35">
      <c r="A1403">
        <v>100142</v>
      </c>
      <c r="B1403" t="s">
        <v>0</v>
      </c>
      <c r="C1403" s="2">
        <f>_xlfn.SWITCH(Sales[[#This Row],[Subscription Type]],"Basic",10,"Premium",10,"Business",25,"Enterprise",27)</f>
        <v>10</v>
      </c>
      <c r="E1403" s="1"/>
      <c r="F1403" s="1"/>
      <c r="G1403">
        <v>1</v>
      </c>
      <c r="H1403">
        <v>2</v>
      </c>
      <c r="I1403">
        <f>IF(Sales[[#This Row],[Number of Users]]-Sales[[#This Row],[Licenses Bought]]&lt;0,0,Sales[[#This Row],[Number of Users]]-Sales[[#This Row],[Licenses Bought]])</f>
        <v>1</v>
      </c>
      <c r="J1403" s="2">
        <f>IF(Sales[[#This Row],[Sales Month]]=MAX(Sales[Sales Month]),Sales[[#This Row],[Upsell $ Per Non-Paying User]]*Sales[[#This Row],[Non-Paying Users]],0)</f>
        <v>0</v>
      </c>
      <c r="K1403" s="2" t="str">
        <f>_xlfn.IFS(Sales[[#This Row],[Current Upsell $]]=0,"",Sales[[#This Row],[Current Upsell $]]&gt;=400,"High",Sales[[#This Row],[Current Upsell $]]&gt;=100,"Medium",Sales[[#This Row],[Current Upsell $]]&lt;100,"Low")</f>
        <v/>
      </c>
      <c r="L1403" s="2" t="str">
        <f>IF(Sales[[#This Row],[Current Upsell $]]&gt;0,_xlfn.CONCAT(Sales[[#This Row],[Subscription Type]]," ",Sales[[#This Row],[Upsell Priority]]," ",TEXT(Sales[[#This Row],[Current Upsell $]],"$#,#")),"")</f>
        <v/>
      </c>
      <c r="M1403" s="1">
        <v>44075</v>
      </c>
      <c r="N1403" s="1">
        <v>44378</v>
      </c>
      <c r="O1403">
        <v>10</v>
      </c>
      <c r="P1403">
        <v>0</v>
      </c>
      <c r="Q1403" s="1">
        <v>44228</v>
      </c>
      <c r="R1403">
        <v>10</v>
      </c>
      <c r="S1403" s="1"/>
    </row>
    <row r="1404" spans="1:19" x14ac:dyDescent="0.35">
      <c r="A1404">
        <v>100142</v>
      </c>
      <c r="B1404" t="s">
        <v>0</v>
      </c>
      <c r="C1404" s="2">
        <f>_xlfn.SWITCH(Sales[[#This Row],[Subscription Type]],"Basic",10,"Premium",10,"Business",25,"Enterprise",27)</f>
        <v>10</v>
      </c>
      <c r="E1404" s="1"/>
      <c r="F1404" s="1"/>
      <c r="G1404">
        <v>1</v>
      </c>
      <c r="H1404">
        <v>2</v>
      </c>
      <c r="I1404">
        <f>IF(Sales[[#This Row],[Number of Users]]-Sales[[#This Row],[Licenses Bought]]&lt;0,0,Sales[[#This Row],[Number of Users]]-Sales[[#This Row],[Licenses Bought]])</f>
        <v>1</v>
      </c>
      <c r="J1404" s="2">
        <f>IF(Sales[[#This Row],[Sales Month]]=MAX(Sales[Sales Month]),Sales[[#This Row],[Upsell $ Per Non-Paying User]]*Sales[[#This Row],[Non-Paying Users]],0)</f>
        <v>0</v>
      </c>
      <c r="K1404" s="2" t="str">
        <f>_xlfn.IFS(Sales[[#This Row],[Current Upsell $]]=0,"",Sales[[#This Row],[Current Upsell $]]&gt;=400,"High",Sales[[#This Row],[Current Upsell $]]&gt;=100,"Medium",Sales[[#This Row],[Current Upsell $]]&lt;100,"Low")</f>
        <v/>
      </c>
      <c r="L1404" s="2" t="str">
        <f>IF(Sales[[#This Row],[Current Upsell $]]&gt;0,_xlfn.CONCAT(Sales[[#This Row],[Subscription Type]]," ",Sales[[#This Row],[Upsell Priority]]," ",TEXT(Sales[[#This Row],[Current Upsell $]],"$#,#")),"")</f>
        <v/>
      </c>
      <c r="M1404" s="1">
        <v>44075</v>
      </c>
      <c r="N1404" s="1">
        <v>44378</v>
      </c>
      <c r="O1404">
        <v>10</v>
      </c>
      <c r="P1404">
        <v>0</v>
      </c>
      <c r="Q1404" s="1">
        <v>44256</v>
      </c>
      <c r="R1404">
        <v>10</v>
      </c>
      <c r="S1404" s="1"/>
    </row>
    <row r="1405" spans="1:19" x14ac:dyDescent="0.35">
      <c r="A1405">
        <v>100142</v>
      </c>
      <c r="B1405" t="s">
        <v>0</v>
      </c>
      <c r="C1405" s="2">
        <f>_xlfn.SWITCH(Sales[[#This Row],[Subscription Type]],"Basic",10,"Premium",10,"Business",25,"Enterprise",27)</f>
        <v>10</v>
      </c>
      <c r="E1405" s="1"/>
      <c r="F1405" s="1"/>
      <c r="G1405">
        <v>1</v>
      </c>
      <c r="H1405">
        <v>2</v>
      </c>
      <c r="I1405">
        <f>IF(Sales[[#This Row],[Number of Users]]-Sales[[#This Row],[Licenses Bought]]&lt;0,0,Sales[[#This Row],[Number of Users]]-Sales[[#This Row],[Licenses Bought]])</f>
        <v>1</v>
      </c>
      <c r="J1405" s="2">
        <f>IF(Sales[[#This Row],[Sales Month]]=MAX(Sales[Sales Month]),Sales[[#This Row],[Upsell $ Per Non-Paying User]]*Sales[[#This Row],[Non-Paying Users]],0)</f>
        <v>0</v>
      </c>
      <c r="K1405" s="2" t="str">
        <f>_xlfn.IFS(Sales[[#This Row],[Current Upsell $]]=0,"",Sales[[#This Row],[Current Upsell $]]&gt;=400,"High",Sales[[#This Row],[Current Upsell $]]&gt;=100,"Medium",Sales[[#This Row],[Current Upsell $]]&lt;100,"Low")</f>
        <v/>
      </c>
      <c r="L1405" s="2" t="str">
        <f>IF(Sales[[#This Row],[Current Upsell $]]&gt;0,_xlfn.CONCAT(Sales[[#This Row],[Subscription Type]]," ",Sales[[#This Row],[Upsell Priority]]," ",TEXT(Sales[[#This Row],[Current Upsell $]],"$#,#")),"")</f>
        <v/>
      </c>
      <c r="M1405" s="1">
        <v>44075</v>
      </c>
      <c r="N1405" s="1">
        <v>44378</v>
      </c>
      <c r="O1405">
        <v>10</v>
      </c>
      <c r="P1405">
        <v>0</v>
      </c>
      <c r="Q1405" s="1">
        <v>44287</v>
      </c>
      <c r="R1405">
        <v>10</v>
      </c>
      <c r="S1405" s="1"/>
    </row>
    <row r="1406" spans="1:19" x14ac:dyDescent="0.35">
      <c r="A1406">
        <v>100142</v>
      </c>
      <c r="B1406" t="s">
        <v>0</v>
      </c>
      <c r="C1406" s="2">
        <f>_xlfn.SWITCH(Sales[[#This Row],[Subscription Type]],"Basic",10,"Premium",10,"Business",25,"Enterprise",27)</f>
        <v>10</v>
      </c>
      <c r="E1406" s="1"/>
      <c r="F1406" s="1"/>
      <c r="G1406">
        <v>1</v>
      </c>
      <c r="H1406">
        <v>2</v>
      </c>
      <c r="I1406">
        <f>IF(Sales[[#This Row],[Number of Users]]-Sales[[#This Row],[Licenses Bought]]&lt;0,0,Sales[[#This Row],[Number of Users]]-Sales[[#This Row],[Licenses Bought]])</f>
        <v>1</v>
      </c>
      <c r="J1406" s="2">
        <f>IF(Sales[[#This Row],[Sales Month]]=MAX(Sales[Sales Month]),Sales[[#This Row],[Upsell $ Per Non-Paying User]]*Sales[[#This Row],[Non-Paying Users]],0)</f>
        <v>0</v>
      </c>
      <c r="K1406" s="2" t="str">
        <f>_xlfn.IFS(Sales[[#This Row],[Current Upsell $]]=0,"",Sales[[#This Row],[Current Upsell $]]&gt;=400,"High",Sales[[#This Row],[Current Upsell $]]&gt;=100,"Medium",Sales[[#This Row],[Current Upsell $]]&lt;100,"Low")</f>
        <v/>
      </c>
      <c r="L1406" s="2" t="str">
        <f>IF(Sales[[#This Row],[Current Upsell $]]&gt;0,_xlfn.CONCAT(Sales[[#This Row],[Subscription Type]]," ",Sales[[#This Row],[Upsell Priority]]," ",TEXT(Sales[[#This Row],[Current Upsell $]],"$#,#")),"")</f>
        <v/>
      </c>
      <c r="M1406" s="1">
        <v>44075</v>
      </c>
      <c r="N1406" s="1">
        <v>44378</v>
      </c>
      <c r="O1406">
        <v>10</v>
      </c>
      <c r="P1406">
        <v>0</v>
      </c>
      <c r="Q1406" s="1">
        <v>44317</v>
      </c>
      <c r="R1406">
        <v>10</v>
      </c>
      <c r="S1406" s="1"/>
    </row>
    <row r="1407" spans="1:19" x14ac:dyDescent="0.35">
      <c r="A1407">
        <v>100142</v>
      </c>
      <c r="B1407" t="s">
        <v>0</v>
      </c>
      <c r="C1407" s="2">
        <f>_xlfn.SWITCH(Sales[[#This Row],[Subscription Type]],"Basic",10,"Premium",10,"Business",25,"Enterprise",27)</f>
        <v>10</v>
      </c>
      <c r="E1407" s="1"/>
      <c r="F1407" s="1"/>
      <c r="G1407">
        <v>1</v>
      </c>
      <c r="H1407">
        <v>1</v>
      </c>
      <c r="I1407">
        <f>IF(Sales[[#This Row],[Number of Users]]-Sales[[#This Row],[Licenses Bought]]&lt;0,0,Sales[[#This Row],[Number of Users]]-Sales[[#This Row],[Licenses Bought]])</f>
        <v>0</v>
      </c>
      <c r="J1407" s="2">
        <f>IF(Sales[[#This Row],[Sales Month]]=MAX(Sales[Sales Month]),Sales[[#This Row],[Upsell $ Per Non-Paying User]]*Sales[[#This Row],[Non-Paying Users]],0)</f>
        <v>0</v>
      </c>
      <c r="K1407" s="2" t="str">
        <f>_xlfn.IFS(Sales[[#This Row],[Current Upsell $]]=0,"",Sales[[#This Row],[Current Upsell $]]&gt;=400,"High",Sales[[#This Row],[Current Upsell $]]&gt;=100,"Medium",Sales[[#This Row],[Current Upsell $]]&lt;100,"Low")</f>
        <v/>
      </c>
      <c r="L1407" s="2" t="str">
        <f>IF(Sales[[#This Row],[Current Upsell $]]&gt;0,_xlfn.CONCAT(Sales[[#This Row],[Subscription Type]]," ",Sales[[#This Row],[Upsell Priority]]," ",TEXT(Sales[[#This Row],[Current Upsell $]],"$#,#")),"")</f>
        <v/>
      </c>
      <c r="M1407" s="1">
        <v>44075</v>
      </c>
      <c r="N1407" s="1">
        <v>44378</v>
      </c>
      <c r="O1407">
        <v>10</v>
      </c>
      <c r="P1407">
        <v>0</v>
      </c>
      <c r="Q1407" s="1">
        <v>44348</v>
      </c>
      <c r="R1407">
        <v>10</v>
      </c>
      <c r="S1407" s="1"/>
    </row>
    <row r="1408" spans="1:19" x14ac:dyDescent="0.35">
      <c r="A1408">
        <v>100143</v>
      </c>
      <c r="B1408" t="s">
        <v>3</v>
      </c>
      <c r="C1408" s="2">
        <f>_xlfn.SWITCH(Sales[[#This Row],[Subscription Type]],"Basic",10,"Premium",10,"Business",25,"Enterprise",27)</f>
        <v>10</v>
      </c>
      <c r="E1408" s="1"/>
      <c r="F1408" s="1"/>
      <c r="G1408">
        <v>0</v>
      </c>
      <c r="H1408">
        <v>2</v>
      </c>
      <c r="I1408">
        <f>IF(Sales[[#This Row],[Number of Users]]-Sales[[#This Row],[Licenses Bought]]&lt;0,0,Sales[[#This Row],[Number of Users]]-Sales[[#This Row],[Licenses Bought]])</f>
        <v>2</v>
      </c>
      <c r="J1408" s="2">
        <f>IF(Sales[[#This Row],[Sales Month]]=MAX(Sales[Sales Month]),Sales[[#This Row],[Upsell $ Per Non-Paying User]]*Sales[[#This Row],[Non-Paying Users]],0)</f>
        <v>0</v>
      </c>
      <c r="K1408" s="2" t="str">
        <f>_xlfn.IFS(Sales[[#This Row],[Current Upsell $]]=0,"",Sales[[#This Row],[Current Upsell $]]&gt;=400,"High",Sales[[#This Row],[Current Upsell $]]&gt;=100,"Medium",Sales[[#This Row],[Current Upsell $]]&lt;100,"Low")</f>
        <v/>
      </c>
      <c r="L1408" s="2" t="str">
        <f>IF(Sales[[#This Row],[Current Upsell $]]&gt;0,_xlfn.CONCAT(Sales[[#This Row],[Subscription Type]]," ",Sales[[#This Row],[Upsell Priority]]," ",TEXT(Sales[[#This Row],[Current Upsell $]],"$#,#")),"")</f>
        <v/>
      </c>
      <c r="M1408" s="1">
        <v>44075</v>
      </c>
      <c r="N1408" s="1">
        <v>44378</v>
      </c>
      <c r="O1408">
        <v>10</v>
      </c>
      <c r="P1408">
        <v>0</v>
      </c>
      <c r="Q1408" s="1">
        <v>44075</v>
      </c>
      <c r="R1408">
        <v>0</v>
      </c>
      <c r="S1408" s="1"/>
    </row>
    <row r="1409" spans="1:19" x14ac:dyDescent="0.35">
      <c r="A1409">
        <v>100143</v>
      </c>
      <c r="B1409" t="s">
        <v>0</v>
      </c>
      <c r="C1409" s="2">
        <f>_xlfn.SWITCH(Sales[[#This Row],[Subscription Type]],"Basic",10,"Premium",10,"Business",25,"Enterprise",27)</f>
        <v>10</v>
      </c>
      <c r="E1409" s="1"/>
      <c r="F1409" s="1"/>
      <c r="G1409">
        <v>1</v>
      </c>
      <c r="H1409">
        <v>2</v>
      </c>
      <c r="I1409">
        <f>IF(Sales[[#This Row],[Number of Users]]-Sales[[#This Row],[Licenses Bought]]&lt;0,0,Sales[[#This Row],[Number of Users]]-Sales[[#This Row],[Licenses Bought]])</f>
        <v>1</v>
      </c>
      <c r="J1409" s="2">
        <f>IF(Sales[[#This Row],[Sales Month]]=MAX(Sales[Sales Month]),Sales[[#This Row],[Upsell $ Per Non-Paying User]]*Sales[[#This Row],[Non-Paying Users]],0)</f>
        <v>0</v>
      </c>
      <c r="K1409" s="2" t="str">
        <f>_xlfn.IFS(Sales[[#This Row],[Current Upsell $]]=0,"",Sales[[#This Row],[Current Upsell $]]&gt;=400,"High",Sales[[#This Row],[Current Upsell $]]&gt;=100,"Medium",Sales[[#This Row],[Current Upsell $]]&lt;100,"Low")</f>
        <v/>
      </c>
      <c r="L1409" s="2" t="str">
        <f>IF(Sales[[#This Row],[Current Upsell $]]&gt;0,_xlfn.CONCAT(Sales[[#This Row],[Subscription Type]]," ",Sales[[#This Row],[Upsell Priority]]," ",TEXT(Sales[[#This Row],[Current Upsell $]],"$#,#")),"")</f>
        <v/>
      </c>
      <c r="M1409" s="1">
        <v>44075</v>
      </c>
      <c r="N1409" s="1">
        <v>44378</v>
      </c>
      <c r="O1409">
        <v>10</v>
      </c>
      <c r="P1409">
        <v>0</v>
      </c>
      <c r="Q1409" s="1">
        <v>44105</v>
      </c>
      <c r="R1409">
        <v>10</v>
      </c>
      <c r="S1409" s="1"/>
    </row>
    <row r="1410" spans="1:19" x14ac:dyDescent="0.35">
      <c r="A1410">
        <v>100143</v>
      </c>
      <c r="B1410" t="s">
        <v>0</v>
      </c>
      <c r="C1410" s="2">
        <f>_xlfn.SWITCH(Sales[[#This Row],[Subscription Type]],"Basic",10,"Premium",10,"Business",25,"Enterprise",27)</f>
        <v>10</v>
      </c>
      <c r="E1410" s="1"/>
      <c r="F1410" s="1"/>
      <c r="G1410">
        <v>1</v>
      </c>
      <c r="H1410">
        <v>2</v>
      </c>
      <c r="I1410">
        <f>IF(Sales[[#This Row],[Number of Users]]-Sales[[#This Row],[Licenses Bought]]&lt;0,0,Sales[[#This Row],[Number of Users]]-Sales[[#This Row],[Licenses Bought]])</f>
        <v>1</v>
      </c>
      <c r="J1410" s="2">
        <f>IF(Sales[[#This Row],[Sales Month]]=MAX(Sales[Sales Month]),Sales[[#This Row],[Upsell $ Per Non-Paying User]]*Sales[[#This Row],[Non-Paying Users]],0)</f>
        <v>0</v>
      </c>
      <c r="K1410" s="2" t="str">
        <f>_xlfn.IFS(Sales[[#This Row],[Current Upsell $]]=0,"",Sales[[#This Row],[Current Upsell $]]&gt;=400,"High",Sales[[#This Row],[Current Upsell $]]&gt;=100,"Medium",Sales[[#This Row],[Current Upsell $]]&lt;100,"Low")</f>
        <v/>
      </c>
      <c r="L1410" s="2" t="str">
        <f>IF(Sales[[#This Row],[Current Upsell $]]&gt;0,_xlfn.CONCAT(Sales[[#This Row],[Subscription Type]]," ",Sales[[#This Row],[Upsell Priority]]," ",TEXT(Sales[[#This Row],[Current Upsell $]],"$#,#")),"")</f>
        <v/>
      </c>
      <c r="M1410" s="1">
        <v>44075</v>
      </c>
      <c r="N1410" s="1">
        <v>44378</v>
      </c>
      <c r="O1410">
        <v>10</v>
      </c>
      <c r="P1410">
        <v>0</v>
      </c>
      <c r="Q1410" s="1">
        <v>44136</v>
      </c>
      <c r="R1410">
        <v>10</v>
      </c>
      <c r="S1410" s="1"/>
    </row>
    <row r="1411" spans="1:19" x14ac:dyDescent="0.35">
      <c r="A1411">
        <v>100143</v>
      </c>
      <c r="B1411" t="s">
        <v>0</v>
      </c>
      <c r="C1411" s="2">
        <f>_xlfn.SWITCH(Sales[[#This Row],[Subscription Type]],"Basic",10,"Premium",10,"Business",25,"Enterprise",27)</f>
        <v>10</v>
      </c>
      <c r="E1411" s="1"/>
      <c r="F1411" s="1"/>
      <c r="G1411">
        <v>1</v>
      </c>
      <c r="H1411">
        <v>2</v>
      </c>
      <c r="I1411">
        <f>IF(Sales[[#This Row],[Number of Users]]-Sales[[#This Row],[Licenses Bought]]&lt;0,0,Sales[[#This Row],[Number of Users]]-Sales[[#This Row],[Licenses Bought]])</f>
        <v>1</v>
      </c>
      <c r="J1411" s="2">
        <f>IF(Sales[[#This Row],[Sales Month]]=MAX(Sales[Sales Month]),Sales[[#This Row],[Upsell $ Per Non-Paying User]]*Sales[[#This Row],[Non-Paying Users]],0)</f>
        <v>0</v>
      </c>
      <c r="K1411" s="2" t="str">
        <f>_xlfn.IFS(Sales[[#This Row],[Current Upsell $]]=0,"",Sales[[#This Row],[Current Upsell $]]&gt;=400,"High",Sales[[#This Row],[Current Upsell $]]&gt;=100,"Medium",Sales[[#This Row],[Current Upsell $]]&lt;100,"Low")</f>
        <v/>
      </c>
      <c r="L1411" s="2" t="str">
        <f>IF(Sales[[#This Row],[Current Upsell $]]&gt;0,_xlfn.CONCAT(Sales[[#This Row],[Subscription Type]]," ",Sales[[#This Row],[Upsell Priority]]," ",TEXT(Sales[[#This Row],[Current Upsell $]],"$#,#")),"")</f>
        <v/>
      </c>
      <c r="M1411" s="1">
        <v>44075</v>
      </c>
      <c r="N1411" s="1">
        <v>44378</v>
      </c>
      <c r="O1411">
        <v>10</v>
      </c>
      <c r="P1411">
        <v>0</v>
      </c>
      <c r="Q1411" s="1">
        <v>44166</v>
      </c>
      <c r="R1411">
        <v>10</v>
      </c>
      <c r="S1411" s="1"/>
    </row>
    <row r="1412" spans="1:19" x14ac:dyDescent="0.35">
      <c r="A1412">
        <v>100143</v>
      </c>
      <c r="B1412" t="s">
        <v>0</v>
      </c>
      <c r="C1412" s="2">
        <f>_xlfn.SWITCH(Sales[[#This Row],[Subscription Type]],"Basic",10,"Premium",10,"Business",25,"Enterprise",27)</f>
        <v>10</v>
      </c>
      <c r="E1412" s="1"/>
      <c r="F1412" s="1"/>
      <c r="G1412">
        <v>1</v>
      </c>
      <c r="H1412">
        <v>2</v>
      </c>
      <c r="I1412">
        <f>IF(Sales[[#This Row],[Number of Users]]-Sales[[#This Row],[Licenses Bought]]&lt;0,0,Sales[[#This Row],[Number of Users]]-Sales[[#This Row],[Licenses Bought]])</f>
        <v>1</v>
      </c>
      <c r="J1412" s="2">
        <f>IF(Sales[[#This Row],[Sales Month]]=MAX(Sales[Sales Month]),Sales[[#This Row],[Upsell $ Per Non-Paying User]]*Sales[[#This Row],[Non-Paying Users]],0)</f>
        <v>0</v>
      </c>
      <c r="K1412" s="2" t="str">
        <f>_xlfn.IFS(Sales[[#This Row],[Current Upsell $]]=0,"",Sales[[#This Row],[Current Upsell $]]&gt;=400,"High",Sales[[#This Row],[Current Upsell $]]&gt;=100,"Medium",Sales[[#This Row],[Current Upsell $]]&lt;100,"Low")</f>
        <v/>
      </c>
      <c r="L1412" s="2" t="str">
        <f>IF(Sales[[#This Row],[Current Upsell $]]&gt;0,_xlfn.CONCAT(Sales[[#This Row],[Subscription Type]]," ",Sales[[#This Row],[Upsell Priority]]," ",TEXT(Sales[[#This Row],[Current Upsell $]],"$#,#")),"")</f>
        <v/>
      </c>
      <c r="M1412" s="1">
        <v>44075</v>
      </c>
      <c r="N1412" s="1">
        <v>44378</v>
      </c>
      <c r="O1412">
        <v>10</v>
      </c>
      <c r="P1412">
        <v>0</v>
      </c>
      <c r="Q1412" s="1">
        <v>44197</v>
      </c>
      <c r="R1412">
        <v>10</v>
      </c>
      <c r="S1412" s="1"/>
    </row>
    <row r="1413" spans="1:19" x14ac:dyDescent="0.35">
      <c r="A1413">
        <v>100143</v>
      </c>
      <c r="B1413" t="s">
        <v>0</v>
      </c>
      <c r="C1413" s="2">
        <f>_xlfn.SWITCH(Sales[[#This Row],[Subscription Type]],"Basic",10,"Premium",10,"Business",25,"Enterprise",27)</f>
        <v>10</v>
      </c>
      <c r="E1413" s="1"/>
      <c r="F1413" s="1"/>
      <c r="G1413">
        <v>1</v>
      </c>
      <c r="H1413">
        <v>2</v>
      </c>
      <c r="I1413">
        <f>IF(Sales[[#This Row],[Number of Users]]-Sales[[#This Row],[Licenses Bought]]&lt;0,0,Sales[[#This Row],[Number of Users]]-Sales[[#This Row],[Licenses Bought]])</f>
        <v>1</v>
      </c>
      <c r="J1413" s="2">
        <f>IF(Sales[[#This Row],[Sales Month]]=MAX(Sales[Sales Month]),Sales[[#This Row],[Upsell $ Per Non-Paying User]]*Sales[[#This Row],[Non-Paying Users]],0)</f>
        <v>0</v>
      </c>
      <c r="K1413" s="2" t="str">
        <f>_xlfn.IFS(Sales[[#This Row],[Current Upsell $]]=0,"",Sales[[#This Row],[Current Upsell $]]&gt;=400,"High",Sales[[#This Row],[Current Upsell $]]&gt;=100,"Medium",Sales[[#This Row],[Current Upsell $]]&lt;100,"Low")</f>
        <v/>
      </c>
      <c r="L1413" s="2" t="str">
        <f>IF(Sales[[#This Row],[Current Upsell $]]&gt;0,_xlfn.CONCAT(Sales[[#This Row],[Subscription Type]]," ",Sales[[#This Row],[Upsell Priority]]," ",TEXT(Sales[[#This Row],[Current Upsell $]],"$#,#")),"")</f>
        <v/>
      </c>
      <c r="M1413" s="1">
        <v>44075</v>
      </c>
      <c r="N1413" s="1">
        <v>44378</v>
      </c>
      <c r="O1413">
        <v>10</v>
      </c>
      <c r="P1413">
        <v>0</v>
      </c>
      <c r="Q1413" s="1">
        <v>44228</v>
      </c>
      <c r="R1413">
        <v>10</v>
      </c>
      <c r="S1413" s="1"/>
    </row>
    <row r="1414" spans="1:19" x14ac:dyDescent="0.35">
      <c r="A1414">
        <v>100143</v>
      </c>
      <c r="B1414" t="s">
        <v>0</v>
      </c>
      <c r="C1414" s="2">
        <f>_xlfn.SWITCH(Sales[[#This Row],[Subscription Type]],"Basic",10,"Premium",10,"Business",25,"Enterprise",27)</f>
        <v>10</v>
      </c>
      <c r="E1414" s="1"/>
      <c r="F1414" s="1"/>
      <c r="G1414">
        <v>1</v>
      </c>
      <c r="H1414">
        <v>2</v>
      </c>
      <c r="I1414">
        <f>IF(Sales[[#This Row],[Number of Users]]-Sales[[#This Row],[Licenses Bought]]&lt;0,0,Sales[[#This Row],[Number of Users]]-Sales[[#This Row],[Licenses Bought]])</f>
        <v>1</v>
      </c>
      <c r="J1414" s="2">
        <f>IF(Sales[[#This Row],[Sales Month]]=MAX(Sales[Sales Month]),Sales[[#This Row],[Upsell $ Per Non-Paying User]]*Sales[[#This Row],[Non-Paying Users]],0)</f>
        <v>0</v>
      </c>
      <c r="K1414" s="2" t="str">
        <f>_xlfn.IFS(Sales[[#This Row],[Current Upsell $]]=0,"",Sales[[#This Row],[Current Upsell $]]&gt;=400,"High",Sales[[#This Row],[Current Upsell $]]&gt;=100,"Medium",Sales[[#This Row],[Current Upsell $]]&lt;100,"Low")</f>
        <v/>
      </c>
      <c r="L1414" s="2" t="str">
        <f>IF(Sales[[#This Row],[Current Upsell $]]&gt;0,_xlfn.CONCAT(Sales[[#This Row],[Subscription Type]]," ",Sales[[#This Row],[Upsell Priority]]," ",TEXT(Sales[[#This Row],[Current Upsell $]],"$#,#")),"")</f>
        <v/>
      </c>
      <c r="M1414" s="1">
        <v>44075</v>
      </c>
      <c r="N1414" s="1">
        <v>44378</v>
      </c>
      <c r="O1414">
        <v>10</v>
      </c>
      <c r="P1414">
        <v>0</v>
      </c>
      <c r="Q1414" s="1">
        <v>44256</v>
      </c>
      <c r="R1414">
        <v>10</v>
      </c>
      <c r="S1414" s="1"/>
    </row>
    <row r="1415" spans="1:19" x14ac:dyDescent="0.35">
      <c r="A1415">
        <v>100143</v>
      </c>
      <c r="B1415" t="s">
        <v>0</v>
      </c>
      <c r="C1415" s="2">
        <f>_xlfn.SWITCH(Sales[[#This Row],[Subscription Type]],"Basic",10,"Premium",10,"Business",25,"Enterprise",27)</f>
        <v>10</v>
      </c>
      <c r="E1415" s="1"/>
      <c r="F1415" s="1"/>
      <c r="G1415">
        <v>1</v>
      </c>
      <c r="H1415">
        <v>2</v>
      </c>
      <c r="I1415">
        <f>IF(Sales[[#This Row],[Number of Users]]-Sales[[#This Row],[Licenses Bought]]&lt;0,0,Sales[[#This Row],[Number of Users]]-Sales[[#This Row],[Licenses Bought]])</f>
        <v>1</v>
      </c>
      <c r="J1415" s="2">
        <f>IF(Sales[[#This Row],[Sales Month]]=MAX(Sales[Sales Month]),Sales[[#This Row],[Upsell $ Per Non-Paying User]]*Sales[[#This Row],[Non-Paying Users]],0)</f>
        <v>0</v>
      </c>
      <c r="K1415" s="2" t="str">
        <f>_xlfn.IFS(Sales[[#This Row],[Current Upsell $]]=0,"",Sales[[#This Row],[Current Upsell $]]&gt;=400,"High",Sales[[#This Row],[Current Upsell $]]&gt;=100,"Medium",Sales[[#This Row],[Current Upsell $]]&lt;100,"Low")</f>
        <v/>
      </c>
      <c r="L1415" s="2" t="str">
        <f>IF(Sales[[#This Row],[Current Upsell $]]&gt;0,_xlfn.CONCAT(Sales[[#This Row],[Subscription Type]]," ",Sales[[#This Row],[Upsell Priority]]," ",TEXT(Sales[[#This Row],[Current Upsell $]],"$#,#")),"")</f>
        <v/>
      </c>
      <c r="M1415" s="1">
        <v>44075</v>
      </c>
      <c r="N1415" s="1">
        <v>44378</v>
      </c>
      <c r="O1415">
        <v>10</v>
      </c>
      <c r="P1415">
        <v>0</v>
      </c>
      <c r="Q1415" s="1">
        <v>44287</v>
      </c>
      <c r="R1415">
        <v>10</v>
      </c>
      <c r="S1415" s="1"/>
    </row>
    <row r="1416" spans="1:19" x14ac:dyDescent="0.35">
      <c r="A1416">
        <v>100143</v>
      </c>
      <c r="B1416" t="s">
        <v>0</v>
      </c>
      <c r="C1416" s="2">
        <f>_xlfn.SWITCH(Sales[[#This Row],[Subscription Type]],"Basic",10,"Premium",10,"Business",25,"Enterprise",27)</f>
        <v>10</v>
      </c>
      <c r="E1416" s="1"/>
      <c r="F1416" s="1"/>
      <c r="G1416">
        <v>1</v>
      </c>
      <c r="H1416">
        <v>2</v>
      </c>
      <c r="I1416">
        <f>IF(Sales[[#This Row],[Number of Users]]-Sales[[#This Row],[Licenses Bought]]&lt;0,0,Sales[[#This Row],[Number of Users]]-Sales[[#This Row],[Licenses Bought]])</f>
        <v>1</v>
      </c>
      <c r="J1416" s="2">
        <f>IF(Sales[[#This Row],[Sales Month]]=MAX(Sales[Sales Month]),Sales[[#This Row],[Upsell $ Per Non-Paying User]]*Sales[[#This Row],[Non-Paying Users]],0)</f>
        <v>0</v>
      </c>
      <c r="K1416" s="2" t="str">
        <f>_xlfn.IFS(Sales[[#This Row],[Current Upsell $]]=0,"",Sales[[#This Row],[Current Upsell $]]&gt;=400,"High",Sales[[#This Row],[Current Upsell $]]&gt;=100,"Medium",Sales[[#This Row],[Current Upsell $]]&lt;100,"Low")</f>
        <v/>
      </c>
      <c r="L1416" s="2" t="str">
        <f>IF(Sales[[#This Row],[Current Upsell $]]&gt;0,_xlfn.CONCAT(Sales[[#This Row],[Subscription Type]]," ",Sales[[#This Row],[Upsell Priority]]," ",TEXT(Sales[[#This Row],[Current Upsell $]],"$#,#")),"")</f>
        <v/>
      </c>
      <c r="M1416" s="1">
        <v>44075</v>
      </c>
      <c r="N1416" s="1">
        <v>44378</v>
      </c>
      <c r="O1416">
        <v>10</v>
      </c>
      <c r="P1416">
        <v>0</v>
      </c>
      <c r="Q1416" s="1">
        <v>44317</v>
      </c>
      <c r="R1416">
        <v>10</v>
      </c>
      <c r="S1416" s="1"/>
    </row>
    <row r="1417" spans="1:19" x14ac:dyDescent="0.35">
      <c r="A1417">
        <v>100143</v>
      </c>
      <c r="B1417" t="s">
        <v>0</v>
      </c>
      <c r="C1417" s="2">
        <f>_xlfn.SWITCH(Sales[[#This Row],[Subscription Type]],"Basic",10,"Premium",10,"Business",25,"Enterprise",27)</f>
        <v>10</v>
      </c>
      <c r="E1417" s="1"/>
      <c r="F1417" s="1"/>
      <c r="G1417">
        <v>1</v>
      </c>
      <c r="H1417">
        <v>2</v>
      </c>
      <c r="I1417">
        <f>IF(Sales[[#This Row],[Number of Users]]-Sales[[#This Row],[Licenses Bought]]&lt;0,0,Sales[[#This Row],[Number of Users]]-Sales[[#This Row],[Licenses Bought]])</f>
        <v>1</v>
      </c>
      <c r="J1417" s="2">
        <f>IF(Sales[[#This Row],[Sales Month]]=MAX(Sales[Sales Month]),Sales[[#This Row],[Upsell $ Per Non-Paying User]]*Sales[[#This Row],[Non-Paying Users]],0)</f>
        <v>10</v>
      </c>
      <c r="K1417" s="2" t="str">
        <f>_xlfn.IFS(Sales[[#This Row],[Current Upsell $]]=0,"",Sales[[#This Row],[Current Upsell $]]&gt;=400,"High",Sales[[#This Row],[Current Upsell $]]&gt;=100,"Medium",Sales[[#This Row],[Current Upsell $]]&lt;100,"Low")</f>
        <v>Low</v>
      </c>
      <c r="L1417" s="2" t="str">
        <f>IF(Sales[[#This Row],[Current Upsell $]]&gt;0,_xlfn.CONCAT(Sales[[#This Row],[Subscription Type]]," ",Sales[[#This Row],[Upsell Priority]]," ",TEXT(Sales[[#This Row],[Current Upsell $]],"$#,#")),"")</f>
        <v>Premium Low $10</v>
      </c>
      <c r="M1417" s="1">
        <v>44075</v>
      </c>
      <c r="N1417" s="1">
        <v>44378</v>
      </c>
      <c r="O1417">
        <v>10</v>
      </c>
      <c r="P1417">
        <v>0</v>
      </c>
      <c r="Q1417" s="1">
        <v>44348</v>
      </c>
      <c r="R1417">
        <v>10</v>
      </c>
      <c r="S1417" s="1"/>
    </row>
    <row r="1418" spans="1:19" x14ac:dyDescent="0.35">
      <c r="A1418">
        <v>100144</v>
      </c>
      <c r="B1418" t="s">
        <v>3</v>
      </c>
      <c r="C1418" s="2">
        <f>_xlfn.SWITCH(Sales[[#This Row],[Subscription Type]],"Basic",10,"Premium",10,"Business",25,"Enterprise",27)</f>
        <v>10</v>
      </c>
      <c r="E1418" s="1"/>
      <c r="F1418" s="1"/>
      <c r="G1418">
        <v>0</v>
      </c>
      <c r="H1418">
        <v>2</v>
      </c>
      <c r="I1418">
        <f>IF(Sales[[#This Row],[Number of Users]]-Sales[[#This Row],[Licenses Bought]]&lt;0,0,Sales[[#This Row],[Number of Users]]-Sales[[#This Row],[Licenses Bought]])</f>
        <v>2</v>
      </c>
      <c r="J1418" s="2">
        <f>IF(Sales[[#This Row],[Sales Month]]=MAX(Sales[Sales Month]),Sales[[#This Row],[Upsell $ Per Non-Paying User]]*Sales[[#This Row],[Non-Paying Users]],0)</f>
        <v>0</v>
      </c>
      <c r="K1418" s="2" t="str">
        <f>_xlfn.IFS(Sales[[#This Row],[Current Upsell $]]=0,"",Sales[[#This Row],[Current Upsell $]]&gt;=400,"High",Sales[[#This Row],[Current Upsell $]]&gt;=100,"Medium",Sales[[#This Row],[Current Upsell $]]&lt;100,"Low")</f>
        <v/>
      </c>
      <c r="L1418" s="2" t="str">
        <f>IF(Sales[[#This Row],[Current Upsell $]]&gt;0,_xlfn.CONCAT(Sales[[#This Row],[Subscription Type]]," ",Sales[[#This Row],[Upsell Priority]]," ",TEXT(Sales[[#This Row],[Current Upsell $]],"$#,#")),"")</f>
        <v/>
      </c>
      <c r="M1418" s="1">
        <v>44075</v>
      </c>
      <c r="N1418" s="1">
        <v>44378</v>
      </c>
      <c r="O1418">
        <v>10</v>
      </c>
      <c r="P1418">
        <v>0</v>
      </c>
      <c r="Q1418" s="1">
        <v>44075</v>
      </c>
      <c r="R1418">
        <v>0</v>
      </c>
      <c r="S1418" s="1"/>
    </row>
    <row r="1419" spans="1:19" x14ac:dyDescent="0.35">
      <c r="A1419">
        <v>100144</v>
      </c>
      <c r="B1419" t="s">
        <v>0</v>
      </c>
      <c r="C1419" s="2">
        <f>_xlfn.SWITCH(Sales[[#This Row],[Subscription Type]],"Basic",10,"Premium",10,"Business",25,"Enterprise",27)</f>
        <v>10</v>
      </c>
      <c r="E1419" s="1"/>
      <c r="F1419" s="1"/>
      <c r="G1419">
        <v>1</v>
      </c>
      <c r="H1419">
        <v>2</v>
      </c>
      <c r="I1419">
        <f>IF(Sales[[#This Row],[Number of Users]]-Sales[[#This Row],[Licenses Bought]]&lt;0,0,Sales[[#This Row],[Number of Users]]-Sales[[#This Row],[Licenses Bought]])</f>
        <v>1</v>
      </c>
      <c r="J1419" s="2">
        <f>IF(Sales[[#This Row],[Sales Month]]=MAX(Sales[Sales Month]),Sales[[#This Row],[Upsell $ Per Non-Paying User]]*Sales[[#This Row],[Non-Paying Users]],0)</f>
        <v>0</v>
      </c>
      <c r="K1419" s="2" t="str">
        <f>_xlfn.IFS(Sales[[#This Row],[Current Upsell $]]=0,"",Sales[[#This Row],[Current Upsell $]]&gt;=400,"High",Sales[[#This Row],[Current Upsell $]]&gt;=100,"Medium",Sales[[#This Row],[Current Upsell $]]&lt;100,"Low")</f>
        <v/>
      </c>
      <c r="L1419" s="2" t="str">
        <f>IF(Sales[[#This Row],[Current Upsell $]]&gt;0,_xlfn.CONCAT(Sales[[#This Row],[Subscription Type]]," ",Sales[[#This Row],[Upsell Priority]]," ",TEXT(Sales[[#This Row],[Current Upsell $]],"$#,#")),"")</f>
        <v/>
      </c>
      <c r="M1419" s="1">
        <v>44075</v>
      </c>
      <c r="N1419" s="1">
        <v>44378</v>
      </c>
      <c r="O1419">
        <v>10</v>
      </c>
      <c r="P1419">
        <v>0</v>
      </c>
      <c r="Q1419" s="1">
        <v>44105</v>
      </c>
      <c r="R1419">
        <v>10</v>
      </c>
      <c r="S1419" s="1"/>
    </row>
    <row r="1420" spans="1:19" x14ac:dyDescent="0.35">
      <c r="A1420">
        <v>100144</v>
      </c>
      <c r="B1420" t="s">
        <v>0</v>
      </c>
      <c r="C1420" s="2">
        <f>_xlfn.SWITCH(Sales[[#This Row],[Subscription Type]],"Basic",10,"Premium",10,"Business",25,"Enterprise",27)</f>
        <v>10</v>
      </c>
      <c r="E1420" s="1"/>
      <c r="F1420" s="1"/>
      <c r="G1420">
        <v>1</v>
      </c>
      <c r="H1420">
        <v>2</v>
      </c>
      <c r="I1420">
        <f>IF(Sales[[#This Row],[Number of Users]]-Sales[[#This Row],[Licenses Bought]]&lt;0,0,Sales[[#This Row],[Number of Users]]-Sales[[#This Row],[Licenses Bought]])</f>
        <v>1</v>
      </c>
      <c r="J1420" s="2">
        <f>IF(Sales[[#This Row],[Sales Month]]=MAX(Sales[Sales Month]),Sales[[#This Row],[Upsell $ Per Non-Paying User]]*Sales[[#This Row],[Non-Paying Users]],0)</f>
        <v>0</v>
      </c>
      <c r="K1420" s="2" t="str">
        <f>_xlfn.IFS(Sales[[#This Row],[Current Upsell $]]=0,"",Sales[[#This Row],[Current Upsell $]]&gt;=400,"High",Sales[[#This Row],[Current Upsell $]]&gt;=100,"Medium",Sales[[#This Row],[Current Upsell $]]&lt;100,"Low")</f>
        <v/>
      </c>
      <c r="L1420" s="2" t="str">
        <f>IF(Sales[[#This Row],[Current Upsell $]]&gt;0,_xlfn.CONCAT(Sales[[#This Row],[Subscription Type]]," ",Sales[[#This Row],[Upsell Priority]]," ",TEXT(Sales[[#This Row],[Current Upsell $]],"$#,#")),"")</f>
        <v/>
      </c>
      <c r="M1420" s="1">
        <v>44075</v>
      </c>
      <c r="N1420" s="1">
        <v>44378</v>
      </c>
      <c r="O1420">
        <v>10</v>
      </c>
      <c r="P1420">
        <v>0</v>
      </c>
      <c r="Q1420" s="1">
        <v>44136</v>
      </c>
      <c r="R1420">
        <v>10</v>
      </c>
      <c r="S1420" s="1"/>
    </row>
    <row r="1421" spans="1:19" x14ac:dyDescent="0.35">
      <c r="A1421">
        <v>100144</v>
      </c>
      <c r="B1421" t="s">
        <v>0</v>
      </c>
      <c r="C1421" s="2">
        <f>_xlfn.SWITCH(Sales[[#This Row],[Subscription Type]],"Basic",10,"Premium",10,"Business",25,"Enterprise",27)</f>
        <v>10</v>
      </c>
      <c r="E1421" s="1"/>
      <c r="F1421" s="1"/>
      <c r="G1421">
        <v>1</v>
      </c>
      <c r="H1421">
        <v>2</v>
      </c>
      <c r="I1421">
        <f>IF(Sales[[#This Row],[Number of Users]]-Sales[[#This Row],[Licenses Bought]]&lt;0,0,Sales[[#This Row],[Number of Users]]-Sales[[#This Row],[Licenses Bought]])</f>
        <v>1</v>
      </c>
      <c r="J1421" s="2">
        <f>IF(Sales[[#This Row],[Sales Month]]=MAX(Sales[Sales Month]),Sales[[#This Row],[Upsell $ Per Non-Paying User]]*Sales[[#This Row],[Non-Paying Users]],0)</f>
        <v>0</v>
      </c>
      <c r="K1421" s="2" t="str">
        <f>_xlfn.IFS(Sales[[#This Row],[Current Upsell $]]=0,"",Sales[[#This Row],[Current Upsell $]]&gt;=400,"High",Sales[[#This Row],[Current Upsell $]]&gt;=100,"Medium",Sales[[#This Row],[Current Upsell $]]&lt;100,"Low")</f>
        <v/>
      </c>
      <c r="L1421" s="2" t="str">
        <f>IF(Sales[[#This Row],[Current Upsell $]]&gt;0,_xlfn.CONCAT(Sales[[#This Row],[Subscription Type]]," ",Sales[[#This Row],[Upsell Priority]]," ",TEXT(Sales[[#This Row],[Current Upsell $]],"$#,#")),"")</f>
        <v/>
      </c>
      <c r="M1421" s="1">
        <v>44075</v>
      </c>
      <c r="N1421" s="1">
        <v>44378</v>
      </c>
      <c r="O1421">
        <v>10</v>
      </c>
      <c r="P1421">
        <v>0</v>
      </c>
      <c r="Q1421" s="1">
        <v>44166</v>
      </c>
      <c r="R1421">
        <v>10</v>
      </c>
      <c r="S1421" s="1"/>
    </row>
    <row r="1422" spans="1:19" x14ac:dyDescent="0.35">
      <c r="A1422">
        <v>100144</v>
      </c>
      <c r="B1422" t="s">
        <v>0</v>
      </c>
      <c r="C1422" s="2">
        <f>_xlfn.SWITCH(Sales[[#This Row],[Subscription Type]],"Basic",10,"Premium",10,"Business",25,"Enterprise",27)</f>
        <v>10</v>
      </c>
      <c r="E1422" s="1"/>
      <c r="F1422" s="1"/>
      <c r="G1422">
        <v>1</v>
      </c>
      <c r="H1422">
        <v>2</v>
      </c>
      <c r="I1422">
        <f>IF(Sales[[#This Row],[Number of Users]]-Sales[[#This Row],[Licenses Bought]]&lt;0,0,Sales[[#This Row],[Number of Users]]-Sales[[#This Row],[Licenses Bought]])</f>
        <v>1</v>
      </c>
      <c r="J1422" s="2">
        <f>IF(Sales[[#This Row],[Sales Month]]=MAX(Sales[Sales Month]),Sales[[#This Row],[Upsell $ Per Non-Paying User]]*Sales[[#This Row],[Non-Paying Users]],0)</f>
        <v>0</v>
      </c>
      <c r="K1422" s="2" t="str">
        <f>_xlfn.IFS(Sales[[#This Row],[Current Upsell $]]=0,"",Sales[[#This Row],[Current Upsell $]]&gt;=400,"High",Sales[[#This Row],[Current Upsell $]]&gt;=100,"Medium",Sales[[#This Row],[Current Upsell $]]&lt;100,"Low")</f>
        <v/>
      </c>
      <c r="L1422" s="2" t="str">
        <f>IF(Sales[[#This Row],[Current Upsell $]]&gt;0,_xlfn.CONCAT(Sales[[#This Row],[Subscription Type]]," ",Sales[[#This Row],[Upsell Priority]]," ",TEXT(Sales[[#This Row],[Current Upsell $]],"$#,#")),"")</f>
        <v/>
      </c>
      <c r="M1422" s="1">
        <v>44075</v>
      </c>
      <c r="N1422" s="1">
        <v>44378</v>
      </c>
      <c r="O1422">
        <v>10</v>
      </c>
      <c r="P1422">
        <v>0</v>
      </c>
      <c r="Q1422" s="1">
        <v>44197</v>
      </c>
      <c r="R1422">
        <v>10</v>
      </c>
      <c r="S1422" s="1"/>
    </row>
    <row r="1423" spans="1:19" x14ac:dyDescent="0.35">
      <c r="A1423">
        <v>100144</v>
      </c>
      <c r="B1423" t="s">
        <v>0</v>
      </c>
      <c r="C1423" s="2">
        <f>_xlfn.SWITCH(Sales[[#This Row],[Subscription Type]],"Basic",10,"Premium",10,"Business",25,"Enterprise",27)</f>
        <v>10</v>
      </c>
      <c r="E1423" s="1"/>
      <c r="F1423" s="1"/>
      <c r="G1423">
        <v>1</v>
      </c>
      <c r="H1423">
        <v>2</v>
      </c>
      <c r="I1423">
        <f>IF(Sales[[#This Row],[Number of Users]]-Sales[[#This Row],[Licenses Bought]]&lt;0,0,Sales[[#This Row],[Number of Users]]-Sales[[#This Row],[Licenses Bought]])</f>
        <v>1</v>
      </c>
      <c r="J1423" s="2">
        <f>IF(Sales[[#This Row],[Sales Month]]=MAX(Sales[Sales Month]),Sales[[#This Row],[Upsell $ Per Non-Paying User]]*Sales[[#This Row],[Non-Paying Users]],0)</f>
        <v>0</v>
      </c>
      <c r="K1423" s="2" t="str">
        <f>_xlfn.IFS(Sales[[#This Row],[Current Upsell $]]=0,"",Sales[[#This Row],[Current Upsell $]]&gt;=400,"High",Sales[[#This Row],[Current Upsell $]]&gt;=100,"Medium",Sales[[#This Row],[Current Upsell $]]&lt;100,"Low")</f>
        <v/>
      </c>
      <c r="L1423" s="2" t="str">
        <f>IF(Sales[[#This Row],[Current Upsell $]]&gt;0,_xlfn.CONCAT(Sales[[#This Row],[Subscription Type]]," ",Sales[[#This Row],[Upsell Priority]]," ",TEXT(Sales[[#This Row],[Current Upsell $]],"$#,#")),"")</f>
        <v/>
      </c>
      <c r="M1423" s="1">
        <v>44075</v>
      </c>
      <c r="N1423" s="1">
        <v>44378</v>
      </c>
      <c r="O1423">
        <v>10</v>
      </c>
      <c r="P1423">
        <v>0</v>
      </c>
      <c r="Q1423" s="1">
        <v>44228</v>
      </c>
      <c r="R1423">
        <v>10</v>
      </c>
      <c r="S1423" s="1"/>
    </row>
    <row r="1424" spans="1:19" x14ac:dyDescent="0.35">
      <c r="A1424">
        <v>100144</v>
      </c>
      <c r="B1424" t="s">
        <v>0</v>
      </c>
      <c r="C1424" s="2">
        <f>_xlfn.SWITCH(Sales[[#This Row],[Subscription Type]],"Basic",10,"Premium",10,"Business",25,"Enterprise",27)</f>
        <v>10</v>
      </c>
      <c r="E1424" s="1"/>
      <c r="F1424" s="1"/>
      <c r="G1424">
        <v>1</v>
      </c>
      <c r="H1424">
        <v>2</v>
      </c>
      <c r="I1424">
        <f>IF(Sales[[#This Row],[Number of Users]]-Sales[[#This Row],[Licenses Bought]]&lt;0,0,Sales[[#This Row],[Number of Users]]-Sales[[#This Row],[Licenses Bought]])</f>
        <v>1</v>
      </c>
      <c r="J1424" s="2">
        <f>IF(Sales[[#This Row],[Sales Month]]=MAX(Sales[Sales Month]),Sales[[#This Row],[Upsell $ Per Non-Paying User]]*Sales[[#This Row],[Non-Paying Users]],0)</f>
        <v>0</v>
      </c>
      <c r="K1424" s="2" t="str">
        <f>_xlfn.IFS(Sales[[#This Row],[Current Upsell $]]=0,"",Sales[[#This Row],[Current Upsell $]]&gt;=400,"High",Sales[[#This Row],[Current Upsell $]]&gt;=100,"Medium",Sales[[#This Row],[Current Upsell $]]&lt;100,"Low")</f>
        <v/>
      </c>
      <c r="L1424" s="2" t="str">
        <f>IF(Sales[[#This Row],[Current Upsell $]]&gt;0,_xlfn.CONCAT(Sales[[#This Row],[Subscription Type]]," ",Sales[[#This Row],[Upsell Priority]]," ",TEXT(Sales[[#This Row],[Current Upsell $]],"$#,#")),"")</f>
        <v/>
      </c>
      <c r="M1424" s="1">
        <v>44075</v>
      </c>
      <c r="N1424" s="1">
        <v>44378</v>
      </c>
      <c r="O1424">
        <v>10</v>
      </c>
      <c r="P1424">
        <v>0</v>
      </c>
      <c r="Q1424" s="1">
        <v>44256</v>
      </c>
      <c r="R1424">
        <v>10</v>
      </c>
      <c r="S1424" s="1"/>
    </row>
    <row r="1425" spans="1:19" x14ac:dyDescent="0.35">
      <c r="A1425">
        <v>100144</v>
      </c>
      <c r="B1425" t="s">
        <v>0</v>
      </c>
      <c r="C1425" s="2">
        <f>_xlfn.SWITCH(Sales[[#This Row],[Subscription Type]],"Basic",10,"Premium",10,"Business",25,"Enterprise",27)</f>
        <v>10</v>
      </c>
      <c r="E1425" s="1"/>
      <c r="F1425" s="1"/>
      <c r="G1425">
        <v>1</v>
      </c>
      <c r="H1425">
        <v>2</v>
      </c>
      <c r="I1425">
        <f>IF(Sales[[#This Row],[Number of Users]]-Sales[[#This Row],[Licenses Bought]]&lt;0,0,Sales[[#This Row],[Number of Users]]-Sales[[#This Row],[Licenses Bought]])</f>
        <v>1</v>
      </c>
      <c r="J1425" s="2">
        <f>IF(Sales[[#This Row],[Sales Month]]=MAX(Sales[Sales Month]),Sales[[#This Row],[Upsell $ Per Non-Paying User]]*Sales[[#This Row],[Non-Paying Users]],0)</f>
        <v>0</v>
      </c>
      <c r="K1425" s="2" t="str">
        <f>_xlfn.IFS(Sales[[#This Row],[Current Upsell $]]=0,"",Sales[[#This Row],[Current Upsell $]]&gt;=400,"High",Sales[[#This Row],[Current Upsell $]]&gt;=100,"Medium",Sales[[#This Row],[Current Upsell $]]&lt;100,"Low")</f>
        <v/>
      </c>
      <c r="L1425" s="2" t="str">
        <f>IF(Sales[[#This Row],[Current Upsell $]]&gt;0,_xlfn.CONCAT(Sales[[#This Row],[Subscription Type]]," ",Sales[[#This Row],[Upsell Priority]]," ",TEXT(Sales[[#This Row],[Current Upsell $]],"$#,#")),"")</f>
        <v/>
      </c>
      <c r="M1425" s="1">
        <v>44075</v>
      </c>
      <c r="N1425" s="1">
        <v>44378</v>
      </c>
      <c r="O1425">
        <v>10</v>
      </c>
      <c r="P1425">
        <v>0</v>
      </c>
      <c r="Q1425" s="1">
        <v>44287</v>
      </c>
      <c r="R1425">
        <v>10</v>
      </c>
      <c r="S1425" s="1"/>
    </row>
    <row r="1426" spans="1:19" x14ac:dyDescent="0.35">
      <c r="A1426">
        <v>100144</v>
      </c>
      <c r="B1426" t="s">
        <v>0</v>
      </c>
      <c r="C1426" s="2">
        <f>_xlfn.SWITCH(Sales[[#This Row],[Subscription Type]],"Basic",10,"Premium",10,"Business",25,"Enterprise",27)</f>
        <v>10</v>
      </c>
      <c r="E1426" s="1"/>
      <c r="F1426" s="1"/>
      <c r="G1426">
        <v>1</v>
      </c>
      <c r="H1426">
        <v>2</v>
      </c>
      <c r="I1426">
        <f>IF(Sales[[#This Row],[Number of Users]]-Sales[[#This Row],[Licenses Bought]]&lt;0,0,Sales[[#This Row],[Number of Users]]-Sales[[#This Row],[Licenses Bought]])</f>
        <v>1</v>
      </c>
      <c r="J1426" s="2">
        <f>IF(Sales[[#This Row],[Sales Month]]=MAX(Sales[Sales Month]),Sales[[#This Row],[Upsell $ Per Non-Paying User]]*Sales[[#This Row],[Non-Paying Users]],0)</f>
        <v>0</v>
      </c>
      <c r="K1426" s="2" t="str">
        <f>_xlfn.IFS(Sales[[#This Row],[Current Upsell $]]=0,"",Sales[[#This Row],[Current Upsell $]]&gt;=400,"High",Sales[[#This Row],[Current Upsell $]]&gt;=100,"Medium",Sales[[#This Row],[Current Upsell $]]&lt;100,"Low")</f>
        <v/>
      </c>
      <c r="L1426" s="2" t="str">
        <f>IF(Sales[[#This Row],[Current Upsell $]]&gt;0,_xlfn.CONCAT(Sales[[#This Row],[Subscription Type]]," ",Sales[[#This Row],[Upsell Priority]]," ",TEXT(Sales[[#This Row],[Current Upsell $]],"$#,#")),"")</f>
        <v/>
      </c>
      <c r="M1426" s="1">
        <v>44075</v>
      </c>
      <c r="N1426" s="1">
        <v>44378</v>
      </c>
      <c r="O1426">
        <v>10</v>
      </c>
      <c r="P1426">
        <v>0</v>
      </c>
      <c r="Q1426" s="1">
        <v>44317</v>
      </c>
      <c r="R1426">
        <v>10</v>
      </c>
      <c r="S1426" s="1"/>
    </row>
    <row r="1427" spans="1:19" x14ac:dyDescent="0.35">
      <c r="A1427">
        <v>100144</v>
      </c>
      <c r="B1427" t="s">
        <v>0</v>
      </c>
      <c r="C1427" s="2">
        <f>_xlfn.SWITCH(Sales[[#This Row],[Subscription Type]],"Basic",10,"Premium",10,"Business",25,"Enterprise",27)</f>
        <v>10</v>
      </c>
      <c r="E1427" s="1"/>
      <c r="F1427" s="1"/>
      <c r="G1427">
        <v>1</v>
      </c>
      <c r="H1427">
        <v>2</v>
      </c>
      <c r="I1427">
        <f>IF(Sales[[#This Row],[Number of Users]]-Sales[[#This Row],[Licenses Bought]]&lt;0,0,Sales[[#This Row],[Number of Users]]-Sales[[#This Row],[Licenses Bought]])</f>
        <v>1</v>
      </c>
      <c r="J1427" s="2">
        <f>IF(Sales[[#This Row],[Sales Month]]=MAX(Sales[Sales Month]),Sales[[#This Row],[Upsell $ Per Non-Paying User]]*Sales[[#This Row],[Non-Paying Users]],0)</f>
        <v>10</v>
      </c>
      <c r="K1427" s="2" t="str">
        <f>_xlfn.IFS(Sales[[#This Row],[Current Upsell $]]=0,"",Sales[[#This Row],[Current Upsell $]]&gt;=400,"High",Sales[[#This Row],[Current Upsell $]]&gt;=100,"Medium",Sales[[#This Row],[Current Upsell $]]&lt;100,"Low")</f>
        <v>Low</v>
      </c>
      <c r="L1427" s="2" t="str">
        <f>IF(Sales[[#This Row],[Current Upsell $]]&gt;0,_xlfn.CONCAT(Sales[[#This Row],[Subscription Type]]," ",Sales[[#This Row],[Upsell Priority]]," ",TEXT(Sales[[#This Row],[Current Upsell $]],"$#,#")),"")</f>
        <v>Premium Low $10</v>
      </c>
      <c r="M1427" s="1">
        <v>44075</v>
      </c>
      <c r="N1427" s="1">
        <v>44378</v>
      </c>
      <c r="O1427">
        <v>10</v>
      </c>
      <c r="P1427">
        <v>0</v>
      </c>
      <c r="Q1427" s="1">
        <v>44348</v>
      </c>
      <c r="R1427">
        <v>10</v>
      </c>
      <c r="S1427" s="1"/>
    </row>
    <row r="1428" spans="1:19" x14ac:dyDescent="0.35">
      <c r="A1428">
        <v>100145</v>
      </c>
      <c r="B1428" t="s">
        <v>3</v>
      </c>
      <c r="C1428" s="2">
        <f>_xlfn.SWITCH(Sales[[#This Row],[Subscription Type]],"Basic",10,"Premium",10,"Business",25,"Enterprise",27)</f>
        <v>10</v>
      </c>
      <c r="E1428" s="1"/>
      <c r="F1428" s="1"/>
      <c r="G1428">
        <v>0</v>
      </c>
      <c r="H1428">
        <v>2</v>
      </c>
      <c r="I1428">
        <f>IF(Sales[[#This Row],[Number of Users]]-Sales[[#This Row],[Licenses Bought]]&lt;0,0,Sales[[#This Row],[Number of Users]]-Sales[[#This Row],[Licenses Bought]])</f>
        <v>2</v>
      </c>
      <c r="J1428" s="2">
        <f>IF(Sales[[#This Row],[Sales Month]]=MAX(Sales[Sales Month]),Sales[[#This Row],[Upsell $ Per Non-Paying User]]*Sales[[#This Row],[Non-Paying Users]],0)</f>
        <v>0</v>
      </c>
      <c r="K1428" s="2" t="str">
        <f>_xlfn.IFS(Sales[[#This Row],[Current Upsell $]]=0,"",Sales[[#This Row],[Current Upsell $]]&gt;=400,"High",Sales[[#This Row],[Current Upsell $]]&gt;=100,"Medium",Sales[[#This Row],[Current Upsell $]]&lt;100,"Low")</f>
        <v/>
      </c>
      <c r="L1428" s="2" t="str">
        <f>IF(Sales[[#This Row],[Current Upsell $]]&gt;0,_xlfn.CONCAT(Sales[[#This Row],[Subscription Type]]," ",Sales[[#This Row],[Upsell Priority]]," ",TEXT(Sales[[#This Row],[Current Upsell $]],"$#,#")),"")</f>
        <v/>
      </c>
      <c r="M1428" s="1">
        <v>44075</v>
      </c>
      <c r="N1428" s="1">
        <v>44378</v>
      </c>
      <c r="O1428">
        <v>10</v>
      </c>
      <c r="P1428">
        <v>0</v>
      </c>
      <c r="Q1428" s="1">
        <v>44075</v>
      </c>
      <c r="R1428">
        <v>0</v>
      </c>
      <c r="S1428" s="1"/>
    </row>
    <row r="1429" spans="1:19" x14ac:dyDescent="0.35">
      <c r="A1429">
        <v>100145</v>
      </c>
      <c r="B1429" t="s">
        <v>0</v>
      </c>
      <c r="C1429" s="2">
        <f>_xlfn.SWITCH(Sales[[#This Row],[Subscription Type]],"Basic",10,"Premium",10,"Business",25,"Enterprise",27)</f>
        <v>10</v>
      </c>
      <c r="E1429" s="1"/>
      <c r="F1429" s="1"/>
      <c r="G1429">
        <v>1</v>
      </c>
      <c r="H1429">
        <v>2</v>
      </c>
      <c r="I1429">
        <f>IF(Sales[[#This Row],[Number of Users]]-Sales[[#This Row],[Licenses Bought]]&lt;0,0,Sales[[#This Row],[Number of Users]]-Sales[[#This Row],[Licenses Bought]])</f>
        <v>1</v>
      </c>
      <c r="J1429" s="2">
        <f>IF(Sales[[#This Row],[Sales Month]]=MAX(Sales[Sales Month]),Sales[[#This Row],[Upsell $ Per Non-Paying User]]*Sales[[#This Row],[Non-Paying Users]],0)</f>
        <v>0</v>
      </c>
      <c r="K1429" s="2" t="str">
        <f>_xlfn.IFS(Sales[[#This Row],[Current Upsell $]]=0,"",Sales[[#This Row],[Current Upsell $]]&gt;=400,"High",Sales[[#This Row],[Current Upsell $]]&gt;=100,"Medium",Sales[[#This Row],[Current Upsell $]]&lt;100,"Low")</f>
        <v/>
      </c>
      <c r="L1429" s="2" t="str">
        <f>IF(Sales[[#This Row],[Current Upsell $]]&gt;0,_xlfn.CONCAT(Sales[[#This Row],[Subscription Type]]," ",Sales[[#This Row],[Upsell Priority]]," ",TEXT(Sales[[#This Row],[Current Upsell $]],"$#,#")),"")</f>
        <v/>
      </c>
      <c r="M1429" s="1">
        <v>44075</v>
      </c>
      <c r="N1429" s="1">
        <v>44378</v>
      </c>
      <c r="O1429">
        <v>10</v>
      </c>
      <c r="P1429">
        <v>0</v>
      </c>
      <c r="Q1429" s="1">
        <v>44105</v>
      </c>
      <c r="R1429">
        <v>10</v>
      </c>
      <c r="S1429" s="1"/>
    </row>
    <row r="1430" spans="1:19" x14ac:dyDescent="0.35">
      <c r="A1430">
        <v>100145</v>
      </c>
      <c r="B1430" t="s">
        <v>0</v>
      </c>
      <c r="C1430" s="2">
        <f>_xlfn.SWITCH(Sales[[#This Row],[Subscription Type]],"Basic",10,"Premium",10,"Business",25,"Enterprise",27)</f>
        <v>10</v>
      </c>
      <c r="E1430" s="1"/>
      <c r="F1430" s="1"/>
      <c r="G1430">
        <v>1</v>
      </c>
      <c r="H1430">
        <v>2</v>
      </c>
      <c r="I1430">
        <f>IF(Sales[[#This Row],[Number of Users]]-Sales[[#This Row],[Licenses Bought]]&lt;0,0,Sales[[#This Row],[Number of Users]]-Sales[[#This Row],[Licenses Bought]])</f>
        <v>1</v>
      </c>
      <c r="J1430" s="2">
        <f>IF(Sales[[#This Row],[Sales Month]]=MAX(Sales[Sales Month]),Sales[[#This Row],[Upsell $ Per Non-Paying User]]*Sales[[#This Row],[Non-Paying Users]],0)</f>
        <v>0</v>
      </c>
      <c r="K1430" s="2" t="str">
        <f>_xlfn.IFS(Sales[[#This Row],[Current Upsell $]]=0,"",Sales[[#This Row],[Current Upsell $]]&gt;=400,"High",Sales[[#This Row],[Current Upsell $]]&gt;=100,"Medium",Sales[[#This Row],[Current Upsell $]]&lt;100,"Low")</f>
        <v/>
      </c>
      <c r="L1430" s="2" t="str">
        <f>IF(Sales[[#This Row],[Current Upsell $]]&gt;0,_xlfn.CONCAT(Sales[[#This Row],[Subscription Type]]," ",Sales[[#This Row],[Upsell Priority]]," ",TEXT(Sales[[#This Row],[Current Upsell $]],"$#,#")),"")</f>
        <v/>
      </c>
      <c r="M1430" s="1">
        <v>44075</v>
      </c>
      <c r="N1430" s="1">
        <v>44378</v>
      </c>
      <c r="O1430">
        <v>10</v>
      </c>
      <c r="P1430">
        <v>0</v>
      </c>
      <c r="Q1430" s="1">
        <v>44136</v>
      </c>
      <c r="R1430">
        <v>10</v>
      </c>
      <c r="S1430" s="1"/>
    </row>
    <row r="1431" spans="1:19" x14ac:dyDescent="0.35">
      <c r="A1431">
        <v>100145</v>
      </c>
      <c r="B1431" t="s">
        <v>0</v>
      </c>
      <c r="C1431" s="2">
        <f>_xlfn.SWITCH(Sales[[#This Row],[Subscription Type]],"Basic",10,"Premium",10,"Business",25,"Enterprise",27)</f>
        <v>10</v>
      </c>
      <c r="E1431" s="1"/>
      <c r="F1431" s="1"/>
      <c r="G1431">
        <v>1</v>
      </c>
      <c r="H1431">
        <v>2</v>
      </c>
      <c r="I1431">
        <f>IF(Sales[[#This Row],[Number of Users]]-Sales[[#This Row],[Licenses Bought]]&lt;0,0,Sales[[#This Row],[Number of Users]]-Sales[[#This Row],[Licenses Bought]])</f>
        <v>1</v>
      </c>
      <c r="J1431" s="2">
        <f>IF(Sales[[#This Row],[Sales Month]]=MAX(Sales[Sales Month]),Sales[[#This Row],[Upsell $ Per Non-Paying User]]*Sales[[#This Row],[Non-Paying Users]],0)</f>
        <v>0</v>
      </c>
      <c r="K1431" s="2" t="str">
        <f>_xlfn.IFS(Sales[[#This Row],[Current Upsell $]]=0,"",Sales[[#This Row],[Current Upsell $]]&gt;=400,"High",Sales[[#This Row],[Current Upsell $]]&gt;=100,"Medium",Sales[[#This Row],[Current Upsell $]]&lt;100,"Low")</f>
        <v/>
      </c>
      <c r="L1431" s="2" t="str">
        <f>IF(Sales[[#This Row],[Current Upsell $]]&gt;0,_xlfn.CONCAT(Sales[[#This Row],[Subscription Type]]," ",Sales[[#This Row],[Upsell Priority]]," ",TEXT(Sales[[#This Row],[Current Upsell $]],"$#,#")),"")</f>
        <v/>
      </c>
      <c r="M1431" s="1">
        <v>44075</v>
      </c>
      <c r="N1431" s="1">
        <v>44378</v>
      </c>
      <c r="O1431">
        <v>10</v>
      </c>
      <c r="P1431">
        <v>0</v>
      </c>
      <c r="Q1431" s="1">
        <v>44166</v>
      </c>
      <c r="R1431">
        <v>10</v>
      </c>
      <c r="S1431" s="1"/>
    </row>
    <row r="1432" spans="1:19" x14ac:dyDescent="0.35">
      <c r="A1432">
        <v>100145</v>
      </c>
      <c r="B1432" t="s">
        <v>0</v>
      </c>
      <c r="C1432" s="2">
        <f>_xlfn.SWITCH(Sales[[#This Row],[Subscription Type]],"Basic",10,"Premium",10,"Business",25,"Enterprise",27)</f>
        <v>10</v>
      </c>
      <c r="E1432" s="1"/>
      <c r="F1432" s="1"/>
      <c r="G1432">
        <v>1</v>
      </c>
      <c r="H1432">
        <v>2</v>
      </c>
      <c r="I1432">
        <f>IF(Sales[[#This Row],[Number of Users]]-Sales[[#This Row],[Licenses Bought]]&lt;0,0,Sales[[#This Row],[Number of Users]]-Sales[[#This Row],[Licenses Bought]])</f>
        <v>1</v>
      </c>
      <c r="J1432" s="2">
        <f>IF(Sales[[#This Row],[Sales Month]]=MAX(Sales[Sales Month]),Sales[[#This Row],[Upsell $ Per Non-Paying User]]*Sales[[#This Row],[Non-Paying Users]],0)</f>
        <v>0</v>
      </c>
      <c r="K1432" s="2" t="str">
        <f>_xlfn.IFS(Sales[[#This Row],[Current Upsell $]]=0,"",Sales[[#This Row],[Current Upsell $]]&gt;=400,"High",Sales[[#This Row],[Current Upsell $]]&gt;=100,"Medium",Sales[[#This Row],[Current Upsell $]]&lt;100,"Low")</f>
        <v/>
      </c>
      <c r="L1432" s="2" t="str">
        <f>IF(Sales[[#This Row],[Current Upsell $]]&gt;0,_xlfn.CONCAT(Sales[[#This Row],[Subscription Type]]," ",Sales[[#This Row],[Upsell Priority]]," ",TEXT(Sales[[#This Row],[Current Upsell $]],"$#,#")),"")</f>
        <v/>
      </c>
      <c r="M1432" s="1">
        <v>44075</v>
      </c>
      <c r="N1432" s="1">
        <v>44378</v>
      </c>
      <c r="O1432">
        <v>10</v>
      </c>
      <c r="P1432">
        <v>0</v>
      </c>
      <c r="Q1432" s="1">
        <v>44197</v>
      </c>
      <c r="R1432">
        <v>10</v>
      </c>
      <c r="S1432" s="1"/>
    </row>
    <row r="1433" spans="1:19" x14ac:dyDescent="0.35">
      <c r="A1433">
        <v>100145</v>
      </c>
      <c r="B1433" t="s">
        <v>0</v>
      </c>
      <c r="C1433" s="2">
        <f>_xlfn.SWITCH(Sales[[#This Row],[Subscription Type]],"Basic",10,"Premium",10,"Business",25,"Enterprise",27)</f>
        <v>10</v>
      </c>
      <c r="E1433" s="1"/>
      <c r="F1433" s="1"/>
      <c r="G1433">
        <v>1</v>
      </c>
      <c r="H1433">
        <v>2</v>
      </c>
      <c r="I1433">
        <f>IF(Sales[[#This Row],[Number of Users]]-Sales[[#This Row],[Licenses Bought]]&lt;0,0,Sales[[#This Row],[Number of Users]]-Sales[[#This Row],[Licenses Bought]])</f>
        <v>1</v>
      </c>
      <c r="J1433" s="2">
        <f>IF(Sales[[#This Row],[Sales Month]]=MAX(Sales[Sales Month]),Sales[[#This Row],[Upsell $ Per Non-Paying User]]*Sales[[#This Row],[Non-Paying Users]],0)</f>
        <v>0</v>
      </c>
      <c r="K1433" s="2" t="str">
        <f>_xlfn.IFS(Sales[[#This Row],[Current Upsell $]]=0,"",Sales[[#This Row],[Current Upsell $]]&gt;=400,"High",Sales[[#This Row],[Current Upsell $]]&gt;=100,"Medium",Sales[[#This Row],[Current Upsell $]]&lt;100,"Low")</f>
        <v/>
      </c>
      <c r="L1433" s="2" t="str">
        <f>IF(Sales[[#This Row],[Current Upsell $]]&gt;0,_xlfn.CONCAT(Sales[[#This Row],[Subscription Type]]," ",Sales[[#This Row],[Upsell Priority]]," ",TEXT(Sales[[#This Row],[Current Upsell $]],"$#,#")),"")</f>
        <v/>
      </c>
      <c r="M1433" s="1">
        <v>44075</v>
      </c>
      <c r="N1433" s="1">
        <v>44378</v>
      </c>
      <c r="O1433">
        <v>10</v>
      </c>
      <c r="P1433">
        <v>0</v>
      </c>
      <c r="Q1433" s="1">
        <v>44228</v>
      </c>
      <c r="R1433">
        <v>10</v>
      </c>
      <c r="S1433" s="1"/>
    </row>
    <row r="1434" spans="1:19" x14ac:dyDescent="0.35">
      <c r="A1434">
        <v>100145</v>
      </c>
      <c r="B1434" t="s">
        <v>0</v>
      </c>
      <c r="C1434" s="2">
        <f>_xlfn.SWITCH(Sales[[#This Row],[Subscription Type]],"Basic",10,"Premium",10,"Business",25,"Enterprise",27)</f>
        <v>10</v>
      </c>
      <c r="E1434" s="1"/>
      <c r="F1434" s="1"/>
      <c r="G1434">
        <v>1</v>
      </c>
      <c r="H1434">
        <v>1</v>
      </c>
      <c r="I1434">
        <f>IF(Sales[[#This Row],[Number of Users]]-Sales[[#This Row],[Licenses Bought]]&lt;0,0,Sales[[#This Row],[Number of Users]]-Sales[[#This Row],[Licenses Bought]])</f>
        <v>0</v>
      </c>
      <c r="J1434" s="2">
        <f>IF(Sales[[#This Row],[Sales Month]]=MAX(Sales[Sales Month]),Sales[[#This Row],[Upsell $ Per Non-Paying User]]*Sales[[#This Row],[Non-Paying Users]],0)</f>
        <v>0</v>
      </c>
      <c r="K1434" s="2" t="str">
        <f>_xlfn.IFS(Sales[[#This Row],[Current Upsell $]]=0,"",Sales[[#This Row],[Current Upsell $]]&gt;=400,"High",Sales[[#This Row],[Current Upsell $]]&gt;=100,"Medium",Sales[[#This Row],[Current Upsell $]]&lt;100,"Low")</f>
        <v/>
      </c>
      <c r="L1434" s="2" t="str">
        <f>IF(Sales[[#This Row],[Current Upsell $]]&gt;0,_xlfn.CONCAT(Sales[[#This Row],[Subscription Type]]," ",Sales[[#This Row],[Upsell Priority]]," ",TEXT(Sales[[#This Row],[Current Upsell $]],"$#,#")),"")</f>
        <v/>
      </c>
      <c r="M1434" s="1">
        <v>44075</v>
      </c>
      <c r="N1434" s="1">
        <v>44378</v>
      </c>
      <c r="O1434">
        <v>10</v>
      </c>
      <c r="P1434">
        <v>0</v>
      </c>
      <c r="Q1434" s="1">
        <v>44256</v>
      </c>
      <c r="R1434">
        <v>10</v>
      </c>
      <c r="S1434" s="1"/>
    </row>
    <row r="1435" spans="1:19" x14ac:dyDescent="0.35">
      <c r="A1435">
        <v>100145</v>
      </c>
      <c r="B1435" t="s">
        <v>0</v>
      </c>
      <c r="C1435" s="2">
        <f>_xlfn.SWITCH(Sales[[#This Row],[Subscription Type]],"Basic",10,"Premium",10,"Business",25,"Enterprise",27)</f>
        <v>10</v>
      </c>
      <c r="E1435" s="1"/>
      <c r="F1435" s="1"/>
      <c r="G1435">
        <v>1</v>
      </c>
      <c r="H1435">
        <v>2</v>
      </c>
      <c r="I1435">
        <f>IF(Sales[[#This Row],[Number of Users]]-Sales[[#This Row],[Licenses Bought]]&lt;0,0,Sales[[#This Row],[Number of Users]]-Sales[[#This Row],[Licenses Bought]])</f>
        <v>1</v>
      </c>
      <c r="J1435" s="2">
        <f>IF(Sales[[#This Row],[Sales Month]]=MAX(Sales[Sales Month]),Sales[[#This Row],[Upsell $ Per Non-Paying User]]*Sales[[#This Row],[Non-Paying Users]],0)</f>
        <v>0</v>
      </c>
      <c r="K1435" s="2" t="str">
        <f>_xlfn.IFS(Sales[[#This Row],[Current Upsell $]]=0,"",Sales[[#This Row],[Current Upsell $]]&gt;=400,"High",Sales[[#This Row],[Current Upsell $]]&gt;=100,"Medium",Sales[[#This Row],[Current Upsell $]]&lt;100,"Low")</f>
        <v/>
      </c>
      <c r="L1435" s="2" t="str">
        <f>IF(Sales[[#This Row],[Current Upsell $]]&gt;0,_xlfn.CONCAT(Sales[[#This Row],[Subscription Type]]," ",Sales[[#This Row],[Upsell Priority]]," ",TEXT(Sales[[#This Row],[Current Upsell $]],"$#,#")),"")</f>
        <v/>
      </c>
      <c r="M1435" s="1">
        <v>44075</v>
      </c>
      <c r="N1435" s="1">
        <v>44378</v>
      </c>
      <c r="O1435">
        <v>10</v>
      </c>
      <c r="P1435">
        <v>0</v>
      </c>
      <c r="Q1435" s="1">
        <v>44287</v>
      </c>
      <c r="R1435">
        <v>10</v>
      </c>
      <c r="S1435" s="1"/>
    </row>
    <row r="1436" spans="1:19" x14ac:dyDescent="0.35">
      <c r="A1436">
        <v>100145</v>
      </c>
      <c r="B1436" t="s">
        <v>0</v>
      </c>
      <c r="C1436" s="2">
        <f>_xlfn.SWITCH(Sales[[#This Row],[Subscription Type]],"Basic",10,"Premium",10,"Business",25,"Enterprise",27)</f>
        <v>10</v>
      </c>
      <c r="E1436" s="1"/>
      <c r="F1436" s="1"/>
      <c r="G1436">
        <v>1</v>
      </c>
      <c r="H1436">
        <v>2</v>
      </c>
      <c r="I1436">
        <f>IF(Sales[[#This Row],[Number of Users]]-Sales[[#This Row],[Licenses Bought]]&lt;0,0,Sales[[#This Row],[Number of Users]]-Sales[[#This Row],[Licenses Bought]])</f>
        <v>1</v>
      </c>
      <c r="J1436" s="2">
        <f>IF(Sales[[#This Row],[Sales Month]]=MAX(Sales[Sales Month]),Sales[[#This Row],[Upsell $ Per Non-Paying User]]*Sales[[#This Row],[Non-Paying Users]],0)</f>
        <v>0</v>
      </c>
      <c r="K1436" s="2" t="str">
        <f>_xlfn.IFS(Sales[[#This Row],[Current Upsell $]]=0,"",Sales[[#This Row],[Current Upsell $]]&gt;=400,"High",Sales[[#This Row],[Current Upsell $]]&gt;=100,"Medium",Sales[[#This Row],[Current Upsell $]]&lt;100,"Low")</f>
        <v/>
      </c>
      <c r="L1436" s="2" t="str">
        <f>IF(Sales[[#This Row],[Current Upsell $]]&gt;0,_xlfn.CONCAT(Sales[[#This Row],[Subscription Type]]," ",Sales[[#This Row],[Upsell Priority]]," ",TEXT(Sales[[#This Row],[Current Upsell $]],"$#,#")),"")</f>
        <v/>
      </c>
      <c r="M1436" s="1">
        <v>44075</v>
      </c>
      <c r="N1436" s="1">
        <v>44378</v>
      </c>
      <c r="O1436">
        <v>10</v>
      </c>
      <c r="P1436">
        <v>0</v>
      </c>
      <c r="Q1436" s="1">
        <v>44317</v>
      </c>
      <c r="R1436">
        <v>10</v>
      </c>
      <c r="S1436" s="1"/>
    </row>
    <row r="1437" spans="1:19" x14ac:dyDescent="0.35">
      <c r="A1437">
        <v>100145</v>
      </c>
      <c r="B1437" t="s">
        <v>0</v>
      </c>
      <c r="C1437" s="2">
        <f>_xlfn.SWITCH(Sales[[#This Row],[Subscription Type]],"Basic",10,"Premium",10,"Business",25,"Enterprise",27)</f>
        <v>10</v>
      </c>
      <c r="E1437" s="1"/>
      <c r="F1437" s="1"/>
      <c r="G1437">
        <v>1</v>
      </c>
      <c r="H1437">
        <v>2</v>
      </c>
      <c r="I1437">
        <f>IF(Sales[[#This Row],[Number of Users]]-Sales[[#This Row],[Licenses Bought]]&lt;0,0,Sales[[#This Row],[Number of Users]]-Sales[[#This Row],[Licenses Bought]])</f>
        <v>1</v>
      </c>
      <c r="J1437" s="2">
        <f>IF(Sales[[#This Row],[Sales Month]]=MAX(Sales[Sales Month]),Sales[[#This Row],[Upsell $ Per Non-Paying User]]*Sales[[#This Row],[Non-Paying Users]],0)</f>
        <v>10</v>
      </c>
      <c r="K1437" s="2" t="str">
        <f>_xlfn.IFS(Sales[[#This Row],[Current Upsell $]]=0,"",Sales[[#This Row],[Current Upsell $]]&gt;=400,"High",Sales[[#This Row],[Current Upsell $]]&gt;=100,"Medium",Sales[[#This Row],[Current Upsell $]]&lt;100,"Low")</f>
        <v>Low</v>
      </c>
      <c r="L1437" s="2" t="str">
        <f>IF(Sales[[#This Row],[Current Upsell $]]&gt;0,_xlfn.CONCAT(Sales[[#This Row],[Subscription Type]]," ",Sales[[#This Row],[Upsell Priority]]," ",TEXT(Sales[[#This Row],[Current Upsell $]],"$#,#")),"")</f>
        <v>Premium Low $10</v>
      </c>
      <c r="M1437" s="1">
        <v>44075</v>
      </c>
      <c r="N1437" s="1">
        <v>44378</v>
      </c>
      <c r="O1437">
        <v>10</v>
      </c>
      <c r="P1437">
        <v>0</v>
      </c>
      <c r="Q1437" s="1">
        <v>44348</v>
      </c>
      <c r="R1437">
        <v>10</v>
      </c>
      <c r="S1437" s="1"/>
    </row>
    <row r="1438" spans="1:19" x14ac:dyDescent="0.35">
      <c r="A1438">
        <v>100146</v>
      </c>
      <c r="B1438" t="s">
        <v>3</v>
      </c>
      <c r="C1438" s="2">
        <f>_xlfn.SWITCH(Sales[[#This Row],[Subscription Type]],"Basic",10,"Premium",10,"Business",25,"Enterprise",27)</f>
        <v>10</v>
      </c>
      <c r="E1438" s="1"/>
      <c r="F1438" s="1"/>
      <c r="G1438">
        <v>0</v>
      </c>
      <c r="H1438">
        <v>38</v>
      </c>
      <c r="I1438">
        <f>IF(Sales[[#This Row],[Number of Users]]-Sales[[#This Row],[Licenses Bought]]&lt;0,0,Sales[[#This Row],[Number of Users]]-Sales[[#This Row],[Licenses Bought]])</f>
        <v>38</v>
      </c>
      <c r="J1438" s="2">
        <f>IF(Sales[[#This Row],[Sales Month]]=MAX(Sales[Sales Month]),Sales[[#This Row],[Upsell $ Per Non-Paying User]]*Sales[[#This Row],[Non-Paying Users]],0)</f>
        <v>0</v>
      </c>
      <c r="K1438" s="2" t="str">
        <f>_xlfn.IFS(Sales[[#This Row],[Current Upsell $]]=0,"",Sales[[#This Row],[Current Upsell $]]&gt;=400,"High",Sales[[#This Row],[Current Upsell $]]&gt;=100,"Medium",Sales[[#This Row],[Current Upsell $]]&lt;100,"Low")</f>
        <v/>
      </c>
      <c r="L1438" s="2" t="str">
        <f>IF(Sales[[#This Row],[Current Upsell $]]&gt;0,_xlfn.CONCAT(Sales[[#This Row],[Subscription Type]]," ",Sales[[#This Row],[Upsell Priority]]," ",TEXT(Sales[[#This Row],[Current Upsell $]],"$#,#")),"")</f>
        <v/>
      </c>
      <c r="M1438" s="1">
        <v>44105</v>
      </c>
      <c r="N1438" s="1">
        <v>44378</v>
      </c>
      <c r="O1438">
        <v>9</v>
      </c>
      <c r="P1438">
        <v>0</v>
      </c>
      <c r="Q1438" s="1">
        <v>44105</v>
      </c>
      <c r="R1438">
        <v>0</v>
      </c>
      <c r="S1438" s="1"/>
    </row>
    <row r="1439" spans="1:19" x14ac:dyDescent="0.35">
      <c r="A1439">
        <v>100146</v>
      </c>
      <c r="B1439" t="s">
        <v>0</v>
      </c>
      <c r="C1439" s="2">
        <f>_xlfn.SWITCH(Sales[[#This Row],[Subscription Type]],"Basic",10,"Premium",10,"Business",25,"Enterprise",27)</f>
        <v>10</v>
      </c>
      <c r="E1439" s="1"/>
      <c r="F1439" s="1"/>
      <c r="G1439">
        <v>41</v>
      </c>
      <c r="H1439">
        <v>39</v>
      </c>
      <c r="I1439">
        <f>IF(Sales[[#This Row],[Number of Users]]-Sales[[#This Row],[Licenses Bought]]&lt;0,0,Sales[[#This Row],[Number of Users]]-Sales[[#This Row],[Licenses Bought]])</f>
        <v>0</v>
      </c>
      <c r="J1439" s="2">
        <f>IF(Sales[[#This Row],[Sales Month]]=MAX(Sales[Sales Month]),Sales[[#This Row],[Upsell $ Per Non-Paying User]]*Sales[[#This Row],[Non-Paying Users]],0)</f>
        <v>0</v>
      </c>
      <c r="K1439" s="2" t="str">
        <f>_xlfn.IFS(Sales[[#This Row],[Current Upsell $]]=0,"",Sales[[#This Row],[Current Upsell $]]&gt;=400,"High",Sales[[#This Row],[Current Upsell $]]&gt;=100,"Medium",Sales[[#This Row],[Current Upsell $]]&lt;100,"Low")</f>
        <v/>
      </c>
      <c r="L1439" s="2" t="str">
        <f>IF(Sales[[#This Row],[Current Upsell $]]&gt;0,_xlfn.CONCAT(Sales[[#This Row],[Subscription Type]]," ",Sales[[#This Row],[Upsell Priority]]," ",TEXT(Sales[[#This Row],[Current Upsell $]],"$#,#")),"")</f>
        <v/>
      </c>
      <c r="M1439" s="1">
        <v>44105</v>
      </c>
      <c r="N1439" s="1">
        <v>44378</v>
      </c>
      <c r="O1439">
        <v>9</v>
      </c>
      <c r="P1439">
        <v>0</v>
      </c>
      <c r="Q1439" s="1">
        <v>44136</v>
      </c>
      <c r="R1439">
        <v>410</v>
      </c>
      <c r="S1439" s="1"/>
    </row>
    <row r="1440" spans="1:19" x14ac:dyDescent="0.35">
      <c r="A1440">
        <v>100146</v>
      </c>
      <c r="B1440" t="s">
        <v>0</v>
      </c>
      <c r="C1440" s="2">
        <f>_xlfn.SWITCH(Sales[[#This Row],[Subscription Type]],"Basic",10,"Premium",10,"Business",25,"Enterprise",27)</f>
        <v>10</v>
      </c>
      <c r="E1440" s="1"/>
      <c r="F1440" s="1"/>
      <c r="G1440">
        <v>52</v>
      </c>
      <c r="H1440">
        <v>48</v>
      </c>
      <c r="I1440">
        <f>IF(Sales[[#This Row],[Number of Users]]-Sales[[#This Row],[Licenses Bought]]&lt;0,0,Sales[[#This Row],[Number of Users]]-Sales[[#This Row],[Licenses Bought]])</f>
        <v>0</v>
      </c>
      <c r="J1440" s="2">
        <f>IF(Sales[[#This Row],[Sales Month]]=MAX(Sales[Sales Month]),Sales[[#This Row],[Upsell $ Per Non-Paying User]]*Sales[[#This Row],[Non-Paying Users]],0)</f>
        <v>0</v>
      </c>
      <c r="K1440" s="2" t="str">
        <f>_xlfn.IFS(Sales[[#This Row],[Current Upsell $]]=0,"",Sales[[#This Row],[Current Upsell $]]&gt;=400,"High",Sales[[#This Row],[Current Upsell $]]&gt;=100,"Medium",Sales[[#This Row],[Current Upsell $]]&lt;100,"Low")</f>
        <v/>
      </c>
      <c r="L1440" s="2" t="str">
        <f>IF(Sales[[#This Row],[Current Upsell $]]&gt;0,_xlfn.CONCAT(Sales[[#This Row],[Subscription Type]]," ",Sales[[#This Row],[Upsell Priority]]," ",TEXT(Sales[[#This Row],[Current Upsell $]],"$#,#")),"")</f>
        <v/>
      </c>
      <c r="M1440" s="1">
        <v>44105</v>
      </c>
      <c r="N1440" s="1">
        <v>44378</v>
      </c>
      <c r="O1440">
        <v>9</v>
      </c>
      <c r="P1440">
        <v>0</v>
      </c>
      <c r="Q1440" s="1">
        <v>44166</v>
      </c>
      <c r="R1440">
        <v>520</v>
      </c>
      <c r="S1440" s="1"/>
    </row>
    <row r="1441" spans="1:19" x14ac:dyDescent="0.35">
      <c r="A1441">
        <v>100146</v>
      </c>
      <c r="B1441" t="s">
        <v>0</v>
      </c>
      <c r="C1441" s="2">
        <f>_xlfn.SWITCH(Sales[[#This Row],[Subscription Type]],"Basic",10,"Premium",10,"Business",25,"Enterprise",27)</f>
        <v>10</v>
      </c>
      <c r="E1441" s="1"/>
      <c r="F1441" s="1"/>
      <c r="G1441">
        <v>41</v>
      </c>
      <c r="H1441">
        <v>60</v>
      </c>
      <c r="I1441">
        <f>IF(Sales[[#This Row],[Number of Users]]-Sales[[#This Row],[Licenses Bought]]&lt;0,0,Sales[[#This Row],[Number of Users]]-Sales[[#This Row],[Licenses Bought]])</f>
        <v>19</v>
      </c>
      <c r="J1441" s="2">
        <f>IF(Sales[[#This Row],[Sales Month]]=MAX(Sales[Sales Month]),Sales[[#This Row],[Upsell $ Per Non-Paying User]]*Sales[[#This Row],[Non-Paying Users]],0)</f>
        <v>0</v>
      </c>
      <c r="K1441" s="2" t="str">
        <f>_xlfn.IFS(Sales[[#This Row],[Current Upsell $]]=0,"",Sales[[#This Row],[Current Upsell $]]&gt;=400,"High",Sales[[#This Row],[Current Upsell $]]&gt;=100,"Medium",Sales[[#This Row],[Current Upsell $]]&lt;100,"Low")</f>
        <v/>
      </c>
      <c r="L1441" s="2" t="str">
        <f>IF(Sales[[#This Row],[Current Upsell $]]&gt;0,_xlfn.CONCAT(Sales[[#This Row],[Subscription Type]]," ",Sales[[#This Row],[Upsell Priority]]," ",TEXT(Sales[[#This Row],[Current Upsell $]],"$#,#")),"")</f>
        <v/>
      </c>
      <c r="M1441" s="1">
        <v>44105</v>
      </c>
      <c r="N1441" s="1">
        <v>44378</v>
      </c>
      <c r="O1441">
        <v>9</v>
      </c>
      <c r="P1441">
        <v>0</v>
      </c>
      <c r="Q1441" s="1">
        <v>44197</v>
      </c>
      <c r="R1441">
        <v>410</v>
      </c>
      <c r="S1441" s="1"/>
    </row>
    <row r="1442" spans="1:19" x14ac:dyDescent="0.35">
      <c r="A1442">
        <v>100146</v>
      </c>
      <c r="B1442" t="s">
        <v>0</v>
      </c>
      <c r="C1442" s="2">
        <f>_xlfn.SWITCH(Sales[[#This Row],[Subscription Type]],"Basic",10,"Premium",10,"Business",25,"Enterprise",27)</f>
        <v>10</v>
      </c>
      <c r="E1442" s="1"/>
      <c r="F1442" s="1"/>
      <c r="G1442">
        <v>52</v>
      </c>
      <c r="H1442">
        <v>64</v>
      </c>
      <c r="I1442">
        <f>IF(Sales[[#This Row],[Number of Users]]-Sales[[#This Row],[Licenses Bought]]&lt;0,0,Sales[[#This Row],[Number of Users]]-Sales[[#This Row],[Licenses Bought]])</f>
        <v>12</v>
      </c>
      <c r="J1442" s="2">
        <f>IF(Sales[[#This Row],[Sales Month]]=MAX(Sales[Sales Month]),Sales[[#This Row],[Upsell $ Per Non-Paying User]]*Sales[[#This Row],[Non-Paying Users]],0)</f>
        <v>0</v>
      </c>
      <c r="K1442" s="2" t="str">
        <f>_xlfn.IFS(Sales[[#This Row],[Current Upsell $]]=0,"",Sales[[#This Row],[Current Upsell $]]&gt;=400,"High",Sales[[#This Row],[Current Upsell $]]&gt;=100,"Medium",Sales[[#This Row],[Current Upsell $]]&lt;100,"Low")</f>
        <v/>
      </c>
      <c r="L1442" s="2" t="str">
        <f>IF(Sales[[#This Row],[Current Upsell $]]&gt;0,_xlfn.CONCAT(Sales[[#This Row],[Subscription Type]]," ",Sales[[#This Row],[Upsell Priority]]," ",TEXT(Sales[[#This Row],[Current Upsell $]],"$#,#")),"")</f>
        <v/>
      </c>
      <c r="M1442" s="1">
        <v>44105</v>
      </c>
      <c r="N1442" s="1">
        <v>44378</v>
      </c>
      <c r="O1442">
        <v>9</v>
      </c>
      <c r="P1442">
        <v>0</v>
      </c>
      <c r="Q1442" s="1">
        <v>44228</v>
      </c>
      <c r="R1442">
        <v>520</v>
      </c>
      <c r="S1442" s="1"/>
    </row>
    <row r="1443" spans="1:19" x14ac:dyDescent="0.35">
      <c r="A1443">
        <v>100146</v>
      </c>
      <c r="B1443" t="s">
        <v>0</v>
      </c>
      <c r="C1443" s="2">
        <f>_xlfn.SWITCH(Sales[[#This Row],[Subscription Type]],"Basic",10,"Premium",10,"Business",25,"Enterprise",27)</f>
        <v>10</v>
      </c>
      <c r="E1443" s="1"/>
      <c r="F1443" s="1"/>
      <c r="G1443">
        <v>52</v>
      </c>
      <c r="H1443">
        <v>59</v>
      </c>
      <c r="I1443">
        <f>IF(Sales[[#This Row],[Number of Users]]-Sales[[#This Row],[Licenses Bought]]&lt;0,0,Sales[[#This Row],[Number of Users]]-Sales[[#This Row],[Licenses Bought]])</f>
        <v>7</v>
      </c>
      <c r="J1443" s="2">
        <f>IF(Sales[[#This Row],[Sales Month]]=MAX(Sales[Sales Month]),Sales[[#This Row],[Upsell $ Per Non-Paying User]]*Sales[[#This Row],[Non-Paying Users]],0)</f>
        <v>0</v>
      </c>
      <c r="K1443" s="2" t="str">
        <f>_xlfn.IFS(Sales[[#This Row],[Current Upsell $]]=0,"",Sales[[#This Row],[Current Upsell $]]&gt;=400,"High",Sales[[#This Row],[Current Upsell $]]&gt;=100,"Medium",Sales[[#This Row],[Current Upsell $]]&lt;100,"Low")</f>
        <v/>
      </c>
      <c r="L1443" s="2" t="str">
        <f>IF(Sales[[#This Row],[Current Upsell $]]&gt;0,_xlfn.CONCAT(Sales[[#This Row],[Subscription Type]]," ",Sales[[#This Row],[Upsell Priority]]," ",TEXT(Sales[[#This Row],[Current Upsell $]],"$#,#")),"")</f>
        <v/>
      </c>
      <c r="M1443" s="1">
        <v>44105</v>
      </c>
      <c r="N1443" s="1">
        <v>44378</v>
      </c>
      <c r="O1443">
        <v>9</v>
      </c>
      <c r="P1443">
        <v>0</v>
      </c>
      <c r="Q1443" s="1">
        <v>44256</v>
      </c>
      <c r="R1443">
        <v>520</v>
      </c>
      <c r="S1443" s="1"/>
    </row>
    <row r="1444" spans="1:19" x14ac:dyDescent="0.35">
      <c r="A1444">
        <v>100146</v>
      </c>
      <c r="B1444" t="s">
        <v>0</v>
      </c>
      <c r="C1444" s="2">
        <f>_xlfn.SWITCH(Sales[[#This Row],[Subscription Type]],"Basic",10,"Premium",10,"Business",25,"Enterprise",27)</f>
        <v>10</v>
      </c>
      <c r="E1444" s="1"/>
      <c r="F1444" s="1"/>
      <c r="G1444">
        <v>52</v>
      </c>
      <c r="H1444">
        <v>56</v>
      </c>
      <c r="I1444">
        <f>IF(Sales[[#This Row],[Number of Users]]-Sales[[#This Row],[Licenses Bought]]&lt;0,0,Sales[[#This Row],[Number of Users]]-Sales[[#This Row],[Licenses Bought]])</f>
        <v>4</v>
      </c>
      <c r="J1444" s="2">
        <f>IF(Sales[[#This Row],[Sales Month]]=MAX(Sales[Sales Month]),Sales[[#This Row],[Upsell $ Per Non-Paying User]]*Sales[[#This Row],[Non-Paying Users]],0)</f>
        <v>0</v>
      </c>
      <c r="K1444" s="2" t="str">
        <f>_xlfn.IFS(Sales[[#This Row],[Current Upsell $]]=0,"",Sales[[#This Row],[Current Upsell $]]&gt;=400,"High",Sales[[#This Row],[Current Upsell $]]&gt;=100,"Medium",Sales[[#This Row],[Current Upsell $]]&lt;100,"Low")</f>
        <v/>
      </c>
      <c r="L1444" s="2" t="str">
        <f>IF(Sales[[#This Row],[Current Upsell $]]&gt;0,_xlfn.CONCAT(Sales[[#This Row],[Subscription Type]]," ",Sales[[#This Row],[Upsell Priority]]," ",TEXT(Sales[[#This Row],[Current Upsell $]],"$#,#")),"")</f>
        <v/>
      </c>
      <c r="M1444" s="1">
        <v>44105</v>
      </c>
      <c r="N1444" s="1">
        <v>44378</v>
      </c>
      <c r="O1444">
        <v>9</v>
      </c>
      <c r="P1444">
        <v>0</v>
      </c>
      <c r="Q1444" s="1">
        <v>44287</v>
      </c>
      <c r="R1444">
        <v>520</v>
      </c>
      <c r="S1444" s="1"/>
    </row>
    <row r="1445" spans="1:19" x14ac:dyDescent="0.35">
      <c r="A1445">
        <v>100146</v>
      </c>
      <c r="B1445" t="s">
        <v>0</v>
      </c>
      <c r="C1445" s="2">
        <f>_xlfn.SWITCH(Sales[[#This Row],[Subscription Type]],"Basic",10,"Premium",10,"Business",25,"Enterprise",27)</f>
        <v>10</v>
      </c>
      <c r="E1445" s="1"/>
      <c r="F1445" s="1"/>
      <c r="G1445">
        <v>52</v>
      </c>
      <c r="H1445">
        <v>52</v>
      </c>
      <c r="I1445">
        <f>IF(Sales[[#This Row],[Number of Users]]-Sales[[#This Row],[Licenses Bought]]&lt;0,0,Sales[[#This Row],[Number of Users]]-Sales[[#This Row],[Licenses Bought]])</f>
        <v>0</v>
      </c>
      <c r="J1445" s="2">
        <f>IF(Sales[[#This Row],[Sales Month]]=MAX(Sales[Sales Month]),Sales[[#This Row],[Upsell $ Per Non-Paying User]]*Sales[[#This Row],[Non-Paying Users]],0)</f>
        <v>0</v>
      </c>
      <c r="K1445" s="2" t="str">
        <f>_xlfn.IFS(Sales[[#This Row],[Current Upsell $]]=0,"",Sales[[#This Row],[Current Upsell $]]&gt;=400,"High",Sales[[#This Row],[Current Upsell $]]&gt;=100,"Medium",Sales[[#This Row],[Current Upsell $]]&lt;100,"Low")</f>
        <v/>
      </c>
      <c r="L1445" s="2" t="str">
        <f>IF(Sales[[#This Row],[Current Upsell $]]&gt;0,_xlfn.CONCAT(Sales[[#This Row],[Subscription Type]]," ",Sales[[#This Row],[Upsell Priority]]," ",TEXT(Sales[[#This Row],[Current Upsell $]],"$#,#")),"")</f>
        <v/>
      </c>
      <c r="M1445" s="1">
        <v>44105</v>
      </c>
      <c r="N1445" s="1">
        <v>44378</v>
      </c>
      <c r="O1445">
        <v>9</v>
      </c>
      <c r="P1445">
        <v>0</v>
      </c>
      <c r="Q1445" s="1">
        <v>44317</v>
      </c>
      <c r="R1445">
        <v>520</v>
      </c>
      <c r="S1445" s="1"/>
    </row>
    <row r="1446" spans="1:19" x14ac:dyDescent="0.35">
      <c r="A1446">
        <v>100146</v>
      </c>
      <c r="B1446" t="s">
        <v>0</v>
      </c>
      <c r="C1446" s="2">
        <f>_xlfn.SWITCH(Sales[[#This Row],[Subscription Type]],"Basic",10,"Premium",10,"Business",25,"Enterprise",27)</f>
        <v>10</v>
      </c>
      <c r="E1446" s="1"/>
      <c r="F1446" s="1"/>
      <c r="G1446">
        <v>52</v>
      </c>
      <c r="H1446">
        <v>62</v>
      </c>
      <c r="I1446">
        <f>IF(Sales[[#This Row],[Number of Users]]-Sales[[#This Row],[Licenses Bought]]&lt;0,0,Sales[[#This Row],[Number of Users]]-Sales[[#This Row],[Licenses Bought]])</f>
        <v>10</v>
      </c>
      <c r="J1446" s="2">
        <f>IF(Sales[[#This Row],[Sales Month]]=MAX(Sales[Sales Month]),Sales[[#This Row],[Upsell $ Per Non-Paying User]]*Sales[[#This Row],[Non-Paying Users]],0)</f>
        <v>100</v>
      </c>
      <c r="K1446" s="2" t="str">
        <f>_xlfn.IFS(Sales[[#This Row],[Current Upsell $]]=0,"",Sales[[#This Row],[Current Upsell $]]&gt;=400,"High",Sales[[#This Row],[Current Upsell $]]&gt;=100,"Medium",Sales[[#This Row],[Current Upsell $]]&lt;100,"Low")</f>
        <v>Medium</v>
      </c>
      <c r="L1446" s="2" t="str">
        <f>IF(Sales[[#This Row],[Current Upsell $]]&gt;0,_xlfn.CONCAT(Sales[[#This Row],[Subscription Type]]," ",Sales[[#This Row],[Upsell Priority]]," ",TEXT(Sales[[#This Row],[Current Upsell $]],"$#,#")),"")</f>
        <v>Premium Medium $100</v>
      </c>
      <c r="M1446" s="1">
        <v>44105</v>
      </c>
      <c r="N1446" s="1">
        <v>44378</v>
      </c>
      <c r="O1446">
        <v>9</v>
      </c>
      <c r="P1446">
        <v>0</v>
      </c>
      <c r="Q1446" s="1">
        <v>44348</v>
      </c>
      <c r="R1446">
        <v>520</v>
      </c>
      <c r="S1446" s="1"/>
    </row>
    <row r="1447" spans="1:19" x14ac:dyDescent="0.35">
      <c r="A1447">
        <v>100147</v>
      </c>
      <c r="B1447" t="s">
        <v>3</v>
      </c>
      <c r="C1447" s="2">
        <f>_xlfn.SWITCH(Sales[[#This Row],[Subscription Type]],"Basic",10,"Premium",10,"Business",25,"Enterprise",27)</f>
        <v>10</v>
      </c>
      <c r="E1447" s="1"/>
      <c r="F1447" s="1"/>
      <c r="G1447">
        <v>0</v>
      </c>
      <c r="H1447">
        <v>67</v>
      </c>
      <c r="I1447">
        <f>IF(Sales[[#This Row],[Number of Users]]-Sales[[#This Row],[Licenses Bought]]&lt;0,0,Sales[[#This Row],[Number of Users]]-Sales[[#This Row],[Licenses Bought]])</f>
        <v>67</v>
      </c>
      <c r="J1447" s="2">
        <f>IF(Sales[[#This Row],[Sales Month]]=MAX(Sales[Sales Month]),Sales[[#This Row],[Upsell $ Per Non-Paying User]]*Sales[[#This Row],[Non-Paying Users]],0)</f>
        <v>0</v>
      </c>
      <c r="K1447" s="2" t="str">
        <f>_xlfn.IFS(Sales[[#This Row],[Current Upsell $]]=0,"",Sales[[#This Row],[Current Upsell $]]&gt;=400,"High",Sales[[#This Row],[Current Upsell $]]&gt;=100,"Medium",Sales[[#This Row],[Current Upsell $]]&lt;100,"Low")</f>
        <v/>
      </c>
      <c r="L1447" s="2" t="str">
        <f>IF(Sales[[#This Row],[Current Upsell $]]&gt;0,_xlfn.CONCAT(Sales[[#This Row],[Subscription Type]]," ",Sales[[#This Row],[Upsell Priority]]," ",TEXT(Sales[[#This Row],[Current Upsell $]],"$#,#")),"")</f>
        <v/>
      </c>
      <c r="M1447" s="1">
        <v>44105</v>
      </c>
      <c r="N1447" s="1">
        <v>44378</v>
      </c>
      <c r="O1447">
        <v>9</v>
      </c>
      <c r="P1447">
        <v>0</v>
      </c>
      <c r="Q1447" s="1">
        <v>44105</v>
      </c>
      <c r="R1447">
        <v>0</v>
      </c>
      <c r="S1447" s="1"/>
    </row>
    <row r="1448" spans="1:19" x14ac:dyDescent="0.35">
      <c r="A1448">
        <v>100147</v>
      </c>
      <c r="B1448" t="s">
        <v>0</v>
      </c>
      <c r="C1448" s="2">
        <f>_xlfn.SWITCH(Sales[[#This Row],[Subscription Type]],"Basic",10,"Premium",10,"Business",25,"Enterprise",27)</f>
        <v>10</v>
      </c>
      <c r="E1448" s="1"/>
      <c r="F1448" s="1"/>
      <c r="G1448">
        <v>28</v>
      </c>
      <c r="H1448">
        <v>51</v>
      </c>
      <c r="I1448">
        <f>IF(Sales[[#This Row],[Number of Users]]-Sales[[#This Row],[Licenses Bought]]&lt;0,0,Sales[[#This Row],[Number of Users]]-Sales[[#This Row],[Licenses Bought]])</f>
        <v>23</v>
      </c>
      <c r="J1448" s="2">
        <f>IF(Sales[[#This Row],[Sales Month]]=MAX(Sales[Sales Month]),Sales[[#This Row],[Upsell $ Per Non-Paying User]]*Sales[[#This Row],[Non-Paying Users]],0)</f>
        <v>0</v>
      </c>
      <c r="K1448" s="2" t="str">
        <f>_xlfn.IFS(Sales[[#This Row],[Current Upsell $]]=0,"",Sales[[#This Row],[Current Upsell $]]&gt;=400,"High",Sales[[#This Row],[Current Upsell $]]&gt;=100,"Medium",Sales[[#This Row],[Current Upsell $]]&lt;100,"Low")</f>
        <v/>
      </c>
      <c r="L1448" s="2" t="str">
        <f>IF(Sales[[#This Row],[Current Upsell $]]&gt;0,_xlfn.CONCAT(Sales[[#This Row],[Subscription Type]]," ",Sales[[#This Row],[Upsell Priority]]," ",TEXT(Sales[[#This Row],[Current Upsell $]],"$#,#")),"")</f>
        <v/>
      </c>
      <c r="M1448" s="1">
        <v>44105</v>
      </c>
      <c r="N1448" s="1">
        <v>44378</v>
      </c>
      <c r="O1448">
        <v>9</v>
      </c>
      <c r="P1448">
        <v>0</v>
      </c>
      <c r="Q1448" s="1">
        <v>44136</v>
      </c>
      <c r="R1448">
        <v>280</v>
      </c>
      <c r="S1448" s="1"/>
    </row>
    <row r="1449" spans="1:19" x14ac:dyDescent="0.35">
      <c r="A1449">
        <v>100147</v>
      </c>
      <c r="B1449" t="s">
        <v>0</v>
      </c>
      <c r="C1449" s="2">
        <f>_xlfn.SWITCH(Sales[[#This Row],[Subscription Type]],"Basic",10,"Premium",10,"Business",25,"Enterprise",27)</f>
        <v>10</v>
      </c>
      <c r="E1449" s="1"/>
      <c r="F1449" s="1"/>
      <c r="G1449">
        <v>46</v>
      </c>
      <c r="H1449">
        <v>50</v>
      </c>
      <c r="I1449">
        <f>IF(Sales[[#This Row],[Number of Users]]-Sales[[#This Row],[Licenses Bought]]&lt;0,0,Sales[[#This Row],[Number of Users]]-Sales[[#This Row],[Licenses Bought]])</f>
        <v>4</v>
      </c>
      <c r="J1449" s="2">
        <f>IF(Sales[[#This Row],[Sales Month]]=MAX(Sales[Sales Month]),Sales[[#This Row],[Upsell $ Per Non-Paying User]]*Sales[[#This Row],[Non-Paying Users]],0)</f>
        <v>0</v>
      </c>
      <c r="K1449" s="2" t="str">
        <f>_xlfn.IFS(Sales[[#This Row],[Current Upsell $]]=0,"",Sales[[#This Row],[Current Upsell $]]&gt;=400,"High",Sales[[#This Row],[Current Upsell $]]&gt;=100,"Medium",Sales[[#This Row],[Current Upsell $]]&lt;100,"Low")</f>
        <v/>
      </c>
      <c r="L1449" s="2" t="str">
        <f>IF(Sales[[#This Row],[Current Upsell $]]&gt;0,_xlfn.CONCAT(Sales[[#This Row],[Subscription Type]]," ",Sales[[#This Row],[Upsell Priority]]," ",TEXT(Sales[[#This Row],[Current Upsell $]],"$#,#")),"")</f>
        <v/>
      </c>
      <c r="M1449" s="1">
        <v>44105</v>
      </c>
      <c r="N1449" s="1">
        <v>44378</v>
      </c>
      <c r="O1449">
        <v>9</v>
      </c>
      <c r="P1449">
        <v>0</v>
      </c>
      <c r="Q1449" s="1">
        <v>44166</v>
      </c>
      <c r="R1449">
        <v>460</v>
      </c>
      <c r="S1449" s="1"/>
    </row>
    <row r="1450" spans="1:19" x14ac:dyDescent="0.35">
      <c r="A1450">
        <v>100147</v>
      </c>
      <c r="B1450" t="s">
        <v>0</v>
      </c>
      <c r="C1450" s="2">
        <f>_xlfn.SWITCH(Sales[[#This Row],[Subscription Type]],"Basic",10,"Premium",10,"Business",25,"Enterprise",27)</f>
        <v>10</v>
      </c>
      <c r="E1450" s="1"/>
      <c r="F1450" s="1"/>
      <c r="G1450">
        <v>51</v>
      </c>
      <c r="H1450">
        <v>70</v>
      </c>
      <c r="I1450">
        <f>IF(Sales[[#This Row],[Number of Users]]-Sales[[#This Row],[Licenses Bought]]&lt;0,0,Sales[[#This Row],[Number of Users]]-Sales[[#This Row],[Licenses Bought]])</f>
        <v>19</v>
      </c>
      <c r="J1450" s="2">
        <f>IF(Sales[[#This Row],[Sales Month]]=MAX(Sales[Sales Month]),Sales[[#This Row],[Upsell $ Per Non-Paying User]]*Sales[[#This Row],[Non-Paying Users]],0)</f>
        <v>0</v>
      </c>
      <c r="K1450" s="2" t="str">
        <f>_xlfn.IFS(Sales[[#This Row],[Current Upsell $]]=0,"",Sales[[#This Row],[Current Upsell $]]&gt;=400,"High",Sales[[#This Row],[Current Upsell $]]&gt;=100,"Medium",Sales[[#This Row],[Current Upsell $]]&lt;100,"Low")</f>
        <v/>
      </c>
      <c r="L1450" s="2" t="str">
        <f>IF(Sales[[#This Row],[Current Upsell $]]&gt;0,_xlfn.CONCAT(Sales[[#This Row],[Subscription Type]]," ",Sales[[#This Row],[Upsell Priority]]," ",TEXT(Sales[[#This Row],[Current Upsell $]],"$#,#")),"")</f>
        <v/>
      </c>
      <c r="M1450" s="1">
        <v>44105</v>
      </c>
      <c r="N1450" s="1">
        <v>44378</v>
      </c>
      <c r="O1450">
        <v>9</v>
      </c>
      <c r="P1450">
        <v>0</v>
      </c>
      <c r="Q1450" s="1">
        <v>44197</v>
      </c>
      <c r="R1450">
        <v>510</v>
      </c>
      <c r="S1450" s="1"/>
    </row>
    <row r="1451" spans="1:19" x14ac:dyDescent="0.35">
      <c r="A1451">
        <v>100147</v>
      </c>
      <c r="B1451" t="s">
        <v>0</v>
      </c>
      <c r="C1451" s="2">
        <f>_xlfn.SWITCH(Sales[[#This Row],[Subscription Type]],"Basic",10,"Premium",10,"Business",25,"Enterprise",27)</f>
        <v>10</v>
      </c>
      <c r="E1451" s="1"/>
      <c r="F1451" s="1"/>
      <c r="G1451">
        <v>51</v>
      </c>
      <c r="H1451">
        <v>61</v>
      </c>
      <c r="I1451">
        <f>IF(Sales[[#This Row],[Number of Users]]-Sales[[#This Row],[Licenses Bought]]&lt;0,0,Sales[[#This Row],[Number of Users]]-Sales[[#This Row],[Licenses Bought]])</f>
        <v>10</v>
      </c>
      <c r="J1451" s="2">
        <f>IF(Sales[[#This Row],[Sales Month]]=MAX(Sales[Sales Month]),Sales[[#This Row],[Upsell $ Per Non-Paying User]]*Sales[[#This Row],[Non-Paying Users]],0)</f>
        <v>0</v>
      </c>
      <c r="K1451" s="2" t="str">
        <f>_xlfn.IFS(Sales[[#This Row],[Current Upsell $]]=0,"",Sales[[#This Row],[Current Upsell $]]&gt;=400,"High",Sales[[#This Row],[Current Upsell $]]&gt;=100,"Medium",Sales[[#This Row],[Current Upsell $]]&lt;100,"Low")</f>
        <v/>
      </c>
      <c r="L1451" s="2" t="str">
        <f>IF(Sales[[#This Row],[Current Upsell $]]&gt;0,_xlfn.CONCAT(Sales[[#This Row],[Subscription Type]]," ",Sales[[#This Row],[Upsell Priority]]," ",TEXT(Sales[[#This Row],[Current Upsell $]],"$#,#")),"")</f>
        <v/>
      </c>
      <c r="M1451" s="1">
        <v>44105</v>
      </c>
      <c r="N1451" s="1">
        <v>44378</v>
      </c>
      <c r="O1451">
        <v>9</v>
      </c>
      <c r="P1451">
        <v>0</v>
      </c>
      <c r="Q1451" s="1">
        <v>44228</v>
      </c>
      <c r="R1451">
        <v>510</v>
      </c>
      <c r="S1451" s="1"/>
    </row>
    <row r="1452" spans="1:19" x14ac:dyDescent="0.35">
      <c r="A1452">
        <v>100147</v>
      </c>
      <c r="B1452" t="s">
        <v>0</v>
      </c>
      <c r="C1452" s="2">
        <f>_xlfn.SWITCH(Sales[[#This Row],[Subscription Type]],"Basic",10,"Premium",10,"Business",25,"Enterprise",27)</f>
        <v>10</v>
      </c>
      <c r="E1452" s="1"/>
      <c r="F1452" s="1"/>
      <c r="G1452">
        <v>51</v>
      </c>
      <c r="H1452">
        <v>57</v>
      </c>
      <c r="I1452">
        <f>IF(Sales[[#This Row],[Number of Users]]-Sales[[#This Row],[Licenses Bought]]&lt;0,0,Sales[[#This Row],[Number of Users]]-Sales[[#This Row],[Licenses Bought]])</f>
        <v>6</v>
      </c>
      <c r="J1452" s="2">
        <f>IF(Sales[[#This Row],[Sales Month]]=MAX(Sales[Sales Month]),Sales[[#This Row],[Upsell $ Per Non-Paying User]]*Sales[[#This Row],[Non-Paying Users]],0)</f>
        <v>0</v>
      </c>
      <c r="K1452" s="2" t="str">
        <f>_xlfn.IFS(Sales[[#This Row],[Current Upsell $]]=0,"",Sales[[#This Row],[Current Upsell $]]&gt;=400,"High",Sales[[#This Row],[Current Upsell $]]&gt;=100,"Medium",Sales[[#This Row],[Current Upsell $]]&lt;100,"Low")</f>
        <v/>
      </c>
      <c r="L1452" s="2" t="str">
        <f>IF(Sales[[#This Row],[Current Upsell $]]&gt;0,_xlfn.CONCAT(Sales[[#This Row],[Subscription Type]]," ",Sales[[#This Row],[Upsell Priority]]," ",TEXT(Sales[[#This Row],[Current Upsell $]],"$#,#")),"")</f>
        <v/>
      </c>
      <c r="M1452" s="1">
        <v>44105</v>
      </c>
      <c r="N1452" s="1">
        <v>44378</v>
      </c>
      <c r="O1452">
        <v>9</v>
      </c>
      <c r="P1452">
        <v>0</v>
      </c>
      <c r="Q1452" s="1">
        <v>44256</v>
      </c>
      <c r="R1452">
        <v>510</v>
      </c>
      <c r="S1452" s="1"/>
    </row>
    <row r="1453" spans="1:19" x14ac:dyDescent="0.35">
      <c r="A1453">
        <v>100147</v>
      </c>
      <c r="B1453" t="s">
        <v>0</v>
      </c>
      <c r="C1453" s="2">
        <f>_xlfn.SWITCH(Sales[[#This Row],[Subscription Type]],"Basic",10,"Premium",10,"Business",25,"Enterprise",27)</f>
        <v>10</v>
      </c>
      <c r="E1453" s="1"/>
      <c r="F1453" s="1"/>
      <c r="G1453">
        <v>51</v>
      </c>
      <c r="H1453">
        <v>67</v>
      </c>
      <c r="I1453">
        <f>IF(Sales[[#This Row],[Number of Users]]-Sales[[#This Row],[Licenses Bought]]&lt;0,0,Sales[[#This Row],[Number of Users]]-Sales[[#This Row],[Licenses Bought]])</f>
        <v>16</v>
      </c>
      <c r="J1453" s="2">
        <f>IF(Sales[[#This Row],[Sales Month]]=MAX(Sales[Sales Month]),Sales[[#This Row],[Upsell $ Per Non-Paying User]]*Sales[[#This Row],[Non-Paying Users]],0)</f>
        <v>0</v>
      </c>
      <c r="K1453" s="2" t="str">
        <f>_xlfn.IFS(Sales[[#This Row],[Current Upsell $]]=0,"",Sales[[#This Row],[Current Upsell $]]&gt;=400,"High",Sales[[#This Row],[Current Upsell $]]&gt;=100,"Medium",Sales[[#This Row],[Current Upsell $]]&lt;100,"Low")</f>
        <v/>
      </c>
      <c r="L1453" s="2" t="str">
        <f>IF(Sales[[#This Row],[Current Upsell $]]&gt;0,_xlfn.CONCAT(Sales[[#This Row],[Subscription Type]]," ",Sales[[#This Row],[Upsell Priority]]," ",TEXT(Sales[[#This Row],[Current Upsell $]],"$#,#")),"")</f>
        <v/>
      </c>
      <c r="M1453" s="1">
        <v>44105</v>
      </c>
      <c r="N1453" s="1">
        <v>44378</v>
      </c>
      <c r="O1453">
        <v>9</v>
      </c>
      <c r="P1453">
        <v>0</v>
      </c>
      <c r="Q1453" s="1">
        <v>44287</v>
      </c>
      <c r="R1453">
        <v>510</v>
      </c>
      <c r="S1453" s="1"/>
    </row>
    <row r="1454" spans="1:19" x14ac:dyDescent="0.35">
      <c r="A1454">
        <v>100147</v>
      </c>
      <c r="B1454" t="s">
        <v>0</v>
      </c>
      <c r="C1454" s="2">
        <f>_xlfn.SWITCH(Sales[[#This Row],[Subscription Type]],"Basic",10,"Premium",10,"Business",25,"Enterprise",27)</f>
        <v>10</v>
      </c>
      <c r="E1454" s="1"/>
      <c r="F1454" s="1"/>
      <c r="G1454">
        <v>51</v>
      </c>
      <c r="H1454">
        <v>68</v>
      </c>
      <c r="I1454">
        <f>IF(Sales[[#This Row],[Number of Users]]-Sales[[#This Row],[Licenses Bought]]&lt;0,0,Sales[[#This Row],[Number of Users]]-Sales[[#This Row],[Licenses Bought]])</f>
        <v>17</v>
      </c>
      <c r="J1454" s="2">
        <f>IF(Sales[[#This Row],[Sales Month]]=MAX(Sales[Sales Month]),Sales[[#This Row],[Upsell $ Per Non-Paying User]]*Sales[[#This Row],[Non-Paying Users]],0)</f>
        <v>0</v>
      </c>
      <c r="K1454" s="2" t="str">
        <f>_xlfn.IFS(Sales[[#This Row],[Current Upsell $]]=0,"",Sales[[#This Row],[Current Upsell $]]&gt;=400,"High",Sales[[#This Row],[Current Upsell $]]&gt;=100,"Medium",Sales[[#This Row],[Current Upsell $]]&lt;100,"Low")</f>
        <v/>
      </c>
      <c r="L1454" s="2" t="str">
        <f>IF(Sales[[#This Row],[Current Upsell $]]&gt;0,_xlfn.CONCAT(Sales[[#This Row],[Subscription Type]]," ",Sales[[#This Row],[Upsell Priority]]," ",TEXT(Sales[[#This Row],[Current Upsell $]],"$#,#")),"")</f>
        <v/>
      </c>
      <c r="M1454" s="1">
        <v>44105</v>
      </c>
      <c r="N1454" s="1">
        <v>44378</v>
      </c>
      <c r="O1454">
        <v>9</v>
      </c>
      <c r="P1454">
        <v>0</v>
      </c>
      <c r="Q1454" s="1">
        <v>44317</v>
      </c>
      <c r="R1454">
        <v>510</v>
      </c>
      <c r="S1454" s="1"/>
    </row>
    <row r="1455" spans="1:19" x14ac:dyDescent="0.35">
      <c r="A1455">
        <v>100147</v>
      </c>
      <c r="B1455" t="s">
        <v>0</v>
      </c>
      <c r="C1455" s="2">
        <f>_xlfn.SWITCH(Sales[[#This Row],[Subscription Type]],"Basic",10,"Premium",10,"Business",25,"Enterprise",27)</f>
        <v>10</v>
      </c>
      <c r="E1455" s="1"/>
      <c r="F1455" s="1"/>
      <c r="G1455">
        <v>51</v>
      </c>
      <c r="H1455">
        <v>55</v>
      </c>
      <c r="I1455">
        <f>IF(Sales[[#This Row],[Number of Users]]-Sales[[#This Row],[Licenses Bought]]&lt;0,0,Sales[[#This Row],[Number of Users]]-Sales[[#This Row],[Licenses Bought]])</f>
        <v>4</v>
      </c>
      <c r="J1455" s="2">
        <f>IF(Sales[[#This Row],[Sales Month]]=MAX(Sales[Sales Month]),Sales[[#This Row],[Upsell $ Per Non-Paying User]]*Sales[[#This Row],[Non-Paying Users]],0)</f>
        <v>40</v>
      </c>
      <c r="K1455" s="2" t="str">
        <f>_xlfn.IFS(Sales[[#This Row],[Current Upsell $]]=0,"",Sales[[#This Row],[Current Upsell $]]&gt;=400,"High",Sales[[#This Row],[Current Upsell $]]&gt;=100,"Medium",Sales[[#This Row],[Current Upsell $]]&lt;100,"Low")</f>
        <v>Low</v>
      </c>
      <c r="L1455" s="2" t="str">
        <f>IF(Sales[[#This Row],[Current Upsell $]]&gt;0,_xlfn.CONCAT(Sales[[#This Row],[Subscription Type]]," ",Sales[[#This Row],[Upsell Priority]]," ",TEXT(Sales[[#This Row],[Current Upsell $]],"$#,#")),"")</f>
        <v>Premium Low $40</v>
      </c>
      <c r="M1455" s="1">
        <v>44105</v>
      </c>
      <c r="N1455" s="1">
        <v>44378</v>
      </c>
      <c r="O1455">
        <v>9</v>
      </c>
      <c r="P1455">
        <v>0</v>
      </c>
      <c r="Q1455" s="1">
        <v>44348</v>
      </c>
      <c r="R1455">
        <v>510</v>
      </c>
      <c r="S1455" s="1"/>
    </row>
    <row r="1456" spans="1:19" x14ac:dyDescent="0.35">
      <c r="A1456">
        <v>100148</v>
      </c>
      <c r="B1456" t="s">
        <v>3</v>
      </c>
      <c r="C1456" s="2">
        <f>_xlfn.SWITCH(Sales[[#This Row],[Subscription Type]],"Basic",10,"Premium",10,"Business",25,"Enterprise",27)</f>
        <v>10</v>
      </c>
      <c r="E1456" s="1"/>
      <c r="F1456" s="1"/>
      <c r="G1456">
        <v>0</v>
      </c>
      <c r="H1456">
        <v>69</v>
      </c>
      <c r="I1456">
        <f>IF(Sales[[#This Row],[Number of Users]]-Sales[[#This Row],[Licenses Bought]]&lt;0,0,Sales[[#This Row],[Number of Users]]-Sales[[#This Row],[Licenses Bought]])</f>
        <v>69</v>
      </c>
      <c r="J1456" s="2">
        <f>IF(Sales[[#This Row],[Sales Month]]=MAX(Sales[Sales Month]),Sales[[#This Row],[Upsell $ Per Non-Paying User]]*Sales[[#This Row],[Non-Paying Users]],0)</f>
        <v>0</v>
      </c>
      <c r="K1456" s="2" t="str">
        <f>_xlfn.IFS(Sales[[#This Row],[Current Upsell $]]=0,"",Sales[[#This Row],[Current Upsell $]]&gt;=400,"High",Sales[[#This Row],[Current Upsell $]]&gt;=100,"Medium",Sales[[#This Row],[Current Upsell $]]&lt;100,"Low")</f>
        <v/>
      </c>
      <c r="L1456" s="2" t="str">
        <f>IF(Sales[[#This Row],[Current Upsell $]]&gt;0,_xlfn.CONCAT(Sales[[#This Row],[Subscription Type]]," ",Sales[[#This Row],[Upsell Priority]]," ",TEXT(Sales[[#This Row],[Current Upsell $]],"$#,#")),"")</f>
        <v/>
      </c>
      <c r="M1456" s="1">
        <v>44105</v>
      </c>
      <c r="N1456" s="1">
        <v>44378</v>
      </c>
      <c r="O1456">
        <v>9</v>
      </c>
      <c r="P1456">
        <v>0</v>
      </c>
      <c r="Q1456" s="1">
        <v>44105</v>
      </c>
      <c r="R1456">
        <v>0</v>
      </c>
      <c r="S1456" s="1"/>
    </row>
    <row r="1457" spans="1:19" x14ac:dyDescent="0.35">
      <c r="A1457">
        <v>100148</v>
      </c>
      <c r="B1457" t="s">
        <v>0</v>
      </c>
      <c r="C1457" s="2">
        <f>_xlfn.SWITCH(Sales[[#This Row],[Subscription Type]],"Basic",10,"Premium",10,"Business",25,"Enterprise",27)</f>
        <v>10</v>
      </c>
      <c r="E1457" s="1"/>
      <c r="F1457" s="1"/>
      <c r="G1457">
        <v>14</v>
      </c>
      <c r="H1457">
        <v>59</v>
      </c>
      <c r="I1457">
        <f>IF(Sales[[#This Row],[Number of Users]]-Sales[[#This Row],[Licenses Bought]]&lt;0,0,Sales[[#This Row],[Number of Users]]-Sales[[#This Row],[Licenses Bought]])</f>
        <v>45</v>
      </c>
      <c r="J1457" s="2">
        <f>IF(Sales[[#This Row],[Sales Month]]=MAX(Sales[Sales Month]),Sales[[#This Row],[Upsell $ Per Non-Paying User]]*Sales[[#This Row],[Non-Paying Users]],0)</f>
        <v>0</v>
      </c>
      <c r="K1457" s="2" t="str">
        <f>_xlfn.IFS(Sales[[#This Row],[Current Upsell $]]=0,"",Sales[[#This Row],[Current Upsell $]]&gt;=400,"High",Sales[[#This Row],[Current Upsell $]]&gt;=100,"Medium",Sales[[#This Row],[Current Upsell $]]&lt;100,"Low")</f>
        <v/>
      </c>
      <c r="L1457" s="2" t="str">
        <f>IF(Sales[[#This Row],[Current Upsell $]]&gt;0,_xlfn.CONCAT(Sales[[#This Row],[Subscription Type]]," ",Sales[[#This Row],[Upsell Priority]]," ",TEXT(Sales[[#This Row],[Current Upsell $]],"$#,#")),"")</f>
        <v/>
      </c>
      <c r="M1457" s="1">
        <v>44105</v>
      </c>
      <c r="N1457" s="1">
        <v>44378</v>
      </c>
      <c r="O1457">
        <v>9</v>
      </c>
      <c r="P1457">
        <v>0</v>
      </c>
      <c r="Q1457" s="1">
        <v>44136</v>
      </c>
      <c r="R1457">
        <v>140</v>
      </c>
      <c r="S1457" s="1"/>
    </row>
    <row r="1458" spans="1:19" x14ac:dyDescent="0.35">
      <c r="A1458">
        <v>100148</v>
      </c>
      <c r="B1458" t="s">
        <v>0</v>
      </c>
      <c r="C1458" s="2">
        <f>_xlfn.SWITCH(Sales[[#This Row],[Subscription Type]],"Basic",10,"Premium",10,"Business",25,"Enterprise",27)</f>
        <v>10</v>
      </c>
      <c r="E1458" s="1"/>
      <c r="F1458" s="1"/>
      <c r="G1458">
        <v>48</v>
      </c>
      <c r="H1458">
        <v>45</v>
      </c>
      <c r="I1458">
        <f>IF(Sales[[#This Row],[Number of Users]]-Sales[[#This Row],[Licenses Bought]]&lt;0,0,Sales[[#This Row],[Number of Users]]-Sales[[#This Row],[Licenses Bought]])</f>
        <v>0</v>
      </c>
      <c r="J1458" s="2">
        <f>IF(Sales[[#This Row],[Sales Month]]=MAX(Sales[Sales Month]),Sales[[#This Row],[Upsell $ Per Non-Paying User]]*Sales[[#This Row],[Non-Paying Users]],0)</f>
        <v>0</v>
      </c>
      <c r="K1458" s="2" t="str">
        <f>_xlfn.IFS(Sales[[#This Row],[Current Upsell $]]=0,"",Sales[[#This Row],[Current Upsell $]]&gt;=400,"High",Sales[[#This Row],[Current Upsell $]]&gt;=100,"Medium",Sales[[#This Row],[Current Upsell $]]&lt;100,"Low")</f>
        <v/>
      </c>
      <c r="L1458" s="2" t="str">
        <f>IF(Sales[[#This Row],[Current Upsell $]]&gt;0,_xlfn.CONCAT(Sales[[#This Row],[Subscription Type]]," ",Sales[[#This Row],[Upsell Priority]]," ",TEXT(Sales[[#This Row],[Current Upsell $]],"$#,#")),"")</f>
        <v/>
      </c>
      <c r="M1458" s="1">
        <v>44105</v>
      </c>
      <c r="N1458" s="1">
        <v>44378</v>
      </c>
      <c r="O1458">
        <v>9</v>
      </c>
      <c r="P1458">
        <v>0</v>
      </c>
      <c r="Q1458" s="1">
        <v>44166</v>
      </c>
      <c r="R1458">
        <v>480</v>
      </c>
      <c r="S1458" s="1"/>
    </row>
    <row r="1459" spans="1:19" x14ac:dyDescent="0.35">
      <c r="A1459">
        <v>100148</v>
      </c>
      <c r="B1459" t="s">
        <v>0</v>
      </c>
      <c r="C1459" s="2">
        <f>_xlfn.SWITCH(Sales[[#This Row],[Subscription Type]],"Basic",10,"Premium",10,"Business",25,"Enterprise",27)</f>
        <v>10</v>
      </c>
      <c r="E1459" s="1"/>
      <c r="F1459" s="1"/>
      <c r="G1459">
        <v>48</v>
      </c>
      <c r="H1459">
        <v>46</v>
      </c>
      <c r="I1459">
        <f>IF(Sales[[#This Row],[Number of Users]]-Sales[[#This Row],[Licenses Bought]]&lt;0,0,Sales[[#This Row],[Number of Users]]-Sales[[#This Row],[Licenses Bought]])</f>
        <v>0</v>
      </c>
      <c r="J1459" s="2">
        <f>IF(Sales[[#This Row],[Sales Month]]=MAX(Sales[Sales Month]),Sales[[#This Row],[Upsell $ Per Non-Paying User]]*Sales[[#This Row],[Non-Paying Users]],0)</f>
        <v>0</v>
      </c>
      <c r="K1459" s="2" t="str">
        <f>_xlfn.IFS(Sales[[#This Row],[Current Upsell $]]=0,"",Sales[[#This Row],[Current Upsell $]]&gt;=400,"High",Sales[[#This Row],[Current Upsell $]]&gt;=100,"Medium",Sales[[#This Row],[Current Upsell $]]&lt;100,"Low")</f>
        <v/>
      </c>
      <c r="L1459" s="2" t="str">
        <f>IF(Sales[[#This Row],[Current Upsell $]]&gt;0,_xlfn.CONCAT(Sales[[#This Row],[Subscription Type]]," ",Sales[[#This Row],[Upsell Priority]]," ",TEXT(Sales[[#This Row],[Current Upsell $]],"$#,#")),"")</f>
        <v/>
      </c>
      <c r="M1459" s="1">
        <v>44105</v>
      </c>
      <c r="N1459" s="1">
        <v>44378</v>
      </c>
      <c r="O1459">
        <v>9</v>
      </c>
      <c r="P1459">
        <v>0</v>
      </c>
      <c r="Q1459" s="1">
        <v>44197</v>
      </c>
      <c r="R1459">
        <v>480</v>
      </c>
      <c r="S1459" s="1"/>
    </row>
    <row r="1460" spans="1:19" x14ac:dyDescent="0.35">
      <c r="A1460">
        <v>100148</v>
      </c>
      <c r="B1460" t="s">
        <v>0</v>
      </c>
      <c r="C1460" s="2">
        <f>_xlfn.SWITCH(Sales[[#This Row],[Subscription Type]],"Basic",10,"Premium",10,"Business",25,"Enterprise",27)</f>
        <v>10</v>
      </c>
      <c r="E1460" s="1"/>
      <c r="F1460" s="1"/>
      <c r="G1460">
        <v>48</v>
      </c>
      <c r="H1460">
        <v>61</v>
      </c>
      <c r="I1460">
        <f>IF(Sales[[#This Row],[Number of Users]]-Sales[[#This Row],[Licenses Bought]]&lt;0,0,Sales[[#This Row],[Number of Users]]-Sales[[#This Row],[Licenses Bought]])</f>
        <v>13</v>
      </c>
      <c r="J1460" s="2">
        <f>IF(Sales[[#This Row],[Sales Month]]=MAX(Sales[Sales Month]),Sales[[#This Row],[Upsell $ Per Non-Paying User]]*Sales[[#This Row],[Non-Paying Users]],0)</f>
        <v>0</v>
      </c>
      <c r="K1460" s="2" t="str">
        <f>_xlfn.IFS(Sales[[#This Row],[Current Upsell $]]=0,"",Sales[[#This Row],[Current Upsell $]]&gt;=400,"High",Sales[[#This Row],[Current Upsell $]]&gt;=100,"Medium",Sales[[#This Row],[Current Upsell $]]&lt;100,"Low")</f>
        <v/>
      </c>
      <c r="L1460" s="2" t="str">
        <f>IF(Sales[[#This Row],[Current Upsell $]]&gt;0,_xlfn.CONCAT(Sales[[#This Row],[Subscription Type]]," ",Sales[[#This Row],[Upsell Priority]]," ",TEXT(Sales[[#This Row],[Current Upsell $]],"$#,#")),"")</f>
        <v/>
      </c>
      <c r="M1460" s="1">
        <v>44105</v>
      </c>
      <c r="N1460" s="1">
        <v>44378</v>
      </c>
      <c r="O1460">
        <v>9</v>
      </c>
      <c r="P1460">
        <v>0</v>
      </c>
      <c r="Q1460" s="1">
        <v>44228</v>
      </c>
      <c r="R1460">
        <v>480</v>
      </c>
      <c r="S1460" s="1"/>
    </row>
    <row r="1461" spans="1:19" x14ac:dyDescent="0.35">
      <c r="A1461">
        <v>100148</v>
      </c>
      <c r="B1461" t="s">
        <v>0</v>
      </c>
      <c r="C1461" s="2">
        <f>_xlfn.SWITCH(Sales[[#This Row],[Subscription Type]],"Basic",10,"Premium",10,"Business",25,"Enterprise",27)</f>
        <v>10</v>
      </c>
      <c r="E1461" s="1"/>
      <c r="F1461" s="1"/>
      <c r="G1461">
        <v>48</v>
      </c>
      <c r="H1461">
        <v>50</v>
      </c>
      <c r="I1461">
        <f>IF(Sales[[#This Row],[Number of Users]]-Sales[[#This Row],[Licenses Bought]]&lt;0,0,Sales[[#This Row],[Number of Users]]-Sales[[#This Row],[Licenses Bought]])</f>
        <v>2</v>
      </c>
      <c r="J1461" s="2">
        <f>IF(Sales[[#This Row],[Sales Month]]=MAX(Sales[Sales Month]),Sales[[#This Row],[Upsell $ Per Non-Paying User]]*Sales[[#This Row],[Non-Paying Users]],0)</f>
        <v>0</v>
      </c>
      <c r="K1461" s="2" t="str">
        <f>_xlfn.IFS(Sales[[#This Row],[Current Upsell $]]=0,"",Sales[[#This Row],[Current Upsell $]]&gt;=400,"High",Sales[[#This Row],[Current Upsell $]]&gt;=100,"Medium",Sales[[#This Row],[Current Upsell $]]&lt;100,"Low")</f>
        <v/>
      </c>
      <c r="L1461" s="2" t="str">
        <f>IF(Sales[[#This Row],[Current Upsell $]]&gt;0,_xlfn.CONCAT(Sales[[#This Row],[Subscription Type]]," ",Sales[[#This Row],[Upsell Priority]]," ",TEXT(Sales[[#This Row],[Current Upsell $]],"$#,#")),"")</f>
        <v/>
      </c>
      <c r="M1461" s="1">
        <v>44105</v>
      </c>
      <c r="N1461" s="1">
        <v>44378</v>
      </c>
      <c r="O1461">
        <v>9</v>
      </c>
      <c r="P1461">
        <v>0</v>
      </c>
      <c r="Q1461" s="1">
        <v>44256</v>
      </c>
      <c r="R1461">
        <v>480</v>
      </c>
      <c r="S1461" s="1"/>
    </row>
    <row r="1462" spans="1:19" x14ac:dyDescent="0.35">
      <c r="A1462">
        <v>100148</v>
      </c>
      <c r="B1462" t="s">
        <v>0</v>
      </c>
      <c r="C1462" s="2">
        <f>_xlfn.SWITCH(Sales[[#This Row],[Subscription Type]],"Basic",10,"Premium",10,"Business",25,"Enterprise",27)</f>
        <v>10</v>
      </c>
      <c r="E1462" s="1"/>
      <c r="F1462" s="1"/>
      <c r="G1462">
        <v>48</v>
      </c>
      <c r="H1462">
        <v>62</v>
      </c>
      <c r="I1462">
        <f>IF(Sales[[#This Row],[Number of Users]]-Sales[[#This Row],[Licenses Bought]]&lt;0,0,Sales[[#This Row],[Number of Users]]-Sales[[#This Row],[Licenses Bought]])</f>
        <v>14</v>
      </c>
      <c r="J1462" s="2">
        <f>IF(Sales[[#This Row],[Sales Month]]=MAX(Sales[Sales Month]),Sales[[#This Row],[Upsell $ Per Non-Paying User]]*Sales[[#This Row],[Non-Paying Users]],0)</f>
        <v>0</v>
      </c>
      <c r="K1462" s="2" t="str">
        <f>_xlfn.IFS(Sales[[#This Row],[Current Upsell $]]=0,"",Sales[[#This Row],[Current Upsell $]]&gt;=400,"High",Sales[[#This Row],[Current Upsell $]]&gt;=100,"Medium",Sales[[#This Row],[Current Upsell $]]&lt;100,"Low")</f>
        <v/>
      </c>
      <c r="L1462" s="2" t="str">
        <f>IF(Sales[[#This Row],[Current Upsell $]]&gt;0,_xlfn.CONCAT(Sales[[#This Row],[Subscription Type]]," ",Sales[[#This Row],[Upsell Priority]]," ",TEXT(Sales[[#This Row],[Current Upsell $]],"$#,#")),"")</f>
        <v/>
      </c>
      <c r="M1462" s="1">
        <v>44105</v>
      </c>
      <c r="N1462" s="1">
        <v>44378</v>
      </c>
      <c r="O1462">
        <v>9</v>
      </c>
      <c r="P1462">
        <v>0</v>
      </c>
      <c r="Q1462" s="1">
        <v>44287</v>
      </c>
      <c r="R1462">
        <v>480</v>
      </c>
      <c r="S1462" s="1"/>
    </row>
    <row r="1463" spans="1:19" x14ac:dyDescent="0.35">
      <c r="A1463">
        <v>100148</v>
      </c>
      <c r="B1463" t="s">
        <v>0</v>
      </c>
      <c r="C1463" s="2">
        <f>_xlfn.SWITCH(Sales[[#This Row],[Subscription Type]],"Basic",10,"Premium",10,"Business",25,"Enterprise",27)</f>
        <v>10</v>
      </c>
      <c r="E1463" s="1"/>
      <c r="F1463" s="1"/>
      <c r="G1463">
        <v>48</v>
      </c>
      <c r="H1463">
        <v>57</v>
      </c>
      <c r="I1463">
        <f>IF(Sales[[#This Row],[Number of Users]]-Sales[[#This Row],[Licenses Bought]]&lt;0,0,Sales[[#This Row],[Number of Users]]-Sales[[#This Row],[Licenses Bought]])</f>
        <v>9</v>
      </c>
      <c r="J1463" s="2">
        <f>IF(Sales[[#This Row],[Sales Month]]=MAX(Sales[Sales Month]),Sales[[#This Row],[Upsell $ Per Non-Paying User]]*Sales[[#This Row],[Non-Paying Users]],0)</f>
        <v>0</v>
      </c>
      <c r="K1463" s="2" t="str">
        <f>_xlfn.IFS(Sales[[#This Row],[Current Upsell $]]=0,"",Sales[[#This Row],[Current Upsell $]]&gt;=400,"High",Sales[[#This Row],[Current Upsell $]]&gt;=100,"Medium",Sales[[#This Row],[Current Upsell $]]&lt;100,"Low")</f>
        <v/>
      </c>
      <c r="L1463" s="2" t="str">
        <f>IF(Sales[[#This Row],[Current Upsell $]]&gt;0,_xlfn.CONCAT(Sales[[#This Row],[Subscription Type]]," ",Sales[[#This Row],[Upsell Priority]]," ",TEXT(Sales[[#This Row],[Current Upsell $]],"$#,#")),"")</f>
        <v/>
      </c>
      <c r="M1463" s="1">
        <v>44105</v>
      </c>
      <c r="N1463" s="1">
        <v>44378</v>
      </c>
      <c r="O1463">
        <v>9</v>
      </c>
      <c r="P1463">
        <v>0</v>
      </c>
      <c r="Q1463" s="1">
        <v>44317</v>
      </c>
      <c r="R1463">
        <v>480</v>
      </c>
      <c r="S1463" s="1"/>
    </row>
    <row r="1464" spans="1:19" x14ac:dyDescent="0.35">
      <c r="A1464">
        <v>100148</v>
      </c>
      <c r="B1464" t="s">
        <v>0</v>
      </c>
      <c r="C1464" s="2">
        <f>_xlfn.SWITCH(Sales[[#This Row],[Subscription Type]],"Basic",10,"Premium",10,"Business",25,"Enterprise",27)</f>
        <v>10</v>
      </c>
      <c r="E1464" s="1"/>
      <c r="F1464" s="1"/>
      <c r="G1464">
        <v>48</v>
      </c>
      <c r="H1464">
        <v>56</v>
      </c>
      <c r="I1464">
        <f>IF(Sales[[#This Row],[Number of Users]]-Sales[[#This Row],[Licenses Bought]]&lt;0,0,Sales[[#This Row],[Number of Users]]-Sales[[#This Row],[Licenses Bought]])</f>
        <v>8</v>
      </c>
      <c r="J1464" s="2">
        <f>IF(Sales[[#This Row],[Sales Month]]=MAX(Sales[Sales Month]),Sales[[#This Row],[Upsell $ Per Non-Paying User]]*Sales[[#This Row],[Non-Paying Users]],0)</f>
        <v>80</v>
      </c>
      <c r="K1464" s="2" t="str">
        <f>_xlfn.IFS(Sales[[#This Row],[Current Upsell $]]=0,"",Sales[[#This Row],[Current Upsell $]]&gt;=400,"High",Sales[[#This Row],[Current Upsell $]]&gt;=100,"Medium",Sales[[#This Row],[Current Upsell $]]&lt;100,"Low")</f>
        <v>Low</v>
      </c>
      <c r="L1464" s="2" t="str">
        <f>IF(Sales[[#This Row],[Current Upsell $]]&gt;0,_xlfn.CONCAT(Sales[[#This Row],[Subscription Type]]," ",Sales[[#This Row],[Upsell Priority]]," ",TEXT(Sales[[#This Row],[Current Upsell $]],"$#,#")),"")</f>
        <v>Premium Low $80</v>
      </c>
      <c r="M1464" s="1">
        <v>44105</v>
      </c>
      <c r="N1464" s="1">
        <v>44378</v>
      </c>
      <c r="O1464">
        <v>9</v>
      </c>
      <c r="P1464">
        <v>0</v>
      </c>
      <c r="Q1464" s="1">
        <v>44348</v>
      </c>
      <c r="R1464">
        <v>480</v>
      </c>
      <c r="S1464" s="1"/>
    </row>
    <row r="1465" spans="1:19" x14ac:dyDescent="0.35">
      <c r="A1465">
        <v>100149</v>
      </c>
      <c r="B1465" t="s">
        <v>3</v>
      </c>
      <c r="C1465" s="2">
        <f>_xlfn.SWITCH(Sales[[#This Row],[Subscription Type]],"Basic",10,"Premium",10,"Business",25,"Enterprise",27)</f>
        <v>10</v>
      </c>
      <c r="E1465" s="1"/>
      <c r="F1465" s="1"/>
      <c r="G1465">
        <v>0</v>
      </c>
      <c r="H1465">
        <v>45</v>
      </c>
      <c r="I1465">
        <f>IF(Sales[[#This Row],[Number of Users]]-Sales[[#This Row],[Licenses Bought]]&lt;0,0,Sales[[#This Row],[Number of Users]]-Sales[[#This Row],[Licenses Bought]])</f>
        <v>45</v>
      </c>
      <c r="J1465" s="2">
        <f>IF(Sales[[#This Row],[Sales Month]]=MAX(Sales[Sales Month]),Sales[[#This Row],[Upsell $ Per Non-Paying User]]*Sales[[#This Row],[Non-Paying Users]],0)</f>
        <v>0</v>
      </c>
      <c r="K1465" s="2" t="str">
        <f>_xlfn.IFS(Sales[[#This Row],[Current Upsell $]]=0,"",Sales[[#This Row],[Current Upsell $]]&gt;=400,"High",Sales[[#This Row],[Current Upsell $]]&gt;=100,"Medium",Sales[[#This Row],[Current Upsell $]]&lt;100,"Low")</f>
        <v/>
      </c>
      <c r="L1465" s="2" t="str">
        <f>IF(Sales[[#This Row],[Current Upsell $]]&gt;0,_xlfn.CONCAT(Sales[[#This Row],[Subscription Type]]," ",Sales[[#This Row],[Upsell Priority]]," ",TEXT(Sales[[#This Row],[Current Upsell $]],"$#,#")),"")</f>
        <v/>
      </c>
      <c r="M1465" s="1">
        <v>44105</v>
      </c>
      <c r="N1465" s="1">
        <v>44378</v>
      </c>
      <c r="O1465">
        <v>9</v>
      </c>
      <c r="P1465">
        <v>0</v>
      </c>
      <c r="Q1465" s="1">
        <v>44105</v>
      </c>
      <c r="R1465">
        <v>0</v>
      </c>
      <c r="S1465" s="1"/>
    </row>
    <row r="1466" spans="1:19" x14ac:dyDescent="0.35">
      <c r="A1466">
        <v>100149</v>
      </c>
      <c r="B1466" t="s">
        <v>0</v>
      </c>
      <c r="C1466" s="2">
        <f>_xlfn.SWITCH(Sales[[#This Row],[Subscription Type]],"Basic",10,"Premium",10,"Business",25,"Enterprise",27)</f>
        <v>10</v>
      </c>
      <c r="E1466" s="1"/>
      <c r="F1466" s="1"/>
      <c r="G1466">
        <v>24</v>
      </c>
      <c r="H1466">
        <v>44</v>
      </c>
      <c r="I1466">
        <f>IF(Sales[[#This Row],[Number of Users]]-Sales[[#This Row],[Licenses Bought]]&lt;0,0,Sales[[#This Row],[Number of Users]]-Sales[[#This Row],[Licenses Bought]])</f>
        <v>20</v>
      </c>
      <c r="J1466" s="2">
        <f>IF(Sales[[#This Row],[Sales Month]]=MAX(Sales[Sales Month]),Sales[[#This Row],[Upsell $ Per Non-Paying User]]*Sales[[#This Row],[Non-Paying Users]],0)</f>
        <v>0</v>
      </c>
      <c r="K1466" s="2" t="str">
        <f>_xlfn.IFS(Sales[[#This Row],[Current Upsell $]]=0,"",Sales[[#This Row],[Current Upsell $]]&gt;=400,"High",Sales[[#This Row],[Current Upsell $]]&gt;=100,"Medium",Sales[[#This Row],[Current Upsell $]]&lt;100,"Low")</f>
        <v/>
      </c>
      <c r="L1466" s="2" t="str">
        <f>IF(Sales[[#This Row],[Current Upsell $]]&gt;0,_xlfn.CONCAT(Sales[[#This Row],[Subscription Type]]," ",Sales[[#This Row],[Upsell Priority]]," ",TEXT(Sales[[#This Row],[Current Upsell $]],"$#,#")),"")</f>
        <v/>
      </c>
      <c r="M1466" s="1">
        <v>44105</v>
      </c>
      <c r="N1466" s="1">
        <v>44378</v>
      </c>
      <c r="O1466">
        <v>9</v>
      </c>
      <c r="P1466">
        <v>0</v>
      </c>
      <c r="Q1466" s="1">
        <v>44136</v>
      </c>
      <c r="R1466">
        <v>240</v>
      </c>
      <c r="S1466" s="1"/>
    </row>
    <row r="1467" spans="1:19" x14ac:dyDescent="0.35">
      <c r="A1467">
        <v>100149</v>
      </c>
      <c r="B1467" t="s">
        <v>0</v>
      </c>
      <c r="C1467" s="2">
        <f>_xlfn.SWITCH(Sales[[#This Row],[Subscription Type]],"Basic",10,"Premium",10,"Business",25,"Enterprise",27)</f>
        <v>10</v>
      </c>
      <c r="E1467" s="1"/>
      <c r="F1467" s="1"/>
      <c r="G1467">
        <v>26</v>
      </c>
      <c r="H1467">
        <v>39</v>
      </c>
      <c r="I1467">
        <f>IF(Sales[[#This Row],[Number of Users]]-Sales[[#This Row],[Licenses Bought]]&lt;0,0,Sales[[#This Row],[Number of Users]]-Sales[[#This Row],[Licenses Bought]])</f>
        <v>13</v>
      </c>
      <c r="J1467" s="2">
        <f>IF(Sales[[#This Row],[Sales Month]]=MAX(Sales[Sales Month]),Sales[[#This Row],[Upsell $ Per Non-Paying User]]*Sales[[#This Row],[Non-Paying Users]],0)</f>
        <v>0</v>
      </c>
      <c r="K1467" s="2" t="str">
        <f>_xlfn.IFS(Sales[[#This Row],[Current Upsell $]]=0,"",Sales[[#This Row],[Current Upsell $]]&gt;=400,"High",Sales[[#This Row],[Current Upsell $]]&gt;=100,"Medium",Sales[[#This Row],[Current Upsell $]]&lt;100,"Low")</f>
        <v/>
      </c>
      <c r="L1467" s="2" t="str">
        <f>IF(Sales[[#This Row],[Current Upsell $]]&gt;0,_xlfn.CONCAT(Sales[[#This Row],[Subscription Type]]," ",Sales[[#This Row],[Upsell Priority]]," ",TEXT(Sales[[#This Row],[Current Upsell $]],"$#,#")),"")</f>
        <v/>
      </c>
      <c r="M1467" s="1">
        <v>44105</v>
      </c>
      <c r="N1467" s="1">
        <v>44378</v>
      </c>
      <c r="O1467">
        <v>9</v>
      </c>
      <c r="P1467">
        <v>0</v>
      </c>
      <c r="Q1467" s="1">
        <v>44166</v>
      </c>
      <c r="R1467">
        <v>260</v>
      </c>
      <c r="S1467" s="1"/>
    </row>
    <row r="1468" spans="1:19" x14ac:dyDescent="0.35">
      <c r="A1468">
        <v>100149</v>
      </c>
      <c r="B1468" t="s">
        <v>0</v>
      </c>
      <c r="C1468" s="2">
        <f>_xlfn.SWITCH(Sales[[#This Row],[Subscription Type]],"Basic",10,"Premium",10,"Business",25,"Enterprise",27)</f>
        <v>10</v>
      </c>
      <c r="E1468" s="1"/>
      <c r="F1468" s="1"/>
      <c r="G1468">
        <v>33</v>
      </c>
      <c r="H1468">
        <v>42</v>
      </c>
      <c r="I1468">
        <f>IF(Sales[[#This Row],[Number of Users]]-Sales[[#This Row],[Licenses Bought]]&lt;0,0,Sales[[#This Row],[Number of Users]]-Sales[[#This Row],[Licenses Bought]])</f>
        <v>9</v>
      </c>
      <c r="J1468" s="2">
        <f>IF(Sales[[#This Row],[Sales Month]]=MAX(Sales[Sales Month]),Sales[[#This Row],[Upsell $ Per Non-Paying User]]*Sales[[#This Row],[Non-Paying Users]],0)</f>
        <v>0</v>
      </c>
      <c r="K1468" s="2" t="str">
        <f>_xlfn.IFS(Sales[[#This Row],[Current Upsell $]]=0,"",Sales[[#This Row],[Current Upsell $]]&gt;=400,"High",Sales[[#This Row],[Current Upsell $]]&gt;=100,"Medium",Sales[[#This Row],[Current Upsell $]]&lt;100,"Low")</f>
        <v/>
      </c>
      <c r="L1468" s="2" t="str">
        <f>IF(Sales[[#This Row],[Current Upsell $]]&gt;0,_xlfn.CONCAT(Sales[[#This Row],[Subscription Type]]," ",Sales[[#This Row],[Upsell Priority]]," ",TEXT(Sales[[#This Row],[Current Upsell $]],"$#,#")),"")</f>
        <v/>
      </c>
      <c r="M1468" s="1">
        <v>44105</v>
      </c>
      <c r="N1468" s="1">
        <v>44378</v>
      </c>
      <c r="O1468">
        <v>9</v>
      </c>
      <c r="P1468">
        <v>0</v>
      </c>
      <c r="Q1468" s="1">
        <v>44197</v>
      </c>
      <c r="R1468">
        <v>330</v>
      </c>
      <c r="S1468" s="1"/>
    </row>
    <row r="1469" spans="1:19" x14ac:dyDescent="0.35">
      <c r="A1469">
        <v>100149</v>
      </c>
      <c r="B1469" t="s">
        <v>0</v>
      </c>
      <c r="C1469" s="2">
        <f>_xlfn.SWITCH(Sales[[#This Row],[Subscription Type]],"Basic",10,"Premium",10,"Business",25,"Enterprise",27)</f>
        <v>10</v>
      </c>
      <c r="E1469" s="1"/>
      <c r="F1469" s="1"/>
      <c r="G1469">
        <v>33</v>
      </c>
      <c r="H1469">
        <v>53</v>
      </c>
      <c r="I1469">
        <f>IF(Sales[[#This Row],[Number of Users]]-Sales[[#This Row],[Licenses Bought]]&lt;0,0,Sales[[#This Row],[Number of Users]]-Sales[[#This Row],[Licenses Bought]])</f>
        <v>20</v>
      </c>
      <c r="J1469" s="2">
        <f>IF(Sales[[#This Row],[Sales Month]]=MAX(Sales[Sales Month]),Sales[[#This Row],[Upsell $ Per Non-Paying User]]*Sales[[#This Row],[Non-Paying Users]],0)</f>
        <v>0</v>
      </c>
      <c r="K1469" s="2" t="str">
        <f>_xlfn.IFS(Sales[[#This Row],[Current Upsell $]]=0,"",Sales[[#This Row],[Current Upsell $]]&gt;=400,"High",Sales[[#This Row],[Current Upsell $]]&gt;=100,"Medium",Sales[[#This Row],[Current Upsell $]]&lt;100,"Low")</f>
        <v/>
      </c>
      <c r="L1469" s="2" t="str">
        <f>IF(Sales[[#This Row],[Current Upsell $]]&gt;0,_xlfn.CONCAT(Sales[[#This Row],[Subscription Type]]," ",Sales[[#This Row],[Upsell Priority]]," ",TEXT(Sales[[#This Row],[Current Upsell $]],"$#,#")),"")</f>
        <v/>
      </c>
      <c r="M1469" s="1">
        <v>44105</v>
      </c>
      <c r="N1469" s="1">
        <v>44378</v>
      </c>
      <c r="O1469">
        <v>9</v>
      </c>
      <c r="P1469">
        <v>0</v>
      </c>
      <c r="Q1469" s="1">
        <v>44228</v>
      </c>
      <c r="R1469">
        <v>330</v>
      </c>
      <c r="S1469" s="1"/>
    </row>
    <row r="1470" spans="1:19" x14ac:dyDescent="0.35">
      <c r="A1470">
        <v>100149</v>
      </c>
      <c r="B1470" t="s">
        <v>0</v>
      </c>
      <c r="C1470" s="2">
        <f>_xlfn.SWITCH(Sales[[#This Row],[Subscription Type]],"Basic",10,"Premium",10,"Business",25,"Enterprise",27)</f>
        <v>10</v>
      </c>
      <c r="E1470" s="1"/>
      <c r="F1470" s="1"/>
      <c r="G1470">
        <v>33</v>
      </c>
      <c r="H1470">
        <v>34</v>
      </c>
      <c r="I1470">
        <f>IF(Sales[[#This Row],[Number of Users]]-Sales[[#This Row],[Licenses Bought]]&lt;0,0,Sales[[#This Row],[Number of Users]]-Sales[[#This Row],[Licenses Bought]])</f>
        <v>1</v>
      </c>
      <c r="J1470" s="2">
        <f>IF(Sales[[#This Row],[Sales Month]]=MAX(Sales[Sales Month]),Sales[[#This Row],[Upsell $ Per Non-Paying User]]*Sales[[#This Row],[Non-Paying Users]],0)</f>
        <v>0</v>
      </c>
      <c r="K1470" s="2" t="str">
        <f>_xlfn.IFS(Sales[[#This Row],[Current Upsell $]]=0,"",Sales[[#This Row],[Current Upsell $]]&gt;=400,"High",Sales[[#This Row],[Current Upsell $]]&gt;=100,"Medium",Sales[[#This Row],[Current Upsell $]]&lt;100,"Low")</f>
        <v/>
      </c>
      <c r="L1470" s="2" t="str">
        <f>IF(Sales[[#This Row],[Current Upsell $]]&gt;0,_xlfn.CONCAT(Sales[[#This Row],[Subscription Type]]," ",Sales[[#This Row],[Upsell Priority]]," ",TEXT(Sales[[#This Row],[Current Upsell $]],"$#,#")),"")</f>
        <v/>
      </c>
      <c r="M1470" s="1">
        <v>44105</v>
      </c>
      <c r="N1470" s="1">
        <v>44378</v>
      </c>
      <c r="O1470">
        <v>9</v>
      </c>
      <c r="P1470">
        <v>0</v>
      </c>
      <c r="Q1470" s="1">
        <v>44256</v>
      </c>
      <c r="R1470">
        <v>330</v>
      </c>
      <c r="S1470" s="1"/>
    </row>
    <row r="1471" spans="1:19" x14ac:dyDescent="0.35">
      <c r="A1471">
        <v>100149</v>
      </c>
      <c r="B1471" t="s">
        <v>0</v>
      </c>
      <c r="C1471" s="2">
        <f>_xlfn.SWITCH(Sales[[#This Row],[Subscription Type]],"Basic",10,"Premium",10,"Business",25,"Enterprise",27)</f>
        <v>10</v>
      </c>
      <c r="E1471" s="1"/>
      <c r="F1471" s="1"/>
      <c r="G1471">
        <v>33</v>
      </c>
      <c r="H1471">
        <v>38</v>
      </c>
      <c r="I1471">
        <f>IF(Sales[[#This Row],[Number of Users]]-Sales[[#This Row],[Licenses Bought]]&lt;0,0,Sales[[#This Row],[Number of Users]]-Sales[[#This Row],[Licenses Bought]])</f>
        <v>5</v>
      </c>
      <c r="J1471" s="2">
        <f>IF(Sales[[#This Row],[Sales Month]]=MAX(Sales[Sales Month]),Sales[[#This Row],[Upsell $ Per Non-Paying User]]*Sales[[#This Row],[Non-Paying Users]],0)</f>
        <v>0</v>
      </c>
      <c r="K1471" s="2" t="str">
        <f>_xlfn.IFS(Sales[[#This Row],[Current Upsell $]]=0,"",Sales[[#This Row],[Current Upsell $]]&gt;=400,"High",Sales[[#This Row],[Current Upsell $]]&gt;=100,"Medium",Sales[[#This Row],[Current Upsell $]]&lt;100,"Low")</f>
        <v/>
      </c>
      <c r="L1471" s="2" t="str">
        <f>IF(Sales[[#This Row],[Current Upsell $]]&gt;0,_xlfn.CONCAT(Sales[[#This Row],[Subscription Type]]," ",Sales[[#This Row],[Upsell Priority]]," ",TEXT(Sales[[#This Row],[Current Upsell $]],"$#,#")),"")</f>
        <v/>
      </c>
      <c r="M1471" s="1">
        <v>44105</v>
      </c>
      <c r="N1471" s="1">
        <v>44378</v>
      </c>
      <c r="O1471">
        <v>9</v>
      </c>
      <c r="P1471">
        <v>0</v>
      </c>
      <c r="Q1471" s="1">
        <v>44287</v>
      </c>
      <c r="R1471">
        <v>330</v>
      </c>
      <c r="S1471" s="1"/>
    </row>
    <row r="1472" spans="1:19" x14ac:dyDescent="0.35">
      <c r="A1472">
        <v>100149</v>
      </c>
      <c r="B1472" t="s">
        <v>0</v>
      </c>
      <c r="C1472" s="2">
        <f>_xlfn.SWITCH(Sales[[#This Row],[Subscription Type]],"Basic",10,"Premium",10,"Business",25,"Enterprise",27)</f>
        <v>10</v>
      </c>
      <c r="E1472" s="1"/>
      <c r="F1472" s="1"/>
      <c r="G1472">
        <v>33</v>
      </c>
      <c r="H1472">
        <v>37</v>
      </c>
      <c r="I1472">
        <f>IF(Sales[[#This Row],[Number of Users]]-Sales[[#This Row],[Licenses Bought]]&lt;0,0,Sales[[#This Row],[Number of Users]]-Sales[[#This Row],[Licenses Bought]])</f>
        <v>4</v>
      </c>
      <c r="J1472" s="2">
        <f>IF(Sales[[#This Row],[Sales Month]]=MAX(Sales[Sales Month]),Sales[[#This Row],[Upsell $ Per Non-Paying User]]*Sales[[#This Row],[Non-Paying Users]],0)</f>
        <v>0</v>
      </c>
      <c r="K1472" s="2" t="str">
        <f>_xlfn.IFS(Sales[[#This Row],[Current Upsell $]]=0,"",Sales[[#This Row],[Current Upsell $]]&gt;=400,"High",Sales[[#This Row],[Current Upsell $]]&gt;=100,"Medium",Sales[[#This Row],[Current Upsell $]]&lt;100,"Low")</f>
        <v/>
      </c>
      <c r="L1472" s="2" t="str">
        <f>IF(Sales[[#This Row],[Current Upsell $]]&gt;0,_xlfn.CONCAT(Sales[[#This Row],[Subscription Type]]," ",Sales[[#This Row],[Upsell Priority]]," ",TEXT(Sales[[#This Row],[Current Upsell $]],"$#,#")),"")</f>
        <v/>
      </c>
      <c r="M1472" s="1">
        <v>44105</v>
      </c>
      <c r="N1472" s="1">
        <v>44378</v>
      </c>
      <c r="O1472">
        <v>9</v>
      </c>
      <c r="P1472">
        <v>0</v>
      </c>
      <c r="Q1472" s="1">
        <v>44317</v>
      </c>
      <c r="R1472">
        <v>330</v>
      </c>
      <c r="S1472" s="1"/>
    </row>
    <row r="1473" spans="1:19" x14ac:dyDescent="0.35">
      <c r="A1473">
        <v>100149</v>
      </c>
      <c r="B1473" t="s">
        <v>0</v>
      </c>
      <c r="C1473" s="2">
        <f>_xlfn.SWITCH(Sales[[#This Row],[Subscription Type]],"Basic",10,"Premium",10,"Business",25,"Enterprise",27)</f>
        <v>10</v>
      </c>
      <c r="E1473" s="1"/>
      <c r="F1473" s="1"/>
      <c r="G1473">
        <v>33</v>
      </c>
      <c r="H1473">
        <v>37</v>
      </c>
      <c r="I1473">
        <f>IF(Sales[[#This Row],[Number of Users]]-Sales[[#This Row],[Licenses Bought]]&lt;0,0,Sales[[#This Row],[Number of Users]]-Sales[[#This Row],[Licenses Bought]])</f>
        <v>4</v>
      </c>
      <c r="J1473" s="2">
        <f>IF(Sales[[#This Row],[Sales Month]]=MAX(Sales[Sales Month]),Sales[[#This Row],[Upsell $ Per Non-Paying User]]*Sales[[#This Row],[Non-Paying Users]],0)</f>
        <v>40</v>
      </c>
      <c r="K1473" s="2" t="str">
        <f>_xlfn.IFS(Sales[[#This Row],[Current Upsell $]]=0,"",Sales[[#This Row],[Current Upsell $]]&gt;=400,"High",Sales[[#This Row],[Current Upsell $]]&gt;=100,"Medium",Sales[[#This Row],[Current Upsell $]]&lt;100,"Low")</f>
        <v>Low</v>
      </c>
      <c r="L1473" s="2" t="str">
        <f>IF(Sales[[#This Row],[Current Upsell $]]&gt;0,_xlfn.CONCAT(Sales[[#This Row],[Subscription Type]]," ",Sales[[#This Row],[Upsell Priority]]," ",TEXT(Sales[[#This Row],[Current Upsell $]],"$#,#")),"")</f>
        <v>Premium Low $40</v>
      </c>
      <c r="M1473" s="1">
        <v>44105</v>
      </c>
      <c r="N1473" s="1">
        <v>44378</v>
      </c>
      <c r="O1473">
        <v>9</v>
      </c>
      <c r="P1473">
        <v>0</v>
      </c>
      <c r="Q1473" s="1">
        <v>44348</v>
      </c>
      <c r="R1473">
        <v>330</v>
      </c>
      <c r="S1473" s="1"/>
    </row>
    <row r="1474" spans="1:19" x14ac:dyDescent="0.35">
      <c r="A1474">
        <v>100150</v>
      </c>
      <c r="B1474" t="s">
        <v>3</v>
      </c>
      <c r="C1474" s="2">
        <f>_xlfn.SWITCH(Sales[[#This Row],[Subscription Type]],"Basic",10,"Premium",10,"Business",25,"Enterprise",27)</f>
        <v>10</v>
      </c>
      <c r="E1474" s="1"/>
      <c r="F1474" s="1"/>
      <c r="G1474">
        <v>0</v>
      </c>
      <c r="H1474">
        <v>27</v>
      </c>
      <c r="I1474">
        <f>IF(Sales[[#This Row],[Number of Users]]-Sales[[#This Row],[Licenses Bought]]&lt;0,0,Sales[[#This Row],[Number of Users]]-Sales[[#This Row],[Licenses Bought]])</f>
        <v>27</v>
      </c>
      <c r="J1474" s="2">
        <f>IF(Sales[[#This Row],[Sales Month]]=MAX(Sales[Sales Month]),Sales[[#This Row],[Upsell $ Per Non-Paying User]]*Sales[[#This Row],[Non-Paying Users]],0)</f>
        <v>0</v>
      </c>
      <c r="K1474" s="2" t="str">
        <f>_xlfn.IFS(Sales[[#This Row],[Current Upsell $]]=0,"",Sales[[#This Row],[Current Upsell $]]&gt;=400,"High",Sales[[#This Row],[Current Upsell $]]&gt;=100,"Medium",Sales[[#This Row],[Current Upsell $]]&lt;100,"Low")</f>
        <v/>
      </c>
      <c r="L1474" s="2" t="str">
        <f>IF(Sales[[#This Row],[Current Upsell $]]&gt;0,_xlfn.CONCAT(Sales[[#This Row],[Subscription Type]]," ",Sales[[#This Row],[Upsell Priority]]," ",TEXT(Sales[[#This Row],[Current Upsell $]],"$#,#")),"")</f>
        <v/>
      </c>
      <c r="M1474" s="1">
        <v>44105</v>
      </c>
      <c r="N1474" s="1">
        <v>44378</v>
      </c>
      <c r="O1474">
        <v>9</v>
      </c>
      <c r="P1474">
        <v>0</v>
      </c>
      <c r="Q1474" s="1">
        <v>44105</v>
      </c>
      <c r="R1474">
        <v>0</v>
      </c>
      <c r="S1474" s="1"/>
    </row>
    <row r="1475" spans="1:19" x14ac:dyDescent="0.35">
      <c r="A1475">
        <v>100150</v>
      </c>
      <c r="B1475" t="s">
        <v>0</v>
      </c>
      <c r="C1475" s="2">
        <f>_xlfn.SWITCH(Sales[[#This Row],[Subscription Type]],"Basic",10,"Premium",10,"Business",25,"Enterprise",27)</f>
        <v>10</v>
      </c>
      <c r="E1475" s="1"/>
      <c r="F1475" s="1"/>
      <c r="G1475">
        <v>16</v>
      </c>
      <c r="H1475">
        <v>41</v>
      </c>
      <c r="I1475">
        <f>IF(Sales[[#This Row],[Number of Users]]-Sales[[#This Row],[Licenses Bought]]&lt;0,0,Sales[[#This Row],[Number of Users]]-Sales[[#This Row],[Licenses Bought]])</f>
        <v>25</v>
      </c>
      <c r="J1475" s="2">
        <f>IF(Sales[[#This Row],[Sales Month]]=MAX(Sales[Sales Month]),Sales[[#This Row],[Upsell $ Per Non-Paying User]]*Sales[[#This Row],[Non-Paying Users]],0)</f>
        <v>0</v>
      </c>
      <c r="K1475" s="2" t="str">
        <f>_xlfn.IFS(Sales[[#This Row],[Current Upsell $]]=0,"",Sales[[#This Row],[Current Upsell $]]&gt;=400,"High",Sales[[#This Row],[Current Upsell $]]&gt;=100,"Medium",Sales[[#This Row],[Current Upsell $]]&lt;100,"Low")</f>
        <v/>
      </c>
      <c r="L1475" s="2" t="str">
        <f>IF(Sales[[#This Row],[Current Upsell $]]&gt;0,_xlfn.CONCAT(Sales[[#This Row],[Subscription Type]]," ",Sales[[#This Row],[Upsell Priority]]," ",TEXT(Sales[[#This Row],[Current Upsell $]],"$#,#")),"")</f>
        <v/>
      </c>
      <c r="M1475" s="1">
        <v>44105</v>
      </c>
      <c r="N1475" s="1">
        <v>44378</v>
      </c>
      <c r="O1475">
        <v>9</v>
      </c>
      <c r="P1475">
        <v>0</v>
      </c>
      <c r="Q1475" s="1">
        <v>44136</v>
      </c>
      <c r="R1475">
        <v>160</v>
      </c>
      <c r="S1475" s="1"/>
    </row>
    <row r="1476" spans="1:19" x14ac:dyDescent="0.35">
      <c r="A1476">
        <v>100150</v>
      </c>
      <c r="B1476" t="s">
        <v>0</v>
      </c>
      <c r="C1476" s="2">
        <f>_xlfn.SWITCH(Sales[[#This Row],[Subscription Type]],"Basic",10,"Premium",10,"Business",25,"Enterprise",27)</f>
        <v>10</v>
      </c>
      <c r="E1476" s="1"/>
      <c r="F1476" s="1"/>
      <c r="G1476">
        <v>20</v>
      </c>
      <c r="H1476">
        <v>37</v>
      </c>
      <c r="I1476">
        <f>IF(Sales[[#This Row],[Number of Users]]-Sales[[#This Row],[Licenses Bought]]&lt;0,0,Sales[[#This Row],[Number of Users]]-Sales[[#This Row],[Licenses Bought]])</f>
        <v>17</v>
      </c>
      <c r="J1476" s="2">
        <f>IF(Sales[[#This Row],[Sales Month]]=MAX(Sales[Sales Month]),Sales[[#This Row],[Upsell $ Per Non-Paying User]]*Sales[[#This Row],[Non-Paying Users]],0)</f>
        <v>0</v>
      </c>
      <c r="K1476" s="2" t="str">
        <f>_xlfn.IFS(Sales[[#This Row],[Current Upsell $]]=0,"",Sales[[#This Row],[Current Upsell $]]&gt;=400,"High",Sales[[#This Row],[Current Upsell $]]&gt;=100,"Medium",Sales[[#This Row],[Current Upsell $]]&lt;100,"Low")</f>
        <v/>
      </c>
      <c r="L1476" s="2" t="str">
        <f>IF(Sales[[#This Row],[Current Upsell $]]&gt;0,_xlfn.CONCAT(Sales[[#This Row],[Subscription Type]]," ",Sales[[#This Row],[Upsell Priority]]," ",TEXT(Sales[[#This Row],[Current Upsell $]],"$#,#")),"")</f>
        <v/>
      </c>
      <c r="M1476" s="1">
        <v>44105</v>
      </c>
      <c r="N1476" s="1">
        <v>44378</v>
      </c>
      <c r="O1476">
        <v>9</v>
      </c>
      <c r="P1476">
        <v>0</v>
      </c>
      <c r="Q1476" s="1">
        <v>44166</v>
      </c>
      <c r="R1476">
        <v>200</v>
      </c>
      <c r="S1476" s="1"/>
    </row>
    <row r="1477" spans="1:19" x14ac:dyDescent="0.35">
      <c r="A1477">
        <v>100150</v>
      </c>
      <c r="B1477" t="s">
        <v>0</v>
      </c>
      <c r="C1477" s="2">
        <f>_xlfn.SWITCH(Sales[[#This Row],[Subscription Type]],"Basic",10,"Premium",10,"Business",25,"Enterprise",27)</f>
        <v>10</v>
      </c>
      <c r="E1477" s="1"/>
      <c r="F1477" s="1"/>
      <c r="G1477">
        <v>23</v>
      </c>
      <c r="H1477">
        <v>33</v>
      </c>
      <c r="I1477">
        <f>IF(Sales[[#This Row],[Number of Users]]-Sales[[#This Row],[Licenses Bought]]&lt;0,0,Sales[[#This Row],[Number of Users]]-Sales[[#This Row],[Licenses Bought]])</f>
        <v>10</v>
      </c>
      <c r="J1477" s="2">
        <f>IF(Sales[[#This Row],[Sales Month]]=MAX(Sales[Sales Month]),Sales[[#This Row],[Upsell $ Per Non-Paying User]]*Sales[[#This Row],[Non-Paying Users]],0)</f>
        <v>0</v>
      </c>
      <c r="K1477" s="2" t="str">
        <f>_xlfn.IFS(Sales[[#This Row],[Current Upsell $]]=0,"",Sales[[#This Row],[Current Upsell $]]&gt;=400,"High",Sales[[#This Row],[Current Upsell $]]&gt;=100,"Medium",Sales[[#This Row],[Current Upsell $]]&lt;100,"Low")</f>
        <v/>
      </c>
      <c r="L1477" s="2" t="str">
        <f>IF(Sales[[#This Row],[Current Upsell $]]&gt;0,_xlfn.CONCAT(Sales[[#This Row],[Subscription Type]]," ",Sales[[#This Row],[Upsell Priority]]," ",TEXT(Sales[[#This Row],[Current Upsell $]],"$#,#")),"")</f>
        <v/>
      </c>
      <c r="M1477" s="1">
        <v>44105</v>
      </c>
      <c r="N1477" s="1">
        <v>44378</v>
      </c>
      <c r="O1477">
        <v>9</v>
      </c>
      <c r="P1477">
        <v>0</v>
      </c>
      <c r="Q1477" s="1">
        <v>44197</v>
      </c>
      <c r="R1477">
        <v>230</v>
      </c>
      <c r="S1477" s="1"/>
    </row>
    <row r="1478" spans="1:19" x14ac:dyDescent="0.35">
      <c r="A1478">
        <v>100150</v>
      </c>
      <c r="B1478" t="s">
        <v>0</v>
      </c>
      <c r="C1478" s="2">
        <f>_xlfn.SWITCH(Sales[[#This Row],[Subscription Type]],"Basic",10,"Premium",10,"Business",25,"Enterprise",27)</f>
        <v>10</v>
      </c>
      <c r="E1478" s="1"/>
      <c r="F1478" s="1"/>
      <c r="G1478">
        <v>27</v>
      </c>
      <c r="H1478">
        <v>26</v>
      </c>
      <c r="I1478">
        <f>IF(Sales[[#This Row],[Number of Users]]-Sales[[#This Row],[Licenses Bought]]&lt;0,0,Sales[[#This Row],[Number of Users]]-Sales[[#This Row],[Licenses Bought]])</f>
        <v>0</v>
      </c>
      <c r="J1478" s="2">
        <f>IF(Sales[[#This Row],[Sales Month]]=MAX(Sales[Sales Month]),Sales[[#This Row],[Upsell $ Per Non-Paying User]]*Sales[[#This Row],[Non-Paying Users]],0)</f>
        <v>0</v>
      </c>
      <c r="K1478" s="2" t="str">
        <f>_xlfn.IFS(Sales[[#This Row],[Current Upsell $]]=0,"",Sales[[#This Row],[Current Upsell $]]&gt;=400,"High",Sales[[#This Row],[Current Upsell $]]&gt;=100,"Medium",Sales[[#This Row],[Current Upsell $]]&lt;100,"Low")</f>
        <v/>
      </c>
      <c r="L1478" s="2" t="str">
        <f>IF(Sales[[#This Row],[Current Upsell $]]&gt;0,_xlfn.CONCAT(Sales[[#This Row],[Subscription Type]]," ",Sales[[#This Row],[Upsell Priority]]," ",TEXT(Sales[[#This Row],[Current Upsell $]],"$#,#")),"")</f>
        <v/>
      </c>
      <c r="M1478" s="1">
        <v>44105</v>
      </c>
      <c r="N1478" s="1">
        <v>44378</v>
      </c>
      <c r="O1478">
        <v>9</v>
      </c>
      <c r="P1478">
        <v>0</v>
      </c>
      <c r="Q1478" s="1">
        <v>44228</v>
      </c>
      <c r="R1478">
        <v>270</v>
      </c>
      <c r="S1478" s="1"/>
    </row>
    <row r="1479" spans="1:19" x14ac:dyDescent="0.35">
      <c r="A1479">
        <v>100150</v>
      </c>
      <c r="B1479" t="s">
        <v>0</v>
      </c>
      <c r="C1479" s="2">
        <f>_xlfn.SWITCH(Sales[[#This Row],[Subscription Type]],"Basic",10,"Premium",10,"Business",25,"Enterprise",27)</f>
        <v>10</v>
      </c>
      <c r="E1479" s="1"/>
      <c r="F1479" s="1"/>
      <c r="G1479">
        <v>27</v>
      </c>
      <c r="H1479">
        <v>36</v>
      </c>
      <c r="I1479">
        <f>IF(Sales[[#This Row],[Number of Users]]-Sales[[#This Row],[Licenses Bought]]&lt;0,0,Sales[[#This Row],[Number of Users]]-Sales[[#This Row],[Licenses Bought]])</f>
        <v>9</v>
      </c>
      <c r="J1479" s="2">
        <f>IF(Sales[[#This Row],[Sales Month]]=MAX(Sales[Sales Month]),Sales[[#This Row],[Upsell $ Per Non-Paying User]]*Sales[[#This Row],[Non-Paying Users]],0)</f>
        <v>0</v>
      </c>
      <c r="K1479" s="2" t="str">
        <f>_xlfn.IFS(Sales[[#This Row],[Current Upsell $]]=0,"",Sales[[#This Row],[Current Upsell $]]&gt;=400,"High",Sales[[#This Row],[Current Upsell $]]&gt;=100,"Medium",Sales[[#This Row],[Current Upsell $]]&lt;100,"Low")</f>
        <v/>
      </c>
      <c r="L1479" s="2" t="str">
        <f>IF(Sales[[#This Row],[Current Upsell $]]&gt;0,_xlfn.CONCAT(Sales[[#This Row],[Subscription Type]]," ",Sales[[#This Row],[Upsell Priority]]," ",TEXT(Sales[[#This Row],[Current Upsell $]],"$#,#")),"")</f>
        <v/>
      </c>
      <c r="M1479" s="1">
        <v>44105</v>
      </c>
      <c r="N1479" s="1">
        <v>44378</v>
      </c>
      <c r="O1479">
        <v>9</v>
      </c>
      <c r="P1479">
        <v>0</v>
      </c>
      <c r="Q1479" s="1">
        <v>44256</v>
      </c>
      <c r="R1479">
        <v>270</v>
      </c>
      <c r="S1479" s="1"/>
    </row>
    <row r="1480" spans="1:19" x14ac:dyDescent="0.35">
      <c r="A1480">
        <v>100150</v>
      </c>
      <c r="B1480" t="s">
        <v>0</v>
      </c>
      <c r="C1480" s="2">
        <f>_xlfn.SWITCH(Sales[[#This Row],[Subscription Type]],"Basic",10,"Premium",10,"Business",25,"Enterprise",27)</f>
        <v>10</v>
      </c>
      <c r="E1480" s="1"/>
      <c r="F1480" s="1"/>
      <c r="G1480">
        <v>27</v>
      </c>
      <c r="H1480">
        <v>41</v>
      </c>
      <c r="I1480">
        <f>IF(Sales[[#This Row],[Number of Users]]-Sales[[#This Row],[Licenses Bought]]&lt;0,0,Sales[[#This Row],[Number of Users]]-Sales[[#This Row],[Licenses Bought]])</f>
        <v>14</v>
      </c>
      <c r="J1480" s="2">
        <f>IF(Sales[[#This Row],[Sales Month]]=MAX(Sales[Sales Month]),Sales[[#This Row],[Upsell $ Per Non-Paying User]]*Sales[[#This Row],[Non-Paying Users]],0)</f>
        <v>0</v>
      </c>
      <c r="K1480" s="2" t="str">
        <f>_xlfn.IFS(Sales[[#This Row],[Current Upsell $]]=0,"",Sales[[#This Row],[Current Upsell $]]&gt;=400,"High",Sales[[#This Row],[Current Upsell $]]&gt;=100,"Medium",Sales[[#This Row],[Current Upsell $]]&lt;100,"Low")</f>
        <v/>
      </c>
      <c r="L1480" s="2" t="str">
        <f>IF(Sales[[#This Row],[Current Upsell $]]&gt;0,_xlfn.CONCAT(Sales[[#This Row],[Subscription Type]]," ",Sales[[#This Row],[Upsell Priority]]," ",TEXT(Sales[[#This Row],[Current Upsell $]],"$#,#")),"")</f>
        <v/>
      </c>
      <c r="M1480" s="1">
        <v>44105</v>
      </c>
      <c r="N1480" s="1">
        <v>44378</v>
      </c>
      <c r="O1480">
        <v>9</v>
      </c>
      <c r="P1480">
        <v>0</v>
      </c>
      <c r="Q1480" s="1">
        <v>44287</v>
      </c>
      <c r="R1480">
        <v>270</v>
      </c>
      <c r="S1480" s="1"/>
    </row>
    <row r="1481" spans="1:19" x14ac:dyDescent="0.35">
      <c r="A1481">
        <v>100150</v>
      </c>
      <c r="B1481" t="s">
        <v>0</v>
      </c>
      <c r="C1481" s="2">
        <f>_xlfn.SWITCH(Sales[[#This Row],[Subscription Type]],"Basic",10,"Premium",10,"Business",25,"Enterprise",27)</f>
        <v>10</v>
      </c>
      <c r="E1481" s="1"/>
      <c r="F1481" s="1"/>
      <c r="G1481">
        <v>27</v>
      </c>
      <c r="H1481">
        <v>35</v>
      </c>
      <c r="I1481">
        <f>IF(Sales[[#This Row],[Number of Users]]-Sales[[#This Row],[Licenses Bought]]&lt;0,0,Sales[[#This Row],[Number of Users]]-Sales[[#This Row],[Licenses Bought]])</f>
        <v>8</v>
      </c>
      <c r="J1481" s="2">
        <f>IF(Sales[[#This Row],[Sales Month]]=MAX(Sales[Sales Month]),Sales[[#This Row],[Upsell $ Per Non-Paying User]]*Sales[[#This Row],[Non-Paying Users]],0)</f>
        <v>0</v>
      </c>
      <c r="K1481" s="2" t="str">
        <f>_xlfn.IFS(Sales[[#This Row],[Current Upsell $]]=0,"",Sales[[#This Row],[Current Upsell $]]&gt;=400,"High",Sales[[#This Row],[Current Upsell $]]&gt;=100,"Medium",Sales[[#This Row],[Current Upsell $]]&lt;100,"Low")</f>
        <v/>
      </c>
      <c r="L1481" s="2" t="str">
        <f>IF(Sales[[#This Row],[Current Upsell $]]&gt;0,_xlfn.CONCAT(Sales[[#This Row],[Subscription Type]]," ",Sales[[#This Row],[Upsell Priority]]," ",TEXT(Sales[[#This Row],[Current Upsell $]],"$#,#")),"")</f>
        <v/>
      </c>
      <c r="M1481" s="1">
        <v>44105</v>
      </c>
      <c r="N1481" s="1">
        <v>44378</v>
      </c>
      <c r="O1481">
        <v>9</v>
      </c>
      <c r="P1481">
        <v>0</v>
      </c>
      <c r="Q1481" s="1">
        <v>44317</v>
      </c>
      <c r="R1481">
        <v>270</v>
      </c>
      <c r="S1481" s="1"/>
    </row>
    <row r="1482" spans="1:19" x14ac:dyDescent="0.35">
      <c r="A1482">
        <v>100150</v>
      </c>
      <c r="B1482" t="s">
        <v>0</v>
      </c>
      <c r="C1482" s="2">
        <f>_xlfn.SWITCH(Sales[[#This Row],[Subscription Type]],"Basic",10,"Premium",10,"Business",25,"Enterprise",27)</f>
        <v>10</v>
      </c>
      <c r="E1482" s="1"/>
      <c r="F1482" s="1"/>
      <c r="G1482">
        <v>27</v>
      </c>
      <c r="H1482">
        <v>28</v>
      </c>
      <c r="I1482">
        <f>IF(Sales[[#This Row],[Number of Users]]-Sales[[#This Row],[Licenses Bought]]&lt;0,0,Sales[[#This Row],[Number of Users]]-Sales[[#This Row],[Licenses Bought]])</f>
        <v>1</v>
      </c>
      <c r="J1482" s="2">
        <f>IF(Sales[[#This Row],[Sales Month]]=MAX(Sales[Sales Month]),Sales[[#This Row],[Upsell $ Per Non-Paying User]]*Sales[[#This Row],[Non-Paying Users]],0)</f>
        <v>10</v>
      </c>
      <c r="K1482" s="2" t="str">
        <f>_xlfn.IFS(Sales[[#This Row],[Current Upsell $]]=0,"",Sales[[#This Row],[Current Upsell $]]&gt;=400,"High",Sales[[#This Row],[Current Upsell $]]&gt;=100,"Medium",Sales[[#This Row],[Current Upsell $]]&lt;100,"Low")</f>
        <v>Low</v>
      </c>
      <c r="L1482" s="2" t="str">
        <f>IF(Sales[[#This Row],[Current Upsell $]]&gt;0,_xlfn.CONCAT(Sales[[#This Row],[Subscription Type]]," ",Sales[[#This Row],[Upsell Priority]]," ",TEXT(Sales[[#This Row],[Current Upsell $]],"$#,#")),"")</f>
        <v>Premium Low $10</v>
      </c>
      <c r="M1482" s="1">
        <v>44105</v>
      </c>
      <c r="N1482" s="1">
        <v>44378</v>
      </c>
      <c r="O1482">
        <v>9</v>
      </c>
      <c r="P1482">
        <v>0</v>
      </c>
      <c r="Q1482" s="1">
        <v>44348</v>
      </c>
      <c r="R1482">
        <v>270</v>
      </c>
      <c r="S1482" s="1"/>
    </row>
    <row r="1483" spans="1:19" x14ac:dyDescent="0.35">
      <c r="A1483">
        <v>100151</v>
      </c>
      <c r="B1483" t="s">
        <v>3</v>
      </c>
      <c r="C1483" s="2">
        <f>_xlfn.SWITCH(Sales[[#This Row],[Subscription Type]],"Basic",10,"Premium",10,"Business",25,"Enterprise",27)</f>
        <v>10</v>
      </c>
      <c r="E1483" s="1"/>
      <c r="F1483" s="1"/>
      <c r="G1483">
        <v>0</v>
      </c>
      <c r="H1483">
        <v>21</v>
      </c>
      <c r="I1483">
        <f>IF(Sales[[#This Row],[Number of Users]]-Sales[[#This Row],[Licenses Bought]]&lt;0,0,Sales[[#This Row],[Number of Users]]-Sales[[#This Row],[Licenses Bought]])</f>
        <v>21</v>
      </c>
      <c r="J1483" s="2">
        <f>IF(Sales[[#This Row],[Sales Month]]=MAX(Sales[Sales Month]),Sales[[#This Row],[Upsell $ Per Non-Paying User]]*Sales[[#This Row],[Non-Paying Users]],0)</f>
        <v>0</v>
      </c>
      <c r="K1483" s="2" t="str">
        <f>_xlfn.IFS(Sales[[#This Row],[Current Upsell $]]=0,"",Sales[[#This Row],[Current Upsell $]]&gt;=400,"High",Sales[[#This Row],[Current Upsell $]]&gt;=100,"Medium",Sales[[#This Row],[Current Upsell $]]&lt;100,"Low")</f>
        <v/>
      </c>
      <c r="L1483" s="2" t="str">
        <f>IF(Sales[[#This Row],[Current Upsell $]]&gt;0,_xlfn.CONCAT(Sales[[#This Row],[Subscription Type]]," ",Sales[[#This Row],[Upsell Priority]]," ",TEXT(Sales[[#This Row],[Current Upsell $]],"$#,#")),"")</f>
        <v/>
      </c>
      <c r="M1483" s="1">
        <v>44105</v>
      </c>
      <c r="N1483" s="1">
        <v>44378</v>
      </c>
      <c r="O1483">
        <v>9</v>
      </c>
      <c r="P1483">
        <v>0</v>
      </c>
      <c r="Q1483" s="1">
        <v>44105</v>
      </c>
      <c r="R1483">
        <v>0</v>
      </c>
      <c r="S1483" s="1"/>
    </row>
    <row r="1484" spans="1:19" x14ac:dyDescent="0.35">
      <c r="A1484">
        <v>100151</v>
      </c>
      <c r="B1484" t="s">
        <v>0</v>
      </c>
      <c r="C1484" s="2">
        <f>_xlfn.SWITCH(Sales[[#This Row],[Subscription Type]],"Basic",10,"Premium",10,"Business",25,"Enterprise",27)</f>
        <v>10</v>
      </c>
      <c r="E1484" s="1"/>
      <c r="F1484" s="1"/>
      <c r="G1484">
        <v>8</v>
      </c>
      <c r="H1484">
        <v>27</v>
      </c>
      <c r="I1484">
        <f>IF(Sales[[#This Row],[Number of Users]]-Sales[[#This Row],[Licenses Bought]]&lt;0,0,Sales[[#This Row],[Number of Users]]-Sales[[#This Row],[Licenses Bought]])</f>
        <v>19</v>
      </c>
      <c r="J1484" s="2">
        <f>IF(Sales[[#This Row],[Sales Month]]=MAX(Sales[Sales Month]),Sales[[#This Row],[Upsell $ Per Non-Paying User]]*Sales[[#This Row],[Non-Paying Users]],0)</f>
        <v>0</v>
      </c>
      <c r="K1484" s="2" t="str">
        <f>_xlfn.IFS(Sales[[#This Row],[Current Upsell $]]=0,"",Sales[[#This Row],[Current Upsell $]]&gt;=400,"High",Sales[[#This Row],[Current Upsell $]]&gt;=100,"Medium",Sales[[#This Row],[Current Upsell $]]&lt;100,"Low")</f>
        <v/>
      </c>
      <c r="L1484" s="2" t="str">
        <f>IF(Sales[[#This Row],[Current Upsell $]]&gt;0,_xlfn.CONCAT(Sales[[#This Row],[Subscription Type]]," ",Sales[[#This Row],[Upsell Priority]]," ",TEXT(Sales[[#This Row],[Current Upsell $]],"$#,#")),"")</f>
        <v/>
      </c>
      <c r="M1484" s="1">
        <v>44105</v>
      </c>
      <c r="N1484" s="1">
        <v>44378</v>
      </c>
      <c r="O1484">
        <v>9</v>
      </c>
      <c r="P1484">
        <v>0</v>
      </c>
      <c r="Q1484" s="1">
        <v>44136</v>
      </c>
      <c r="R1484">
        <v>80</v>
      </c>
      <c r="S1484" s="1"/>
    </row>
    <row r="1485" spans="1:19" x14ac:dyDescent="0.35">
      <c r="A1485">
        <v>100151</v>
      </c>
      <c r="B1485" t="s">
        <v>0</v>
      </c>
      <c r="C1485" s="2">
        <f>_xlfn.SWITCH(Sales[[#This Row],[Subscription Type]],"Basic",10,"Premium",10,"Business",25,"Enterprise",27)</f>
        <v>10</v>
      </c>
      <c r="E1485" s="1"/>
      <c r="F1485" s="1"/>
      <c r="G1485">
        <v>20</v>
      </c>
      <c r="H1485">
        <v>22</v>
      </c>
      <c r="I1485">
        <f>IF(Sales[[#This Row],[Number of Users]]-Sales[[#This Row],[Licenses Bought]]&lt;0,0,Sales[[#This Row],[Number of Users]]-Sales[[#This Row],[Licenses Bought]])</f>
        <v>2</v>
      </c>
      <c r="J1485" s="2">
        <f>IF(Sales[[#This Row],[Sales Month]]=MAX(Sales[Sales Month]),Sales[[#This Row],[Upsell $ Per Non-Paying User]]*Sales[[#This Row],[Non-Paying Users]],0)</f>
        <v>0</v>
      </c>
      <c r="K1485" s="2" t="str">
        <f>_xlfn.IFS(Sales[[#This Row],[Current Upsell $]]=0,"",Sales[[#This Row],[Current Upsell $]]&gt;=400,"High",Sales[[#This Row],[Current Upsell $]]&gt;=100,"Medium",Sales[[#This Row],[Current Upsell $]]&lt;100,"Low")</f>
        <v/>
      </c>
      <c r="L1485" s="2" t="str">
        <f>IF(Sales[[#This Row],[Current Upsell $]]&gt;0,_xlfn.CONCAT(Sales[[#This Row],[Subscription Type]]," ",Sales[[#This Row],[Upsell Priority]]," ",TEXT(Sales[[#This Row],[Current Upsell $]],"$#,#")),"")</f>
        <v/>
      </c>
      <c r="M1485" s="1">
        <v>44105</v>
      </c>
      <c r="N1485" s="1">
        <v>44378</v>
      </c>
      <c r="O1485">
        <v>9</v>
      </c>
      <c r="P1485">
        <v>0</v>
      </c>
      <c r="Q1485" s="1">
        <v>44166</v>
      </c>
      <c r="R1485">
        <v>200</v>
      </c>
      <c r="S1485" s="1"/>
    </row>
    <row r="1486" spans="1:19" x14ac:dyDescent="0.35">
      <c r="A1486">
        <v>100151</v>
      </c>
      <c r="B1486" t="s">
        <v>0</v>
      </c>
      <c r="C1486" s="2">
        <f>_xlfn.SWITCH(Sales[[#This Row],[Subscription Type]],"Basic",10,"Premium",10,"Business",25,"Enterprise",27)</f>
        <v>10</v>
      </c>
      <c r="E1486" s="1"/>
      <c r="F1486" s="1"/>
      <c r="G1486">
        <v>16</v>
      </c>
      <c r="H1486">
        <v>29</v>
      </c>
      <c r="I1486">
        <f>IF(Sales[[#This Row],[Number of Users]]-Sales[[#This Row],[Licenses Bought]]&lt;0,0,Sales[[#This Row],[Number of Users]]-Sales[[#This Row],[Licenses Bought]])</f>
        <v>13</v>
      </c>
      <c r="J1486" s="2">
        <f>IF(Sales[[#This Row],[Sales Month]]=MAX(Sales[Sales Month]),Sales[[#This Row],[Upsell $ Per Non-Paying User]]*Sales[[#This Row],[Non-Paying Users]],0)</f>
        <v>0</v>
      </c>
      <c r="K1486" s="2" t="str">
        <f>_xlfn.IFS(Sales[[#This Row],[Current Upsell $]]=0,"",Sales[[#This Row],[Current Upsell $]]&gt;=400,"High",Sales[[#This Row],[Current Upsell $]]&gt;=100,"Medium",Sales[[#This Row],[Current Upsell $]]&lt;100,"Low")</f>
        <v/>
      </c>
      <c r="L1486" s="2" t="str">
        <f>IF(Sales[[#This Row],[Current Upsell $]]&gt;0,_xlfn.CONCAT(Sales[[#This Row],[Subscription Type]]," ",Sales[[#This Row],[Upsell Priority]]," ",TEXT(Sales[[#This Row],[Current Upsell $]],"$#,#")),"")</f>
        <v/>
      </c>
      <c r="M1486" s="1">
        <v>44105</v>
      </c>
      <c r="N1486" s="1">
        <v>44378</v>
      </c>
      <c r="O1486">
        <v>9</v>
      </c>
      <c r="P1486">
        <v>0</v>
      </c>
      <c r="Q1486" s="1">
        <v>44197</v>
      </c>
      <c r="R1486">
        <v>160</v>
      </c>
      <c r="S1486" s="1"/>
    </row>
    <row r="1487" spans="1:19" x14ac:dyDescent="0.35">
      <c r="A1487">
        <v>100151</v>
      </c>
      <c r="B1487" t="s">
        <v>0</v>
      </c>
      <c r="C1487" s="2">
        <f>_xlfn.SWITCH(Sales[[#This Row],[Subscription Type]],"Basic",10,"Premium",10,"Business",25,"Enterprise",27)</f>
        <v>10</v>
      </c>
      <c r="E1487" s="1"/>
      <c r="F1487" s="1"/>
      <c r="G1487">
        <v>20</v>
      </c>
      <c r="H1487">
        <v>28</v>
      </c>
      <c r="I1487">
        <f>IF(Sales[[#This Row],[Number of Users]]-Sales[[#This Row],[Licenses Bought]]&lt;0,0,Sales[[#This Row],[Number of Users]]-Sales[[#This Row],[Licenses Bought]])</f>
        <v>8</v>
      </c>
      <c r="J1487" s="2">
        <f>IF(Sales[[#This Row],[Sales Month]]=MAX(Sales[Sales Month]),Sales[[#This Row],[Upsell $ Per Non-Paying User]]*Sales[[#This Row],[Non-Paying Users]],0)</f>
        <v>0</v>
      </c>
      <c r="K1487" s="2" t="str">
        <f>_xlfn.IFS(Sales[[#This Row],[Current Upsell $]]=0,"",Sales[[#This Row],[Current Upsell $]]&gt;=400,"High",Sales[[#This Row],[Current Upsell $]]&gt;=100,"Medium",Sales[[#This Row],[Current Upsell $]]&lt;100,"Low")</f>
        <v/>
      </c>
      <c r="L1487" s="2" t="str">
        <f>IF(Sales[[#This Row],[Current Upsell $]]&gt;0,_xlfn.CONCAT(Sales[[#This Row],[Subscription Type]]," ",Sales[[#This Row],[Upsell Priority]]," ",TEXT(Sales[[#This Row],[Current Upsell $]],"$#,#")),"")</f>
        <v/>
      </c>
      <c r="M1487" s="1">
        <v>44105</v>
      </c>
      <c r="N1487" s="1">
        <v>44378</v>
      </c>
      <c r="O1487">
        <v>9</v>
      </c>
      <c r="P1487">
        <v>0</v>
      </c>
      <c r="Q1487" s="1">
        <v>44228</v>
      </c>
      <c r="R1487">
        <v>200</v>
      </c>
      <c r="S1487" s="1"/>
    </row>
    <row r="1488" spans="1:19" x14ac:dyDescent="0.35">
      <c r="A1488">
        <v>100151</v>
      </c>
      <c r="B1488" t="s">
        <v>0</v>
      </c>
      <c r="C1488" s="2">
        <f>_xlfn.SWITCH(Sales[[#This Row],[Subscription Type]],"Basic",10,"Premium",10,"Business",25,"Enterprise",27)</f>
        <v>10</v>
      </c>
      <c r="E1488" s="1"/>
      <c r="F1488" s="1"/>
      <c r="G1488">
        <v>20</v>
      </c>
      <c r="H1488">
        <v>25</v>
      </c>
      <c r="I1488">
        <f>IF(Sales[[#This Row],[Number of Users]]-Sales[[#This Row],[Licenses Bought]]&lt;0,0,Sales[[#This Row],[Number of Users]]-Sales[[#This Row],[Licenses Bought]])</f>
        <v>5</v>
      </c>
      <c r="J1488" s="2">
        <f>IF(Sales[[#This Row],[Sales Month]]=MAX(Sales[Sales Month]),Sales[[#This Row],[Upsell $ Per Non-Paying User]]*Sales[[#This Row],[Non-Paying Users]],0)</f>
        <v>0</v>
      </c>
      <c r="K1488" s="2" t="str">
        <f>_xlfn.IFS(Sales[[#This Row],[Current Upsell $]]=0,"",Sales[[#This Row],[Current Upsell $]]&gt;=400,"High",Sales[[#This Row],[Current Upsell $]]&gt;=100,"Medium",Sales[[#This Row],[Current Upsell $]]&lt;100,"Low")</f>
        <v/>
      </c>
      <c r="L1488" s="2" t="str">
        <f>IF(Sales[[#This Row],[Current Upsell $]]&gt;0,_xlfn.CONCAT(Sales[[#This Row],[Subscription Type]]," ",Sales[[#This Row],[Upsell Priority]]," ",TEXT(Sales[[#This Row],[Current Upsell $]],"$#,#")),"")</f>
        <v/>
      </c>
      <c r="M1488" s="1">
        <v>44105</v>
      </c>
      <c r="N1488" s="1">
        <v>44378</v>
      </c>
      <c r="O1488">
        <v>9</v>
      </c>
      <c r="P1488">
        <v>0</v>
      </c>
      <c r="Q1488" s="1">
        <v>44256</v>
      </c>
      <c r="R1488">
        <v>200</v>
      </c>
      <c r="S1488" s="1"/>
    </row>
    <row r="1489" spans="1:19" x14ac:dyDescent="0.35">
      <c r="A1489">
        <v>100151</v>
      </c>
      <c r="B1489" t="s">
        <v>0</v>
      </c>
      <c r="C1489" s="2">
        <f>_xlfn.SWITCH(Sales[[#This Row],[Subscription Type]],"Basic",10,"Premium",10,"Business",25,"Enterprise",27)</f>
        <v>10</v>
      </c>
      <c r="E1489" s="1"/>
      <c r="F1489" s="1"/>
      <c r="G1489">
        <v>20</v>
      </c>
      <c r="H1489">
        <v>25</v>
      </c>
      <c r="I1489">
        <f>IF(Sales[[#This Row],[Number of Users]]-Sales[[#This Row],[Licenses Bought]]&lt;0,0,Sales[[#This Row],[Number of Users]]-Sales[[#This Row],[Licenses Bought]])</f>
        <v>5</v>
      </c>
      <c r="J1489" s="2">
        <f>IF(Sales[[#This Row],[Sales Month]]=MAX(Sales[Sales Month]),Sales[[#This Row],[Upsell $ Per Non-Paying User]]*Sales[[#This Row],[Non-Paying Users]],0)</f>
        <v>0</v>
      </c>
      <c r="K1489" s="2" t="str">
        <f>_xlfn.IFS(Sales[[#This Row],[Current Upsell $]]=0,"",Sales[[#This Row],[Current Upsell $]]&gt;=400,"High",Sales[[#This Row],[Current Upsell $]]&gt;=100,"Medium",Sales[[#This Row],[Current Upsell $]]&lt;100,"Low")</f>
        <v/>
      </c>
      <c r="L1489" s="2" t="str">
        <f>IF(Sales[[#This Row],[Current Upsell $]]&gt;0,_xlfn.CONCAT(Sales[[#This Row],[Subscription Type]]," ",Sales[[#This Row],[Upsell Priority]]," ",TEXT(Sales[[#This Row],[Current Upsell $]],"$#,#")),"")</f>
        <v/>
      </c>
      <c r="M1489" s="1">
        <v>44105</v>
      </c>
      <c r="N1489" s="1">
        <v>44378</v>
      </c>
      <c r="O1489">
        <v>9</v>
      </c>
      <c r="P1489">
        <v>0</v>
      </c>
      <c r="Q1489" s="1">
        <v>44287</v>
      </c>
      <c r="R1489">
        <v>200</v>
      </c>
      <c r="S1489" s="1"/>
    </row>
    <row r="1490" spans="1:19" x14ac:dyDescent="0.35">
      <c r="A1490">
        <v>100151</v>
      </c>
      <c r="B1490" t="s">
        <v>0</v>
      </c>
      <c r="C1490" s="2">
        <f>_xlfn.SWITCH(Sales[[#This Row],[Subscription Type]],"Basic",10,"Premium",10,"Business",25,"Enterprise",27)</f>
        <v>10</v>
      </c>
      <c r="E1490" s="1"/>
      <c r="F1490" s="1"/>
      <c r="G1490">
        <v>20</v>
      </c>
      <c r="H1490">
        <v>29</v>
      </c>
      <c r="I1490">
        <f>IF(Sales[[#This Row],[Number of Users]]-Sales[[#This Row],[Licenses Bought]]&lt;0,0,Sales[[#This Row],[Number of Users]]-Sales[[#This Row],[Licenses Bought]])</f>
        <v>9</v>
      </c>
      <c r="J1490" s="2">
        <f>IF(Sales[[#This Row],[Sales Month]]=MAX(Sales[Sales Month]),Sales[[#This Row],[Upsell $ Per Non-Paying User]]*Sales[[#This Row],[Non-Paying Users]],0)</f>
        <v>0</v>
      </c>
      <c r="K1490" s="2" t="str">
        <f>_xlfn.IFS(Sales[[#This Row],[Current Upsell $]]=0,"",Sales[[#This Row],[Current Upsell $]]&gt;=400,"High",Sales[[#This Row],[Current Upsell $]]&gt;=100,"Medium",Sales[[#This Row],[Current Upsell $]]&lt;100,"Low")</f>
        <v/>
      </c>
      <c r="L1490" s="2" t="str">
        <f>IF(Sales[[#This Row],[Current Upsell $]]&gt;0,_xlfn.CONCAT(Sales[[#This Row],[Subscription Type]]," ",Sales[[#This Row],[Upsell Priority]]," ",TEXT(Sales[[#This Row],[Current Upsell $]],"$#,#")),"")</f>
        <v/>
      </c>
      <c r="M1490" s="1">
        <v>44105</v>
      </c>
      <c r="N1490" s="1">
        <v>44378</v>
      </c>
      <c r="O1490">
        <v>9</v>
      </c>
      <c r="P1490">
        <v>0</v>
      </c>
      <c r="Q1490" s="1">
        <v>44317</v>
      </c>
      <c r="R1490">
        <v>200</v>
      </c>
      <c r="S1490" s="1"/>
    </row>
    <row r="1491" spans="1:19" x14ac:dyDescent="0.35">
      <c r="A1491">
        <v>100151</v>
      </c>
      <c r="B1491" t="s">
        <v>0</v>
      </c>
      <c r="C1491" s="2">
        <f>_xlfn.SWITCH(Sales[[#This Row],[Subscription Type]],"Basic",10,"Premium",10,"Business",25,"Enterprise",27)</f>
        <v>10</v>
      </c>
      <c r="E1491" s="1"/>
      <c r="F1491" s="1"/>
      <c r="G1491">
        <v>20</v>
      </c>
      <c r="H1491">
        <v>21</v>
      </c>
      <c r="I1491">
        <f>IF(Sales[[#This Row],[Number of Users]]-Sales[[#This Row],[Licenses Bought]]&lt;0,0,Sales[[#This Row],[Number of Users]]-Sales[[#This Row],[Licenses Bought]])</f>
        <v>1</v>
      </c>
      <c r="J1491" s="2">
        <f>IF(Sales[[#This Row],[Sales Month]]=MAX(Sales[Sales Month]),Sales[[#This Row],[Upsell $ Per Non-Paying User]]*Sales[[#This Row],[Non-Paying Users]],0)</f>
        <v>10</v>
      </c>
      <c r="K1491" s="2" t="str">
        <f>_xlfn.IFS(Sales[[#This Row],[Current Upsell $]]=0,"",Sales[[#This Row],[Current Upsell $]]&gt;=400,"High",Sales[[#This Row],[Current Upsell $]]&gt;=100,"Medium",Sales[[#This Row],[Current Upsell $]]&lt;100,"Low")</f>
        <v>Low</v>
      </c>
      <c r="L1491" s="2" t="str">
        <f>IF(Sales[[#This Row],[Current Upsell $]]&gt;0,_xlfn.CONCAT(Sales[[#This Row],[Subscription Type]]," ",Sales[[#This Row],[Upsell Priority]]," ",TEXT(Sales[[#This Row],[Current Upsell $]],"$#,#")),"")</f>
        <v>Premium Low $10</v>
      </c>
      <c r="M1491" s="1">
        <v>44105</v>
      </c>
      <c r="N1491" s="1">
        <v>44378</v>
      </c>
      <c r="O1491">
        <v>9</v>
      </c>
      <c r="P1491">
        <v>0</v>
      </c>
      <c r="Q1491" s="1">
        <v>44348</v>
      </c>
      <c r="R1491">
        <v>200</v>
      </c>
      <c r="S1491" s="1"/>
    </row>
    <row r="1492" spans="1:19" x14ac:dyDescent="0.35">
      <c r="A1492">
        <v>100152</v>
      </c>
      <c r="B1492" t="s">
        <v>3</v>
      </c>
      <c r="C1492" s="2">
        <f>_xlfn.SWITCH(Sales[[#This Row],[Subscription Type]],"Basic",10,"Premium",10,"Business",25,"Enterprise",27)</f>
        <v>10</v>
      </c>
      <c r="E1492" s="1"/>
      <c r="F1492" s="1"/>
      <c r="G1492">
        <v>0</v>
      </c>
      <c r="H1492">
        <v>10</v>
      </c>
      <c r="I1492">
        <f>IF(Sales[[#This Row],[Number of Users]]-Sales[[#This Row],[Licenses Bought]]&lt;0,0,Sales[[#This Row],[Number of Users]]-Sales[[#This Row],[Licenses Bought]])</f>
        <v>10</v>
      </c>
      <c r="J1492" s="2">
        <f>IF(Sales[[#This Row],[Sales Month]]=MAX(Sales[Sales Month]),Sales[[#This Row],[Upsell $ Per Non-Paying User]]*Sales[[#This Row],[Non-Paying Users]],0)</f>
        <v>0</v>
      </c>
      <c r="K1492" s="2" t="str">
        <f>_xlfn.IFS(Sales[[#This Row],[Current Upsell $]]=0,"",Sales[[#This Row],[Current Upsell $]]&gt;=400,"High",Sales[[#This Row],[Current Upsell $]]&gt;=100,"Medium",Sales[[#This Row],[Current Upsell $]]&lt;100,"Low")</f>
        <v/>
      </c>
      <c r="L1492" s="2" t="str">
        <f>IF(Sales[[#This Row],[Current Upsell $]]&gt;0,_xlfn.CONCAT(Sales[[#This Row],[Subscription Type]]," ",Sales[[#This Row],[Upsell Priority]]," ",TEXT(Sales[[#This Row],[Current Upsell $]],"$#,#")),"")</f>
        <v/>
      </c>
      <c r="M1492" s="1">
        <v>44105</v>
      </c>
      <c r="N1492" s="1">
        <v>44378</v>
      </c>
      <c r="O1492">
        <v>9</v>
      </c>
      <c r="P1492">
        <v>0</v>
      </c>
      <c r="Q1492" s="1">
        <v>44105</v>
      </c>
      <c r="R1492">
        <v>0</v>
      </c>
      <c r="S1492" s="1"/>
    </row>
    <row r="1493" spans="1:19" x14ac:dyDescent="0.35">
      <c r="A1493">
        <v>100152</v>
      </c>
      <c r="B1493" t="s">
        <v>0</v>
      </c>
      <c r="C1493" s="2">
        <f>_xlfn.SWITCH(Sales[[#This Row],[Subscription Type]],"Basic",10,"Premium",10,"Business",25,"Enterprise",27)</f>
        <v>10</v>
      </c>
      <c r="E1493" s="1"/>
      <c r="F1493" s="1"/>
      <c r="G1493">
        <v>8</v>
      </c>
      <c r="H1493">
        <v>15</v>
      </c>
      <c r="I1493">
        <f>IF(Sales[[#This Row],[Number of Users]]-Sales[[#This Row],[Licenses Bought]]&lt;0,0,Sales[[#This Row],[Number of Users]]-Sales[[#This Row],[Licenses Bought]])</f>
        <v>7</v>
      </c>
      <c r="J1493" s="2">
        <f>IF(Sales[[#This Row],[Sales Month]]=MAX(Sales[Sales Month]),Sales[[#This Row],[Upsell $ Per Non-Paying User]]*Sales[[#This Row],[Non-Paying Users]],0)</f>
        <v>0</v>
      </c>
      <c r="K1493" s="2" t="str">
        <f>_xlfn.IFS(Sales[[#This Row],[Current Upsell $]]=0,"",Sales[[#This Row],[Current Upsell $]]&gt;=400,"High",Sales[[#This Row],[Current Upsell $]]&gt;=100,"Medium",Sales[[#This Row],[Current Upsell $]]&lt;100,"Low")</f>
        <v/>
      </c>
      <c r="L1493" s="2" t="str">
        <f>IF(Sales[[#This Row],[Current Upsell $]]&gt;0,_xlfn.CONCAT(Sales[[#This Row],[Subscription Type]]," ",Sales[[#This Row],[Upsell Priority]]," ",TEXT(Sales[[#This Row],[Current Upsell $]],"$#,#")),"")</f>
        <v/>
      </c>
      <c r="M1493" s="1">
        <v>44105</v>
      </c>
      <c r="N1493" s="1">
        <v>44378</v>
      </c>
      <c r="O1493">
        <v>9</v>
      </c>
      <c r="P1493">
        <v>0</v>
      </c>
      <c r="Q1493" s="1">
        <v>44136</v>
      </c>
      <c r="R1493">
        <v>80</v>
      </c>
      <c r="S1493" s="1"/>
    </row>
    <row r="1494" spans="1:19" x14ac:dyDescent="0.35">
      <c r="A1494">
        <v>100152</v>
      </c>
      <c r="B1494" t="s">
        <v>0</v>
      </c>
      <c r="C1494" s="2">
        <f>_xlfn.SWITCH(Sales[[#This Row],[Subscription Type]],"Basic",10,"Premium",10,"Business",25,"Enterprise",27)</f>
        <v>10</v>
      </c>
      <c r="E1494" s="1"/>
      <c r="F1494" s="1"/>
      <c r="G1494">
        <v>10</v>
      </c>
      <c r="H1494">
        <v>14</v>
      </c>
      <c r="I1494">
        <f>IF(Sales[[#This Row],[Number of Users]]-Sales[[#This Row],[Licenses Bought]]&lt;0,0,Sales[[#This Row],[Number of Users]]-Sales[[#This Row],[Licenses Bought]])</f>
        <v>4</v>
      </c>
      <c r="J1494" s="2">
        <f>IF(Sales[[#This Row],[Sales Month]]=MAX(Sales[Sales Month]),Sales[[#This Row],[Upsell $ Per Non-Paying User]]*Sales[[#This Row],[Non-Paying Users]],0)</f>
        <v>0</v>
      </c>
      <c r="K1494" s="2" t="str">
        <f>_xlfn.IFS(Sales[[#This Row],[Current Upsell $]]=0,"",Sales[[#This Row],[Current Upsell $]]&gt;=400,"High",Sales[[#This Row],[Current Upsell $]]&gt;=100,"Medium",Sales[[#This Row],[Current Upsell $]]&lt;100,"Low")</f>
        <v/>
      </c>
      <c r="L1494" s="2" t="str">
        <f>IF(Sales[[#This Row],[Current Upsell $]]&gt;0,_xlfn.CONCAT(Sales[[#This Row],[Subscription Type]]," ",Sales[[#This Row],[Upsell Priority]]," ",TEXT(Sales[[#This Row],[Current Upsell $]],"$#,#")),"")</f>
        <v/>
      </c>
      <c r="M1494" s="1">
        <v>44105</v>
      </c>
      <c r="N1494" s="1">
        <v>44378</v>
      </c>
      <c r="O1494">
        <v>9</v>
      </c>
      <c r="P1494">
        <v>0</v>
      </c>
      <c r="Q1494" s="1">
        <v>44166</v>
      </c>
      <c r="R1494">
        <v>100</v>
      </c>
      <c r="S1494" s="1"/>
    </row>
    <row r="1495" spans="1:19" x14ac:dyDescent="0.35">
      <c r="A1495">
        <v>100152</v>
      </c>
      <c r="B1495" t="s">
        <v>0</v>
      </c>
      <c r="C1495" s="2">
        <f>_xlfn.SWITCH(Sales[[#This Row],[Subscription Type]],"Basic",10,"Premium",10,"Business",25,"Enterprise",27)</f>
        <v>10</v>
      </c>
      <c r="E1495" s="1"/>
      <c r="F1495" s="1"/>
      <c r="G1495">
        <v>10</v>
      </c>
      <c r="H1495">
        <v>14</v>
      </c>
      <c r="I1495">
        <f>IF(Sales[[#This Row],[Number of Users]]-Sales[[#This Row],[Licenses Bought]]&lt;0,0,Sales[[#This Row],[Number of Users]]-Sales[[#This Row],[Licenses Bought]])</f>
        <v>4</v>
      </c>
      <c r="J1495" s="2">
        <f>IF(Sales[[#This Row],[Sales Month]]=MAX(Sales[Sales Month]),Sales[[#This Row],[Upsell $ Per Non-Paying User]]*Sales[[#This Row],[Non-Paying Users]],0)</f>
        <v>0</v>
      </c>
      <c r="K1495" s="2" t="str">
        <f>_xlfn.IFS(Sales[[#This Row],[Current Upsell $]]=0,"",Sales[[#This Row],[Current Upsell $]]&gt;=400,"High",Sales[[#This Row],[Current Upsell $]]&gt;=100,"Medium",Sales[[#This Row],[Current Upsell $]]&lt;100,"Low")</f>
        <v/>
      </c>
      <c r="L1495" s="2" t="str">
        <f>IF(Sales[[#This Row],[Current Upsell $]]&gt;0,_xlfn.CONCAT(Sales[[#This Row],[Subscription Type]]," ",Sales[[#This Row],[Upsell Priority]]," ",TEXT(Sales[[#This Row],[Current Upsell $]],"$#,#")),"")</f>
        <v/>
      </c>
      <c r="M1495" s="1">
        <v>44105</v>
      </c>
      <c r="N1495" s="1">
        <v>44378</v>
      </c>
      <c r="O1495">
        <v>9</v>
      </c>
      <c r="P1495">
        <v>0</v>
      </c>
      <c r="Q1495" s="1">
        <v>44197</v>
      </c>
      <c r="R1495">
        <v>100</v>
      </c>
      <c r="S1495" s="1"/>
    </row>
    <row r="1496" spans="1:19" x14ac:dyDescent="0.35">
      <c r="A1496">
        <v>100152</v>
      </c>
      <c r="B1496" t="s">
        <v>0</v>
      </c>
      <c r="C1496" s="2">
        <f>_xlfn.SWITCH(Sales[[#This Row],[Subscription Type]],"Basic",10,"Premium",10,"Business",25,"Enterprise",27)</f>
        <v>10</v>
      </c>
      <c r="E1496" s="1"/>
      <c r="F1496" s="1"/>
      <c r="G1496">
        <v>10</v>
      </c>
      <c r="H1496">
        <v>14</v>
      </c>
      <c r="I1496">
        <f>IF(Sales[[#This Row],[Number of Users]]-Sales[[#This Row],[Licenses Bought]]&lt;0,0,Sales[[#This Row],[Number of Users]]-Sales[[#This Row],[Licenses Bought]])</f>
        <v>4</v>
      </c>
      <c r="J1496" s="2">
        <f>IF(Sales[[#This Row],[Sales Month]]=MAX(Sales[Sales Month]),Sales[[#This Row],[Upsell $ Per Non-Paying User]]*Sales[[#This Row],[Non-Paying Users]],0)</f>
        <v>0</v>
      </c>
      <c r="K1496" s="2" t="str">
        <f>_xlfn.IFS(Sales[[#This Row],[Current Upsell $]]=0,"",Sales[[#This Row],[Current Upsell $]]&gt;=400,"High",Sales[[#This Row],[Current Upsell $]]&gt;=100,"Medium",Sales[[#This Row],[Current Upsell $]]&lt;100,"Low")</f>
        <v/>
      </c>
      <c r="L1496" s="2" t="str">
        <f>IF(Sales[[#This Row],[Current Upsell $]]&gt;0,_xlfn.CONCAT(Sales[[#This Row],[Subscription Type]]," ",Sales[[#This Row],[Upsell Priority]]," ",TEXT(Sales[[#This Row],[Current Upsell $]],"$#,#")),"")</f>
        <v/>
      </c>
      <c r="M1496" s="1">
        <v>44105</v>
      </c>
      <c r="N1496" s="1">
        <v>44378</v>
      </c>
      <c r="O1496">
        <v>9</v>
      </c>
      <c r="P1496">
        <v>0</v>
      </c>
      <c r="Q1496" s="1">
        <v>44228</v>
      </c>
      <c r="R1496">
        <v>100</v>
      </c>
      <c r="S1496" s="1"/>
    </row>
    <row r="1497" spans="1:19" x14ac:dyDescent="0.35">
      <c r="A1497">
        <v>100152</v>
      </c>
      <c r="B1497" t="s">
        <v>0</v>
      </c>
      <c r="C1497" s="2">
        <f>_xlfn.SWITCH(Sales[[#This Row],[Subscription Type]],"Basic",10,"Premium",10,"Business",25,"Enterprise",27)</f>
        <v>10</v>
      </c>
      <c r="E1497" s="1"/>
      <c r="F1497" s="1"/>
      <c r="G1497">
        <v>10</v>
      </c>
      <c r="H1497">
        <v>12</v>
      </c>
      <c r="I1497">
        <f>IF(Sales[[#This Row],[Number of Users]]-Sales[[#This Row],[Licenses Bought]]&lt;0,0,Sales[[#This Row],[Number of Users]]-Sales[[#This Row],[Licenses Bought]])</f>
        <v>2</v>
      </c>
      <c r="J1497" s="2">
        <f>IF(Sales[[#This Row],[Sales Month]]=MAX(Sales[Sales Month]),Sales[[#This Row],[Upsell $ Per Non-Paying User]]*Sales[[#This Row],[Non-Paying Users]],0)</f>
        <v>0</v>
      </c>
      <c r="K1497" s="2" t="str">
        <f>_xlfn.IFS(Sales[[#This Row],[Current Upsell $]]=0,"",Sales[[#This Row],[Current Upsell $]]&gt;=400,"High",Sales[[#This Row],[Current Upsell $]]&gt;=100,"Medium",Sales[[#This Row],[Current Upsell $]]&lt;100,"Low")</f>
        <v/>
      </c>
      <c r="L1497" s="2" t="str">
        <f>IF(Sales[[#This Row],[Current Upsell $]]&gt;0,_xlfn.CONCAT(Sales[[#This Row],[Subscription Type]]," ",Sales[[#This Row],[Upsell Priority]]," ",TEXT(Sales[[#This Row],[Current Upsell $]],"$#,#")),"")</f>
        <v/>
      </c>
      <c r="M1497" s="1">
        <v>44105</v>
      </c>
      <c r="N1497" s="1">
        <v>44378</v>
      </c>
      <c r="O1497">
        <v>9</v>
      </c>
      <c r="P1497">
        <v>0</v>
      </c>
      <c r="Q1497" s="1">
        <v>44256</v>
      </c>
      <c r="R1497">
        <v>100</v>
      </c>
      <c r="S1497" s="1"/>
    </row>
    <row r="1498" spans="1:19" x14ac:dyDescent="0.35">
      <c r="A1498">
        <v>100152</v>
      </c>
      <c r="B1498" t="s">
        <v>0</v>
      </c>
      <c r="C1498" s="2">
        <f>_xlfn.SWITCH(Sales[[#This Row],[Subscription Type]],"Basic",10,"Premium",10,"Business",25,"Enterprise",27)</f>
        <v>10</v>
      </c>
      <c r="E1498" s="1"/>
      <c r="F1498" s="1"/>
      <c r="G1498">
        <v>10</v>
      </c>
      <c r="H1498">
        <v>13</v>
      </c>
      <c r="I1498">
        <f>IF(Sales[[#This Row],[Number of Users]]-Sales[[#This Row],[Licenses Bought]]&lt;0,0,Sales[[#This Row],[Number of Users]]-Sales[[#This Row],[Licenses Bought]])</f>
        <v>3</v>
      </c>
      <c r="J1498" s="2">
        <f>IF(Sales[[#This Row],[Sales Month]]=MAX(Sales[Sales Month]),Sales[[#This Row],[Upsell $ Per Non-Paying User]]*Sales[[#This Row],[Non-Paying Users]],0)</f>
        <v>0</v>
      </c>
      <c r="K1498" s="2" t="str">
        <f>_xlfn.IFS(Sales[[#This Row],[Current Upsell $]]=0,"",Sales[[#This Row],[Current Upsell $]]&gt;=400,"High",Sales[[#This Row],[Current Upsell $]]&gt;=100,"Medium",Sales[[#This Row],[Current Upsell $]]&lt;100,"Low")</f>
        <v/>
      </c>
      <c r="L1498" s="2" t="str">
        <f>IF(Sales[[#This Row],[Current Upsell $]]&gt;0,_xlfn.CONCAT(Sales[[#This Row],[Subscription Type]]," ",Sales[[#This Row],[Upsell Priority]]," ",TEXT(Sales[[#This Row],[Current Upsell $]],"$#,#")),"")</f>
        <v/>
      </c>
      <c r="M1498" s="1">
        <v>44105</v>
      </c>
      <c r="N1498" s="1">
        <v>44378</v>
      </c>
      <c r="O1498">
        <v>9</v>
      </c>
      <c r="P1498">
        <v>0</v>
      </c>
      <c r="Q1498" s="1">
        <v>44287</v>
      </c>
      <c r="R1498">
        <v>100</v>
      </c>
      <c r="S1498" s="1"/>
    </row>
    <row r="1499" spans="1:19" x14ac:dyDescent="0.35">
      <c r="A1499">
        <v>100152</v>
      </c>
      <c r="B1499" t="s">
        <v>0</v>
      </c>
      <c r="C1499" s="2">
        <f>_xlfn.SWITCH(Sales[[#This Row],[Subscription Type]],"Basic",10,"Premium",10,"Business",25,"Enterprise",27)</f>
        <v>10</v>
      </c>
      <c r="E1499" s="1"/>
      <c r="F1499" s="1"/>
      <c r="G1499">
        <v>10</v>
      </c>
      <c r="H1499">
        <v>14</v>
      </c>
      <c r="I1499">
        <f>IF(Sales[[#This Row],[Number of Users]]-Sales[[#This Row],[Licenses Bought]]&lt;0,0,Sales[[#This Row],[Number of Users]]-Sales[[#This Row],[Licenses Bought]])</f>
        <v>4</v>
      </c>
      <c r="J1499" s="2">
        <f>IF(Sales[[#This Row],[Sales Month]]=MAX(Sales[Sales Month]),Sales[[#This Row],[Upsell $ Per Non-Paying User]]*Sales[[#This Row],[Non-Paying Users]],0)</f>
        <v>0</v>
      </c>
      <c r="K1499" s="2" t="str">
        <f>_xlfn.IFS(Sales[[#This Row],[Current Upsell $]]=0,"",Sales[[#This Row],[Current Upsell $]]&gt;=400,"High",Sales[[#This Row],[Current Upsell $]]&gt;=100,"Medium",Sales[[#This Row],[Current Upsell $]]&lt;100,"Low")</f>
        <v/>
      </c>
      <c r="L1499" s="2" t="str">
        <f>IF(Sales[[#This Row],[Current Upsell $]]&gt;0,_xlfn.CONCAT(Sales[[#This Row],[Subscription Type]]," ",Sales[[#This Row],[Upsell Priority]]," ",TEXT(Sales[[#This Row],[Current Upsell $]],"$#,#")),"")</f>
        <v/>
      </c>
      <c r="M1499" s="1">
        <v>44105</v>
      </c>
      <c r="N1499" s="1">
        <v>44378</v>
      </c>
      <c r="O1499">
        <v>9</v>
      </c>
      <c r="P1499">
        <v>0</v>
      </c>
      <c r="Q1499" s="1">
        <v>44317</v>
      </c>
      <c r="R1499">
        <v>100</v>
      </c>
      <c r="S1499" s="1"/>
    </row>
    <row r="1500" spans="1:19" x14ac:dyDescent="0.35">
      <c r="A1500">
        <v>100152</v>
      </c>
      <c r="B1500" t="s">
        <v>0</v>
      </c>
      <c r="C1500" s="2">
        <f>_xlfn.SWITCH(Sales[[#This Row],[Subscription Type]],"Basic",10,"Premium",10,"Business",25,"Enterprise",27)</f>
        <v>10</v>
      </c>
      <c r="E1500" s="1"/>
      <c r="F1500" s="1"/>
      <c r="G1500">
        <v>10</v>
      </c>
      <c r="H1500">
        <v>12</v>
      </c>
      <c r="I1500">
        <f>IF(Sales[[#This Row],[Number of Users]]-Sales[[#This Row],[Licenses Bought]]&lt;0,0,Sales[[#This Row],[Number of Users]]-Sales[[#This Row],[Licenses Bought]])</f>
        <v>2</v>
      </c>
      <c r="J1500" s="2">
        <f>IF(Sales[[#This Row],[Sales Month]]=MAX(Sales[Sales Month]),Sales[[#This Row],[Upsell $ Per Non-Paying User]]*Sales[[#This Row],[Non-Paying Users]],0)</f>
        <v>20</v>
      </c>
      <c r="K1500" s="2" t="str">
        <f>_xlfn.IFS(Sales[[#This Row],[Current Upsell $]]=0,"",Sales[[#This Row],[Current Upsell $]]&gt;=400,"High",Sales[[#This Row],[Current Upsell $]]&gt;=100,"Medium",Sales[[#This Row],[Current Upsell $]]&lt;100,"Low")</f>
        <v>Low</v>
      </c>
      <c r="L1500" s="2" t="str">
        <f>IF(Sales[[#This Row],[Current Upsell $]]&gt;0,_xlfn.CONCAT(Sales[[#This Row],[Subscription Type]]," ",Sales[[#This Row],[Upsell Priority]]," ",TEXT(Sales[[#This Row],[Current Upsell $]],"$#,#")),"")</f>
        <v>Premium Low $20</v>
      </c>
      <c r="M1500" s="1">
        <v>44105</v>
      </c>
      <c r="N1500" s="1">
        <v>44378</v>
      </c>
      <c r="O1500">
        <v>9</v>
      </c>
      <c r="P1500">
        <v>0</v>
      </c>
      <c r="Q1500" s="1">
        <v>44348</v>
      </c>
      <c r="R1500">
        <v>100</v>
      </c>
      <c r="S1500" s="1"/>
    </row>
    <row r="1501" spans="1:19" x14ac:dyDescent="0.35">
      <c r="A1501">
        <v>100153</v>
      </c>
      <c r="B1501" t="s">
        <v>3</v>
      </c>
      <c r="C1501" s="2">
        <f>_xlfn.SWITCH(Sales[[#This Row],[Subscription Type]],"Basic",10,"Premium",10,"Business",25,"Enterprise",27)</f>
        <v>10</v>
      </c>
      <c r="G1501">
        <v>0</v>
      </c>
      <c r="H1501">
        <v>8</v>
      </c>
      <c r="I1501">
        <f>IF(Sales[[#This Row],[Number of Users]]-Sales[[#This Row],[Licenses Bought]]&lt;0,0,Sales[[#This Row],[Number of Users]]-Sales[[#This Row],[Licenses Bought]])</f>
        <v>8</v>
      </c>
      <c r="J1501" s="2">
        <f>IF(Sales[[#This Row],[Sales Month]]=MAX(Sales[Sales Month]),Sales[[#This Row],[Upsell $ Per Non-Paying User]]*Sales[[#This Row],[Non-Paying Users]],0)</f>
        <v>0</v>
      </c>
      <c r="K1501" s="2" t="str">
        <f>_xlfn.IFS(Sales[[#This Row],[Current Upsell $]]=0,"",Sales[[#This Row],[Current Upsell $]]&gt;=400,"High",Sales[[#This Row],[Current Upsell $]]&gt;=100,"Medium",Sales[[#This Row],[Current Upsell $]]&lt;100,"Low")</f>
        <v/>
      </c>
      <c r="L1501" s="2" t="str">
        <f>IF(Sales[[#This Row],[Current Upsell $]]&gt;0,_xlfn.CONCAT(Sales[[#This Row],[Subscription Type]]," ",Sales[[#This Row],[Upsell Priority]]," ",TEXT(Sales[[#This Row],[Current Upsell $]],"$#,#")),"")</f>
        <v/>
      </c>
      <c r="M1501" s="1">
        <v>44105</v>
      </c>
      <c r="N1501" s="1">
        <v>44197</v>
      </c>
      <c r="O1501">
        <v>3</v>
      </c>
      <c r="P1501">
        <v>5</v>
      </c>
      <c r="Q1501" s="1">
        <v>44105</v>
      </c>
      <c r="R1501">
        <v>0</v>
      </c>
      <c r="S1501" s="1"/>
    </row>
    <row r="1502" spans="1:19" x14ac:dyDescent="0.35">
      <c r="A1502">
        <v>100153</v>
      </c>
      <c r="B1502" t="s">
        <v>3</v>
      </c>
      <c r="C1502" s="2">
        <f>_xlfn.SWITCH(Sales[[#This Row],[Subscription Type]],"Basic",10,"Premium",10,"Business",25,"Enterprise",27)</f>
        <v>10</v>
      </c>
      <c r="G1502">
        <v>0</v>
      </c>
      <c r="H1502">
        <v>8</v>
      </c>
      <c r="I1502">
        <f>IF(Sales[[#This Row],[Number of Users]]-Sales[[#This Row],[Licenses Bought]]&lt;0,0,Sales[[#This Row],[Number of Users]]-Sales[[#This Row],[Licenses Bought]])</f>
        <v>8</v>
      </c>
      <c r="J1502" s="2">
        <f>IF(Sales[[#This Row],[Sales Month]]=MAX(Sales[Sales Month]),Sales[[#This Row],[Upsell $ Per Non-Paying User]]*Sales[[#This Row],[Non-Paying Users]],0)</f>
        <v>0</v>
      </c>
      <c r="K1502" s="2" t="str">
        <f>_xlfn.IFS(Sales[[#This Row],[Current Upsell $]]=0,"",Sales[[#This Row],[Current Upsell $]]&gt;=400,"High",Sales[[#This Row],[Current Upsell $]]&gt;=100,"Medium",Sales[[#This Row],[Current Upsell $]]&lt;100,"Low")</f>
        <v/>
      </c>
      <c r="L1502" s="2" t="str">
        <f>IF(Sales[[#This Row],[Current Upsell $]]&gt;0,_xlfn.CONCAT(Sales[[#This Row],[Subscription Type]]," ",Sales[[#This Row],[Upsell Priority]]," ",TEXT(Sales[[#This Row],[Current Upsell $]],"$#,#")),"")</f>
        <v/>
      </c>
      <c r="M1502" s="1">
        <v>44105</v>
      </c>
      <c r="N1502" s="1">
        <v>44197</v>
      </c>
      <c r="O1502">
        <v>3</v>
      </c>
      <c r="P1502">
        <v>5</v>
      </c>
      <c r="Q1502" s="1">
        <v>44136</v>
      </c>
      <c r="R1502">
        <v>0</v>
      </c>
      <c r="S1502" s="1"/>
    </row>
    <row r="1503" spans="1:19" x14ac:dyDescent="0.35">
      <c r="A1503">
        <v>100153</v>
      </c>
      <c r="B1503" t="s">
        <v>3</v>
      </c>
      <c r="C1503" s="2">
        <f>_xlfn.SWITCH(Sales[[#This Row],[Subscription Type]],"Basic",10,"Premium",10,"Business",25,"Enterprise",27)</f>
        <v>10</v>
      </c>
      <c r="G1503">
        <v>0</v>
      </c>
      <c r="H1503">
        <v>10</v>
      </c>
      <c r="I1503">
        <f>IF(Sales[[#This Row],[Number of Users]]-Sales[[#This Row],[Licenses Bought]]&lt;0,0,Sales[[#This Row],[Number of Users]]-Sales[[#This Row],[Licenses Bought]])</f>
        <v>10</v>
      </c>
      <c r="J1503" s="2">
        <f>IF(Sales[[#This Row],[Sales Month]]=MAX(Sales[Sales Month]),Sales[[#This Row],[Upsell $ Per Non-Paying User]]*Sales[[#This Row],[Non-Paying Users]],0)</f>
        <v>0</v>
      </c>
      <c r="K1503" s="2" t="str">
        <f>_xlfn.IFS(Sales[[#This Row],[Current Upsell $]]=0,"",Sales[[#This Row],[Current Upsell $]]&gt;=400,"High",Sales[[#This Row],[Current Upsell $]]&gt;=100,"Medium",Sales[[#This Row],[Current Upsell $]]&lt;100,"Low")</f>
        <v/>
      </c>
      <c r="L1503" s="2" t="str">
        <f>IF(Sales[[#This Row],[Current Upsell $]]&gt;0,_xlfn.CONCAT(Sales[[#This Row],[Subscription Type]]," ",Sales[[#This Row],[Upsell Priority]]," ",TEXT(Sales[[#This Row],[Current Upsell $]],"$#,#")),"")</f>
        <v/>
      </c>
      <c r="M1503" s="1">
        <v>44105</v>
      </c>
      <c r="N1503" s="1">
        <v>44197</v>
      </c>
      <c r="O1503">
        <v>3</v>
      </c>
      <c r="P1503">
        <v>5</v>
      </c>
      <c r="Q1503" s="1">
        <v>44166</v>
      </c>
      <c r="R1503">
        <v>0</v>
      </c>
      <c r="S1503" s="1"/>
    </row>
    <row r="1504" spans="1:19" x14ac:dyDescent="0.35">
      <c r="A1504">
        <v>100153</v>
      </c>
      <c r="B1504" t="s">
        <v>3</v>
      </c>
      <c r="C1504" s="2">
        <f>_xlfn.SWITCH(Sales[[#This Row],[Subscription Type]],"Basic",10,"Premium",10,"Business",25,"Enterprise",27)</f>
        <v>10</v>
      </c>
      <c r="G1504">
        <v>0</v>
      </c>
      <c r="H1504">
        <v>7</v>
      </c>
      <c r="I1504">
        <f>IF(Sales[[#This Row],[Number of Users]]-Sales[[#This Row],[Licenses Bought]]&lt;0,0,Sales[[#This Row],[Number of Users]]-Sales[[#This Row],[Licenses Bought]])</f>
        <v>7</v>
      </c>
      <c r="J1504" s="2">
        <f>IF(Sales[[#This Row],[Sales Month]]=MAX(Sales[Sales Month]),Sales[[#This Row],[Upsell $ Per Non-Paying User]]*Sales[[#This Row],[Non-Paying Users]],0)</f>
        <v>0</v>
      </c>
      <c r="K1504" s="2" t="str">
        <f>_xlfn.IFS(Sales[[#This Row],[Current Upsell $]]=0,"",Sales[[#This Row],[Current Upsell $]]&gt;=400,"High",Sales[[#This Row],[Current Upsell $]]&gt;=100,"Medium",Sales[[#This Row],[Current Upsell $]]&lt;100,"Low")</f>
        <v/>
      </c>
      <c r="L1504" s="2" t="str">
        <f>IF(Sales[[#This Row],[Current Upsell $]]&gt;0,_xlfn.CONCAT(Sales[[#This Row],[Subscription Type]]," ",Sales[[#This Row],[Upsell Priority]]," ",TEXT(Sales[[#This Row],[Current Upsell $]],"$#,#")),"")</f>
        <v/>
      </c>
      <c r="M1504" s="1">
        <v>44105</v>
      </c>
      <c r="N1504" s="1">
        <v>44197</v>
      </c>
      <c r="O1504">
        <v>3</v>
      </c>
      <c r="P1504">
        <v>5</v>
      </c>
      <c r="Q1504" s="1">
        <v>44197</v>
      </c>
      <c r="R1504">
        <v>0</v>
      </c>
      <c r="S1504" s="1"/>
    </row>
    <row r="1505" spans="1:19" x14ac:dyDescent="0.35">
      <c r="A1505">
        <v>100154</v>
      </c>
      <c r="B1505" t="s">
        <v>3</v>
      </c>
      <c r="C1505" s="2">
        <f>_xlfn.SWITCH(Sales[[#This Row],[Subscription Type]],"Basic",10,"Premium",10,"Business",25,"Enterprise",27)</f>
        <v>10</v>
      </c>
      <c r="E1505" s="1"/>
      <c r="F1505" s="1"/>
      <c r="G1505">
        <v>0</v>
      </c>
      <c r="H1505">
        <v>8</v>
      </c>
      <c r="I1505">
        <f>IF(Sales[[#This Row],[Number of Users]]-Sales[[#This Row],[Licenses Bought]]&lt;0,0,Sales[[#This Row],[Number of Users]]-Sales[[#This Row],[Licenses Bought]])</f>
        <v>8</v>
      </c>
      <c r="J1505" s="2">
        <f>IF(Sales[[#This Row],[Sales Month]]=MAX(Sales[Sales Month]),Sales[[#This Row],[Upsell $ Per Non-Paying User]]*Sales[[#This Row],[Non-Paying Users]],0)</f>
        <v>0</v>
      </c>
      <c r="K1505" s="2" t="str">
        <f>_xlfn.IFS(Sales[[#This Row],[Current Upsell $]]=0,"",Sales[[#This Row],[Current Upsell $]]&gt;=400,"High",Sales[[#This Row],[Current Upsell $]]&gt;=100,"Medium",Sales[[#This Row],[Current Upsell $]]&lt;100,"Low")</f>
        <v/>
      </c>
      <c r="L1505" s="2" t="str">
        <f>IF(Sales[[#This Row],[Current Upsell $]]&gt;0,_xlfn.CONCAT(Sales[[#This Row],[Subscription Type]]," ",Sales[[#This Row],[Upsell Priority]]," ",TEXT(Sales[[#This Row],[Current Upsell $]],"$#,#")),"")</f>
        <v/>
      </c>
      <c r="M1505" s="1">
        <v>44105</v>
      </c>
      <c r="N1505" s="1">
        <v>44378</v>
      </c>
      <c r="O1505">
        <v>9</v>
      </c>
      <c r="P1505">
        <v>0</v>
      </c>
      <c r="Q1505" s="1">
        <v>44105</v>
      </c>
      <c r="R1505">
        <v>0</v>
      </c>
      <c r="S1505" s="1"/>
    </row>
    <row r="1506" spans="1:19" x14ac:dyDescent="0.35">
      <c r="A1506">
        <v>100154</v>
      </c>
      <c r="B1506" t="s">
        <v>0</v>
      </c>
      <c r="C1506" s="2">
        <f>_xlfn.SWITCH(Sales[[#This Row],[Subscription Type]],"Basic",10,"Premium",10,"Business",25,"Enterprise",27)</f>
        <v>10</v>
      </c>
      <c r="E1506" s="1"/>
      <c r="F1506" s="1"/>
      <c r="G1506">
        <v>3</v>
      </c>
      <c r="H1506">
        <v>9</v>
      </c>
      <c r="I1506">
        <f>IF(Sales[[#This Row],[Number of Users]]-Sales[[#This Row],[Licenses Bought]]&lt;0,0,Sales[[#This Row],[Number of Users]]-Sales[[#This Row],[Licenses Bought]])</f>
        <v>6</v>
      </c>
      <c r="J1506" s="2">
        <f>IF(Sales[[#This Row],[Sales Month]]=MAX(Sales[Sales Month]),Sales[[#This Row],[Upsell $ Per Non-Paying User]]*Sales[[#This Row],[Non-Paying Users]],0)</f>
        <v>0</v>
      </c>
      <c r="K1506" s="2" t="str">
        <f>_xlfn.IFS(Sales[[#This Row],[Current Upsell $]]=0,"",Sales[[#This Row],[Current Upsell $]]&gt;=400,"High",Sales[[#This Row],[Current Upsell $]]&gt;=100,"Medium",Sales[[#This Row],[Current Upsell $]]&lt;100,"Low")</f>
        <v/>
      </c>
      <c r="L1506" s="2" t="str">
        <f>IF(Sales[[#This Row],[Current Upsell $]]&gt;0,_xlfn.CONCAT(Sales[[#This Row],[Subscription Type]]," ",Sales[[#This Row],[Upsell Priority]]," ",TEXT(Sales[[#This Row],[Current Upsell $]],"$#,#")),"")</f>
        <v/>
      </c>
      <c r="M1506" s="1">
        <v>44105</v>
      </c>
      <c r="N1506" s="1">
        <v>44378</v>
      </c>
      <c r="O1506">
        <v>9</v>
      </c>
      <c r="P1506">
        <v>0</v>
      </c>
      <c r="Q1506" s="1">
        <v>44136</v>
      </c>
      <c r="R1506">
        <v>30</v>
      </c>
      <c r="S1506" s="1"/>
    </row>
    <row r="1507" spans="1:19" x14ac:dyDescent="0.35">
      <c r="A1507">
        <v>100154</v>
      </c>
      <c r="B1507" t="s">
        <v>0</v>
      </c>
      <c r="C1507" s="2">
        <f>_xlfn.SWITCH(Sales[[#This Row],[Subscription Type]],"Basic",10,"Premium",10,"Business",25,"Enterprise",27)</f>
        <v>10</v>
      </c>
      <c r="E1507" s="1"/>
      <c r="F1507" s="1"/>
      <c r="G1507">
        <v>6</v>
      </c>
      <c r="H1507">
        <v>8</v>
      </c>
      <c r="I1507">
        <f>IF(Sales[[#This Row],[Number of Users]]-Sales[[#This Row],[Licenses Bought]]&lt;0,0,Sales[[#This Row],[Number of Users]]-Sales[[#This Row],[Licenses Bought]])</f>
        <v>2</v>
      </c>
      <c r="J1507" s="2">
        <f>IF(Sales[[#This Row],[Sales Month]]=MAX(Sales[Sales Month]),Sales[[#This Row],[Upsell $ Per Non-Paying User]]*Sales[[#This Row],[Non-Paying Users]],0)</f>
        <v>0</v>
      </c>
      <c r="K1507" s="2" t="str">
        <f>_xlfn.IFS(Sales[[#This Row],[Current Upsell $]]=0,"",Sales[[#This Row],[Current Upsell $]]&gt;=400,"High",Sales[[#This Row],[Current Upsell $]]&gt;=100,"Medium",Sales[[#This Row],[Current Upsell $]]&lt;100,"Low")</f>
        <v/>
      </c>
      <c r="L1507" s="2" t="str">
        <f>IF(Sales[[#This Row],[Current Upsell $]]&gt;0,_xlfn.CONCAT(Sales[[#This Row],[Subscription Type]]," ",Sales[[#This Row],[Upsell Priority]]," ",TEXT(Sales[[#This Row],[Current Upsell $]],"$#,#")),"")</f>
        <v/>
      </c>
      <c r="M1507" s="1">
        <v>44105</v>
      </c>
      <c r="N1507" s="1">
        <v>44378</v>
      </c>
      <c r="O1507">
        <v>9</v>
      </c>
      <c r="P1507">
        <v>0</v>
      </c>
      <c r="Q1507" s="1">
        <v>44166</v>
      </c>
      <c r="R1507">
        <v>60</v>
      </c>
      <c r="S1507" s="1"/>
    </row>
    <row r="1508" spans="1:19" x14ac:dyDescent="0.35">
      <c r="A1508">
        <v>100154</v>
      </c>
      <c r="B1508" t="s">
        <v>0</v>
      </c>
      <c r="C1508" s="2">
        <f>_xlfn.SWITCH(Sales[[#This Row],[Subscription Type]],"Basic",10,"Premium",10,"Business",25,"Enterprise",27)</f>
        <v>10</v>
      </c>
      <c r="E1508" s="1"/>
      <c r="F1508" s="1"/>
      <c r="G1508">
        <v>6</v>
      </c>
      <c r="H1508">
        <v>7</v>
      </c>
      <c r="I1508">
        <f>IF(Sales[[#This Row],[Number of Users]]-Sales[[#This Row],[Licenses Bought]]&lt;0,0,Sales[[#This Row],[Number of Users]]-Sales[[#This Row],[Licenses Bought]])</f>
        <v>1</v>
      </c>
      <c r="J1508" s="2">
        <f>IF(Sales[[#This Row],[Sales Month]]=MAX(Sales[Sales Month]),Sales[[#This Row],[Upsell $ Per Non-Paying User]]*Sales[[#This Row],[Non-Paying Users]],0)</f>
        <v>0</v>
      </c>
      <c r="K1508" s="2" t="str">
        <f>_xlfn.IFS(Sales[[#This Row],[Current Upsell $]]=0,"",Sales[[#This Row],[Current Upsell $]]&gt;=400,"High",Sales[[#This Row],[Current Upsell $]]&gt;=100,"Medium",Sales[[#This Row],[Current Upsell $]]&lt;100,"Low")</f>
        <v/>
      </c>
      <c r="L1508" s="2" t="str">
        <f>IF(Sales[[#This Row],[Current Upsell $]]&gt;0,_xlfn.CONCAT(Sales[[#This Row],[Subscription Type]]," ",Sales[[#This Row],[Upsell Priority]]," ",TEXT(Sales[[#This Row],[Current Upsell $]],"$#,#")),"")</f>
        <v/>
      </c>
      <c r="M1508" s="1">
        <v>44105</v>
      </c>
      <c r="N1508" s="1">
        <v>44378</v>
      </c>
      <c r="O1508">
        <v>9</v>
      </c>
      <c r="P1508">
        <v>0</v>
      </c>
      <c r="Q1508" s="1">
        <v>44197</v>
      </c>
      <c r="R1508">
        <v>60</v>
      </c>
      <c r="S1508" s="1"/>
    </row>
    <row r="1509" spans="1:19" x14ac:dyDescent="0.35">
      <c r="A1509">
        <v>100154</v>
      </c>
      <c r="B1509" t="s">
        <v>0</v>
      </c>
      <c r="C1509" s="2">
        <f>_xlfn.SWITCH(Sales[[#This Row],[Subscription Type]],"Basic",10,"Premium",10,"Business",25,"Enterprise",27)</f>
        <v>10</v>
      </c>
      <c r="E1509" s="1"/>
      <c r="F1509" s="1"/>
      <c r="G1509">
        <v>6</v>
      </c>
      <c r="H1509">
        <v>6</v>
      </c>
      <c r="I1509">
        <f>IF(Sales[[#This Row],[Number of Users]]-Sales[[#This Row],[Licenses Bought]]&lt;0,0,Sales[[#This Row],[Number of Users]]-Sales[[#This Row],[Licenses Bought]])</f>
        <v>0</v>
      </c>
      <c r="J1509" s="2">
        <f>IF(Sales[[#This Row],[Sales Month]]=MAX(Sales[Sales Month]),Sales[[#This Row],[Upsell $ Per Non-Paying User]]*Sales[[#This Row],[Non-Paying Users]],0)</f>
        <v>0</v>
      </c>
      <c r="K1509" s="2" t="str">
        <f>_xlfn.IFS(Sales[[#This Row],[Current Upsell $]]=0,"",Sales[[#This Row],[Current Upsell $]]&gt;=400,"High",Sales[[#This Row],[Current Upsell $]]&gt;=100,"Medium",Sales[[#This Row],[Current Upsell $]]&lt;100,"Low")</f>
        <v/>
      </c>
      <c r="L1509" s="2" t="str">
        <f>IF(Sales[[#This Row],[Current Upsell $]]&gt;0,_xlfn.CONCAT(Sales[[#This Row],[Subscription Type]]," ",Sales[[#This Row],[Upsell Priority]]," ",TEXT(Sales[[#This Row],[Current Upsell $]],"$#,#")),"")</f>
        <v/>
      </c>
      <c r="M1509" s="1">
        <v>44105</v>
      </c>
      <c r="N1509" s="1">
        <v>44378</v>
      </c>
      <c r="O1509">
        <v>9</v>
      </c>
      <c r="P1509">
        <v>0</v>
      </c>
      <c r="Q1509" s="1">
        <v>44228</v>
      </c>
      <c r="R1509">
        <v>60</v>
      </c>
      <c r="S1509" s="1"/>
    </row>
    <row r="1510" spans="1:19" x14ac:dyDescent="0.35">
      <c r="A1510">
        <v>100154</v>
      </c>
      <c r="B1510" t="s">
        <v>0</v>
      </c>
      <c r="C1510" s="2">
        <f>_xlfn.SWITCH(Sales[[#This Row],[Subscription Type]],"Basic",10,"Premium",10,"Business",25,"Enterprise",27)</f>
        <v>10</v>
      </c>
      <c r="E1510" s="1"/>
      <c r="F1510" s="1"/>
      <c r="G1510">
        <v>6</v>
      </c>
      <c r="H1510">
        <v>7</v>
      </c>
      <c r="I1510">
        <f>IF(Sales[[#This Row],[Number of Users]]-Sales[[#This Row],[Licenses Bought]]&lt;0,0,Sales[[#This Row],[Number of Users]]-Sales[[#This Row],[Licenses Bought]])</f>
        <v>1</v>
      </c>
      <c r="J1510" s="2">
        <f>IF(Sales[[#This Row],[Sales Month]]=MAX(Sales[Sales Month]),Sales[[#This Row],[Upsell $ Per Non-Paying User]]*Sales[[#This Row],[Non-Paying Users]],0)</f>
        <v>0</v>
      </c>
      <c r="K1510" s="2" t="str">
        <f>_xlfn.IFS(Sales[[#This Row],[Current Upsell $]]=0,"",Sales[[#This Row],[Current Upsell $]]&gt;=400,"High",Sales[[#This Row],[Current Upsell $]]&gt;=100,"Medium",Sales[[#This Row],[Current Upsell $]]&lt;100,"Low")</f>
        <v/>
      </c>
      <c r="L1510" s="2" t="str">
        <f>IF(Sales[[#This Row],[Current Upsell $]]&gt;0,_xlfn.CONCAT(Sales[[#This Row],[Subscription Type]]," ",Sales[[#This Row],[Upsell Priority]]," ",TEXT(Sales[[#This Row],[Current Upsell $]],"$#,#")),"")</f>
        <v/>
      </c>
      <c r="M1510" s="1">
        <v>44105</v>
      </c>
      <c r="N1510" s="1">
        <v>44378</v>
      </c>
      <c r="O1510">
        <v>9</v>
      </c>
      <c r="P1510">
        <v>0</v>
      </c>
      <c r="Q1510" s="1">
        <v>44256</v>
      </c>
      <c r="R1510">
        <v>60</v>
      </c>
      <c r="S1510" s="1"/>
    </row>
    <row r="1511" spans="1:19" x14ac:dyDescent="0.35">
      <c r="A1511">
        <v>100154</v>
      </c>
      <c r="B1511" t="s">
        <v>0</v>
      </c>
      <c r="C1511" s="2">
        <f>_xlfn.SWITCH(Sales[[#This Row],[Subscription Type]],"Basic",10,"Premium",10,"Business",25,"Enterprise",27)</f>
        <v>10</v>
      </c>
      <c r="E1511" s="1"/>
      <c r="F1511" s="1"/>
      <c r="G1511">
        <v>6</v>
      </c>
      <c r="H1511">
        <v>7</v>
      </c>
      <c r="I1511">
        <f>IF(Sales[[#This Row],[Number of Users]]-Sales[[#This Row],[Licenses Bought]]&lt;0,0,Sales[[#This Row],[Number of Users]]-Sales[[#This Row],[Licenses Bought]])</f>
        <v>1</v>
      </c>
      <c r="J1511" s="2">
        <f>IF(Sales[[#This Row],[Sales Month]]=MAX(Sales[Sales Month]),Sales[[#This Row],[Upsell $ Per Non-Paying User]]*Sales[[#This Row],[Non-Paying Users]],0)</f>
        <v>0</v>
      </c>
      <c r="K1511" s="2" t="str">
        <f>_xlfn.IFS(Sales[[#This Row],[Current Upsell $]]=0,"",Sales[[#This Row],[Current Upsell $]]&gt;=400,"High",Sales[[#This Row],[Current Upsell $]]&gt;=100,"Medium",Sales[[#This Row],[Current Upsell $]]&lt;100,"Low")</f>
        <v/>
      </c>
      <c r="L1511" s="2" t="str">
        <f>IF(Sales[[#This Row],[Current Upsell $]]&gt;0,_xlfn.CONCAT(Sales[[#This Row],[Subscription Type]]," ",Sales[[#This Row],[Upsell Priority]]," ",TEXT(Sales[[#This Row],[Current Upsell $]],"$#,#")),"")</f>
        <v/>
      </c>
      <c r="M1511" s="1">
        <v>44105</v>
      </c>
      <c r="N1511" s="1">
        <v>44378</v>
      </c>
      <c r="O1511">
        <v>9</v>
      </c>
      <c r="P1511">
        <v>0</v>
      </c>
      <c r="Q1511" s="1">
        <v>44287</v>
      </c>
      <c r="R1511">
        <v>60</v>
      </c>
      <c r="S1511" s="1"/>
    </row>
    <row r="1512" spans="1:19" x14ac:dyDescent="0.35">
      <c r="A1512">
        <v>100154</v>
      </c>
      <c r="B1512" t="s">
        <v>0</v>
      </c>
      <c r="C1512" s="2">
        <f>_xlfn.SWITCH(Sales[[#This Row],[Subscription Type]],"Basic",10,"Premium",10,"Business",25,"Enterprise",27)</f>
        <v>10</v>
      </c>
      <c r="E1512" s="1"/>
      <c r="F1512" s="1"/>
      <c r="G1512">
        <v>6</v>
      </c>
      <c r="H1512">
        <v>8</v>
      </c>
      <c r="I1512">
        <f>IF(Sales[[#This Row],[Number of Users]]-Sales[[#This Row],[Licenses Bought]]&lt;0,0,Sales[[#This Row],[Number of Users]]-Sales[[#This Row],[Licenses Bought]])</f>
        <v>2</v>
      </c>
      <c r="J1512" s="2">
        <f>IF(Sales[[#This Row],[Sales Month]]=MAX(Sales[Sales Month]),Sales[[#This Row],[Upsell $ Per Non-Paying User]]*Sales[[#This Row],[Non-Paying Users]],0)</f>
        <v>0</v>
      </c>
      <c r="K1512" s="2" t="str">
        <f>_xlfn.IFS(Sales[[#This Row],[Current Upsell $]]=0,"",Sales[[#This Row],[Current Upsell $]]&gt;=400,"High",Sales[[#This Row],[Current Upsell $]]&gt;=100,"Medium",Sales[[#This Row],[Current Upsell $]]&lt;100,"Low")</f>
        <v/>
      </c>
      <c r="L1512" s="2" t="str">
        <f>IF(Sales[[#This Row],[Current Upsell $]]&gt;0,_xlfn.CONCAT(Sales[[#This Row],[Subscription Type]]," ",Sales[[#This Row],[Upsell Priority]]," ",TEXT(Sales[[#This Row],[Current Upsell $]],"$#,#")),"")</f>
        <v/>
      </c>
      <c r="M1512" s="1">
        <v>44105</v>
      </c>
      <c r="N1512" s="1">
        <v>44378</v>
      </c>
      <c r="O1512">
        <v>9</v>
      </c>
      <c r="P1512">
        <v>0</v>
      </c>
      <c r="Q1512" s="1">
        <v>44317</v>
      </c>
      <c r="R1512">
        <v>60</v>
      </c>
      <c r="S1512" s="1"/>
    </row>
    <row r="1513" spans="1:19" x14ac:dyDescent="0.35">
      <c r="A1513">
        <v>100154</v>
      </c>
      <c r="B1513" t="s">
        <v>0</v>
      </c>
      <c r="C1513" s="2">
        <f>_xlfn.SWITCH(Sales[[#This Row],[Subscription Type]],"Basic",10,"Premium",10,"Business",25,"Enterprise",27)</f>
        <v>10</v>
      </c>
      <c r="E1513" s="1"/>
      <c r="F1513" s="1"/>
      <c r="G1513">
        <v>6</v>
      </c>
      <c r="H1513">
        <v>8</v>
      </c>
      <c r="I1513">
        <f>IF(Sales[[#This Row],[Number of Users]]-Sales[[#This Row],[Licenses Bought]]&lt;0,0,Sales[[#This Row],[Number of Users]]-Sales[[#This Row],[Licenses Bought]])</f>
        <v>2</v>
      </c>
      <c r="J1513" s="2">
        <f>IF(Sales[[#This Row],[Sales Month]]=MAX(Sales[Sales Month]),Sales[[#This Row],[Upsell $ Per Non-Paying User]]*Sales[[#This Row],[Non-Paying Users]],0)</f>
        <v>20</v>
      </c>
      <c r="K1513" s="2" t="str">
        <f>_xlfn.IFS(Sales[[#This Row],[Current Upsell $]]=0,"",Sales[[#This Row],[Current Upsell $]]&gt;=400,"High",Sales[[#This Row],[Current Upsell $]]&gt;=100,"Medium",Sales[[#This Row],[Current Upsell $]]&lt;100,"Low")</f>
        <v>Low</v>
      </c>
      <c r="L1513" s="2" t="str">
        <f>IF(Sales[[#This Row],[Current Upsell $]]&gt;0,_xlfn.CONCAT(Sales[[#This Row],[Subscription Type]]," ",Sales[[#This Row],[Upsell Priority]]," ",TEXT(Sales[[#This Row],[Current Upsell $]],"$#,#")),"")</f>
        <v>Premium Low $20</v>
      </c>
      <c r="M1513" s="1">
        <v>44105</v>
      </c>
      <c r="N1513" s="1">
        <v>44378</v>
      </c>
      <c r="O1513">
        <v>9</v>
      </c>
      <c r="P1513">
        <v>0</v>
      </c>
      <c r="Q1513" s="1">
        <v>44348</v>
      </c>
      <c r="R1513">
        <v>60</v>
      </c>
      <c r="S1513" s="1"/>
    </row>
    <row r="1514" spans="1:19" x14ac:dyDescent="0.35">
      <c r="A1514">
        <v>100155</v>
      </c>
      <c r="B1514" t="s">
        <v>3</v>
      </c>
      <c r="C1514" s="2">
        <f>_xlfn.SWITCH(Sales[[#This Row],[Subscription Type]],"Basic",10,"Premium",10,"Business",25,"Enterprise",27)</f>
        <v>10</v>
      </c>
      <c r="E1514" s="1"/>
      <c r="F1514" s="1"/>
      <c r="G1514">
        <v>0</v>
      </c>
      <c r="H1514">
        <v>18</v>
      </c>
      <c r="I1514">
        <f>IF(Sales[[#This Row],[Number of Users]]-Sales[[#This Row],[Licenses Bought]]&lt;0,0,Sales[[#This Row],[Number of Users]]-Sales[[#This Row],[Licenses Bought]])</f>
        <v>18</v>
      </c>
      <c r="J1514" s="2">
        <f>IF(Sales[[#This Row],[Sales Month]]=MAX(Sales[Sales Month]),Sales[[#This Row],[Upsell $ Per Non-Paying User]]*Sales[[#This Row],[Non-Paying Users]],0)</f>
        <v>0</v>
      </c>
      <c r="K1514" s="2" t="str">
        <f>_xlfn.IFS(Sales[[#This Row],[Current Upsell $]]=0,"",Sales[[#This Row],[Current Upsell $]]&gt;=400,"High",Sales[[#This Row],[Current Upsell $]]&gt;=100,"Medium",Sales[[#This Row],[Current Upsell $]]&lt;100,"Low")</f>
        <v/>
      </c>
      <c r="L1514" s="2" t="str">
        <f>IF(Sales[[#This Row],[Current Upsell $]]&gt;0,_xlfn.CONCAT(Sales[[#This Row],[Subscription Type]]," ",Sales[[#This Row],[Upsell Priority]]," ",TEXT(Sales[[#This Row],[Current Upsell $]],"$#,#")),"")</f>
        <v/>
      </c>
      <c r="M1514" s="1">
        <v>44105</v>
      </c>
      <c r="N1514" s="1">
        <v>44378</v>
      </c>
      <c r="O1514">
        <v>9</v>
      </c>
      <c r="P1514">
        <v>0</v>
      </c>
      <c r="Q1514" s="1">
        <v>44105</v>
      </c>
      <c r="R1514">
        <v>0</v>
      </c>
      <c r="S1514" s="1"/>
    </row>
    <row r="1515" spans="1:19" x14ac:dyDescent="0.35">
      <c r="A1515">
        <v>100155</v>
      </c>
      <c r="B1515" t="s">
        <v>2</v>
      </c>
      <c r="C1515" s="2">
        <f>_xlfn.SWITCH(Sales[[#This Row],[Subscription Type]],"Basic",10,"Premium",10,"Business",25,"Enterprise",27)</f>
        <v>27</v>
      </c>
      <c r="D1515">
        <v>12</v>
      </c>
      <c r="E1515" s="1">
        <v>44501</v>
      </c>
      <c r="F1515" s="1">
        <v>44865</v>
      </c>
      <c r="G1515">
        <v>50</v>
      </c>
      <c r="H1515">
        <v>16</v>
      </c>
      <c r="I1515">
        <f>IF(Sales[[#This Row],[Number of Users]]-Sales[[#This Row],[Licenses Bought]]&lt;0,0,Sales[[#This Row],[Number of Users]]-Sales[[#This Row],[Licenses Bought]])</f>
        <v>0</v>
      </c>
      <c r="J1515" s="2">
        <f>IF(Sales[[#This Row],[Sales Month]]=MAX(Sales[Sales Month]),Sales[[#This Row],[Upsell $ Per Non-Paying User]]*Sales[[#This Row],[Non-Paying Users]],0)</f>
        <v>0</v>
      </c>
      <c r="K1515" s="2" t="str">
        <f>_xlfn.IFS(Sales[[#This Row],[Current Upsell $]]=0,"",Sales[[#This Row],[Current Upsell $]]&gt;=400,"High",Sales[[#This Row],[Current Upsell $]]&gt;=100,"Medium",Sales[[#This Row],[Current Upsell $]]&lt;100,"Low")</f>
        <v/>
      </c>
      <c r="L1515" s="2" t="str">
        <f>IF(Sales[[#This Row],[Current Upsell $]]&gt;0,_xlfn.CONCAT(Sales[[#This Row],[Subscription Type]]," ",Sales[[#This Row],[Upsell Priority]]," ",TEXT(Sales[[#This Row],[Current Upsell $]],"$#,#")),"")</f>
        <v/>
      </c>
      <c r="M1515" s="1">
        <v>44105</v>
      </c>
      <c r="N1515" s="1">
        <v>44378</v>
      </c>
      <c r="O1515">
        <v>9</v>
      </c>
      <c r="P1515">
        <v>0</v>
      </c>
      <c r="Q1515" s="1">
        <v>44136</v>
      </c>
      <c r="R1515">
        <v>1020</v>
      </c>
      <c r="S1515" s="1"/>
    </row>
    <row r="1516" spans="1:19" x14ac:dyDescent="0.35">
      <c r="A1516">
        <v>100155</v>
      </c>
      <c r="B1516" t="s">
        <v>2</v>
      </c>
      <c r="C1516" s="2">
        <f>_xlfn.SWITCH(Sales[[#This Row],[Subscription Type]],"Basic",10,"Premium",10,"Business",25,"Enterprise",27)</f>
        <v>27</v>
      </c>
      <c r="D1516">
        <v>12</v>
      </c>
      <c r="E1516" s="1">
        <v>44501</v>
      </c>
      <c r="F1516" s="1">
        <v>44865</v>
      </c>
      <c r="G1516">
        <v>50</v>
      </c>
      <c r="H1516">
        <v>16</v>
      </c>
      <c r="I1516">
        <f>IF(Sales[[#This Row],[Number of Users]]-Sales[[#This Row],[Licenses Bought]]&lt;0,0,Sales[[#This Row],[Number of Users]]-Sales[[#This Row],[Licenses Bought]])</f>
        <v>0</v>
      </c>
      <c r="J1516" s="2">
        <f>IF(Sales[[#This Row],[Sales Month]]=MAX(Sales[Sales Month]),Sales[[#This Row],[Upsell $ Per Non-Paying User]]*Sales[[#This Row],[Non-Paying Users]],0)</f>
        <v>0</v>
      </c>
      <c r="K1516" s="2" t="str">
        <f>_xlfn.IFS(Sales[[#This Row],[Current Upsell $]]=0,"",Sales[[#This Row],[Current Upsell $]]&gt;=400,"High",Sales[[#This Row],[Current Upsell $]]&gt;=100,"Medium",Sales[[#This Row],[Current Upsell $]]&lt;100,"Low")</f>
        <v/>
      </c>
      <c r="L1516" s="2" t="str">
        <f>IF(Sales[[#This Row],[Current Upsell $]]&gt;0,_xlfn.CONCAT(Sales[[#This Row],[Subscription Type]]," ",Sales[[#This Row],[Upsell Priority]]," ",TEXT(Sales[[#This Row],[Current Upsell $]],"$#,#")),"")</f>
        <v/>
      </c>
      <c r="M1516" s="1">
        <v>44105</v>
      </c>
      <c r="N1516" s="1">
        <v>44378</v>
      </c>
      <c r="O1516">
        <v>9</v>
      </c>
      <c r="P1516">
        <v>0</v>
      </c>
      <c r="Q1516" s="1">
        <v>44166</v>
      </c>
      <c r="R1516">
        <v>1110</v>
      </c>
      <c r="S1516" s="1"/>
    </row>
    <row r="1517" spans="1:19" x14ac:dyDescent="0.35">
      <c r="A1517">
        <v>100155</v>
      </c>
      <c r="B1517" t="s">
        <v>2</v>
      </c>
      <c r="C1517" s="2">
        <f>_xlfn.SWITCH(Sales[[#This Row],[Subscription Type]],"Basic",10,"Premium",10,"Business",25,"Enterprise",27)</f>
        <v>27</v>
      </c>
      <c r="D1517">
        <v>12</v>
      </c>
      <c r="E1517" s="1">
        <v>44501</v>
      </c>
      <c r="F1517" s="1">
        <v>44865</v>
      </c>
      <c r="G1517">
        <v>50</v>
      </c>
      <c r="H1517">
        <v>21</v>
      </c>
      <c r="I1517">
        <f>IF(Sales[[#This Row],[Number of Users]]-Sales[[#This Row],[Licenses Bought]]&lt;0,0,Sales[[#This Row],[Number of Users]]-Sales[[#This Row],[Licenses Bought]])</f>
        <v>0</v>
      </c>
      <c r="J1517" s="2">
        <f>IF(Sales[[#This Row],[Sales Month]]=MAX(Sales[Sales Month]),Sales[[#This Row],[Upsell $ Per Non-Paying User]]*Sales[[#This Row],[Non-Paying Users]],0)</f>
        <v>0</v>
      </c>
      <c r="K1517" s="2" t="str">
        <f>_xlfn.IFS(Sales[[#This Row],[Current Upsell $]]=0,"",Sales[[#This Row],[Current Upsell $]]&gt;=400,"High",Sales[[#This Row],[Current Upsell $]]&gt;=100,"Medium",Sales[[#This Row],[Current Upsell $]]&lt;100,"Low")</f>
        <v/>
      </c>
      <c r="L1517" s="2" t="str">
        <f>IF(Sales[[#This Row],[Current Upsell $]]&gt;0,_xlfn.CONCAT(Sales[[#This Row],[Subscription Type]]," ",Sales[[#This Row],[Upsell Priority]]," ",TEXT(Sales[[#This Row],[Current Upsell $]],"$#,#")),"")</f>
        <v/>
      </c>
      <c r="M1517" s="1">
        <v>44105</v>
      </c>
      <c r="N1517" s="1">
        <v>44378</v>
      </c>
      <c r="O1517">
        <v>9</v>
      </c>
      <c r="P1517">
        <v>0</v>
      </c>
      <c r="Q1517" s="1">
        <v>44197</v>
      </c>
      <c r="R1517">
        <v>1500</v>
      </c>
      <c r="S1517" s="1"/>
    </row>
    <row r="1518" spans="1:19" x14ac:dyDescent="0.35">
      <c r="A1518">
        <v>100155</v>
      </c>
      <c r="B1518" t="s">
        <v>2</v>
      </c>
      <c r="C1518" s="2">
        <f>_xlfn.SWITCH(Sales[[#This Row],[Subscription Type]],"Basic",10,"Premium",10,"Business",25,"Enterprise",27)</f>
        <v>27</v>
      </c>
      <c r="D1518">
        <v>12</v>
      </c>
      <c r="E1518" s="1">
        <v>44501</v>
      </c>
      <c r="F1518" s="1">
        <v>44865</v>
      </c>
      <c r="G1518">
        <v>50</v>
      </c>
      <c r="H1518">
        <v>21</v>
      </c>
      <c r="I1518">
        <f>IF(Sales[[#This Row],[Number of Users]]-Sales[[#This Row],[Licenses Bought]]&lt;0,0,Sales[[#This Row],[Number of Users]]-Sales[[#This Row],[Licenses Bought]])</f>
        <v>0</v>
      </c>
      <c r="J1518" s="2">
        <f>IF(Sales[[#This Row],[Sales Month]]=MAX(Sales[Sales Month]),Sales[[#This Row],[Upsell $ Per Non-Paying User]]*Sales[[#This Row],[Non-Paying Users]],0)</f>
        <v>0</v>
      </c>
      <c r="K1518" s="2" t="str">
        <f>_xlfn.IFS(Sales[[#This Row],[Current Upsell $]]=0,"",Sales[[#This Row],[Current Upsell $]]&gt;=400,"High",Sales[[#This Row],[Current Upsell $]]&gt;=100,"Medium",Sales[[#This Row],[Current Upsell $]]&lt;100,"Low")</f>
        <v/>
      </c>
      <c r="L1518" s="2" t="str">
        <f>IF(Sales[[#This Row],[Current Upsell $]]&gt;0,_xlfn.CONCAT(Sales[[#This Row],[Subscription Type]]," ",Sales[[#This Row],[Upsell Priority]]," ",TEXT(Sales[[#This Row],[Current Upsell $]],"$#,#")),"")</f>
        <v/>
      </c>
      <c r="M1518" s="1">
        <v>44105</v>
      </c>
      <c r="N1518" s="1">
        <v>44378</v>
      </c>
      <c r="O1518">
        <v>9</v>
      </c>
      <c r="P1518">
        <v>0</v>
      </c>
      <c r="Q1518" s="1">
        <v>44228</v>
      </c>
      <c r="R1518">
        <v>1500</v>
      </c>
      <c r="S1518" s="1"/>
    </row>
    <row r="1519" spans="1:19" x14ac:dyDescent="0.35">
      <c r="A1519">
        <v>100155</v>
      </c>
      <c r="B1519" t="s">
        <v>2</v>
      </c>
      <c r="C1519" s="2">
        <f>_xlfn.SWITCH(Sales[[#This Row],[Subscription Type]],"Basic",10,"Premium",10,"Business",25,"Enterprise",27)</f>
        <v>27</v>
      </c>
      <c r="D1519">
        <v>12</v>
      </c>
      <c r="E1519" s="1">
        <v>44501</v>
      </c>
      <c r="F1519" s="1">
        <v>44865</v>
      </c>
      <c r="G1519">
        <v>50</v>
      </c>
      <c r="H1519">
        <v>17</v>
      </c>
      <c r="I1519">
        <f>IF(Sales[[#This Row],[Number of Users]]-Sales[[#This Row],[Licenses Bought]]&lt;0,0,Sales[[#This Row],[Number of Users]]-Sales[[#This Row],[Licenses Bought]])</f>
        <v>0</v>
      </c>
      <c r="J1519" s="2">
        <f>IF(Sales[[#This Row],[Sales Month]]=MAX(Sales[Sales Month]),Sales[[#This Row],[Upsell $ Per Non-Paying User]]*Sales[[#This Row],[Non-Paying Users]],0)</f>
        <v>0</v>
      </c>
      <c r="K1519" s="2" t="str">
        <f>_xlfn.IFS(Sales[[#This Row],[Current Upsell $]]=0,"",Sales[[#This Row],[Current Upsell $]]&gt;=400,"High",Sales[[#This Row],[Current Upsell $]]&gt;=100,"Medium",Sales[[#This Row],[Current Upsell $]]&lt;100,"Low")</f>
        <v/>
      </c>
      <c r="L1519" s="2" t="str">
        <f>IF(Sales[[#This Row],[Current Upsell $]]&gt;0,_xlfn.CONCAT(Sales[[#This Row],[Subscription Type]]," ",Sales[[#This Row],[Upsell Priority]]," ",TEXT(Sales[[#This Row],[Current Upsell $]],"$#,#")),"")</f>
        <v/>
      </c>
      <c r="M1519" s="1">
        <v>44105</v>
      </c>
      <c r="N1519" s="1">
        <v>44378</v>
      </c>
      <c r="O1519">
        <v>9</v>
      </c>
      <c r="P1519">
        <v>0</v>
      </c>
      <c r="Q1519" s="1">
        <v>44256</v>
      </c>
      <c r="R1519">
        <v>1500</v>
      </c>
      <c r="S1519" s="1"/>
    </row>
    <row r="1520" spans="1:19" x14ac:dyDescent="0.35">
      <c r="A1520">
        <v>100155</v>
      </c>
      <c r="B1520" t="s">
        <v>2</v>
      </c>
      <c r="C1520" s="2">
        <f>_xlfn.SWITCH(Sales[[#This Row],[Subscription Type]],"Basic",10,"Premium",10,"Business",25,"Enterprise",27)</f>
        <v>27</v>
      </c>
      <c r="D1520">
        <v>12</v>
      </c>
      <c r="E1520" s="1">
        <v>44501</v>
      </c>
      <c r="F1520" s="1">
        <v>44865</v>
      </c>
      <c r="G1520">
        <v>50</v>
      </c>
      <c r="H1520">
        <v>19</v>
      </c>
      <c r="I1520">
        <f>IF(Sales[[#This Row],[Number of Users]]-Sales[[#This Row],[Licenses Bought]]&lt;0,0,Sales[[#This Row],[Number of Users]]-Sales[[#This Row],[Licenses Bought]])</f>
        <v>0</v>
      </c>
      <c r="J1520" s="2">
        <f>IF(Sales[[#This Row],[Sales Month]]=MAX(Sales[Sales Month]),Sales[[#This Row],[Upsell $ Per Non-Paying User]]*Sales[[#This Row],[Non-Paying Users]],0)</f>
        <v>0</v>
      </c>
      <c r="K1520" s="2" t="str">
        <f>_xlfn.IFS(Sales[[#This Row],[Current Upsell $]]=0,"",Sales[[#This Row],[Current Upsell $]]&gt;=400,"High",Sales[[#This Row],[Current Upsell $]]&gt;=100,"Medium",Sales[[#This Row],[Current Upsell $]]&lt;100,"Low")</f>
        <v/>
      </c>
      <c r="L1520" s="2" t="str">
        <f>IF(Sales[[#This Row],[Current Upsell $]]&gt;0,_xlfn.CONCAT(Sales[[#This Row],[Subscription Type]]," ",Sales[[#This Row],[Upsell Priority]]," ",TEXT(Sales[[#This Row],[Current Upsell $]],"$#,#")),"")</f>
        <v/>
      </c>
      <c r="M1520" s="1">
        <v>44105</v>
      </c>
      <c r="N1520" s="1">
        <v>44378</v>
      </c>
      <c r="O1520">
        <v>9</v>
      </c>
      <c r="P1520">
        <v>0</v>
      </c>
      <c r="Q1520" s="1">
        <v>44287</v>
      </c>
      <c r="R1520">
        <v>1500</v>
      </c>
      <c r="S1520" s="1"/>
    </row>
    <row r="1521" spans="1:19" x14ac:dyDescent="0.35">
      <c r="A1521">
        <v>100155</v>
      </c>
      <c r="B1521" t="s">
        <v>2</v>
      </c>
      <c r="C1521" s="2">
        <f>_xlfn.SWITCH(Sales[[#This Row],[Subscription Type]],"Basic",10,"Premium",10,"Business",25,"Enterprise",27)</f>
        <v>27</v>
      </c>
      <c r="D1521">
        <v>12</v>
      </c>
      <c r="E1521" s="1">
        <v>44501</v>
      </c>
      <c r="F1521" s="1">
        <v>44865</v>
      </c>
      <c r="G1521">
        <v>50</v>
      </c>
      <c r="H1521">
        <v>18</v>
      </c>
      <c r="I1521">
        <f>IF(Sales[[#This Row],[Number of Users]]-Sales[[#This Row],[Licenses Bought]]&lt;0,0,Sales[[#This Row],[Number of Users]]-Sales[[#This Row],[Licenses Bought]])</f>
        <v>0</v>
      </c>
      <c r="J1521" s="2">
        <f>IF(Sales[[#This Row],[Sales Month]]=MAX(Sales[Sales Month]),Sales[[#This Row],[Upsell $ Per Non-Paying User]]*Sales[[#This Row],[Non-Paying Users]],0)</f>
        <v>0</v>
      </c>
      <c r="K1521" s="2" t="str">
        <f>_xlfn.IFS(Sales[[#This Row],[Current Upsell $]]=0,"",Sales[[#This Row],[Current Upsell $]]&gt;=400,"High",Sales[[#This Row],[Current Upsell $]]&gt;=100,"Medium",Sales[[#This Row],[Current Upsell $]]&lt;100,"Low")</f>
        <v/>
      </c>
      <c r="L1521" s="2" t="str">
        <f>IF(Sales[[#This Row],[Current Upsell $]]&gt;0,_xlfn.CONCAT(Sales[[#This Row],[Subscription Type]]," ",Sales[[#This Row],[Upsell Priority]]," ",TEXT(Sales[[#This Row],[Current Upsell $]],"$#,#")),"")</f>
        <v/>
      </c>
      <c r="M1521" s="1">
        <v>44105</v>
      </c>
      <c r="N1521" s="1">
        <v>44378</v>
      </c>
      <c r="O1521">
        <v>9</v>
      </c>
      <c r="P1521">
        <v>0</v>
      </c>
      <c r="Q1521" s="1">
        <v>44317</v>
      </c>
      <c r="R1521">
        <v>1500</v>
      </c>
      <c r="S1521" s="1"/>
    </row>
    <row r="1522" spans="1:19" x14ac:dyDescent="0.35">
      <c r="A1522">
        <v>100155</v>
      </c>
      <c r="B1522" t="s">
        <v>2</v>
      </c>
      <c r="C1522" s="2">
        <f>_xlfn.SWITCH(Sales[[#This Row],[Subscription Type]],"Basic",10,"Premium",10,"Business",25,"Enterprise",27)</f>
        <v>27</v>
      </c>
      <c r="D1522">
        <v>12</v>
      </c>
      <c r="E1522" s="1">
        <v>44501</v>
      </c>
      <c r="F1522" s="1">
        <v>44865</v>
      </c>
      <c r="G1522">
        <v>50</v>
      </c>
      <c r="H1522">
        <v>21</v>
      </c>
      <c r="I1522">
        <f>IF(Sales[[#This Row],[Number of Users]]-Sales[[#This Row],[Licenses Bought]]&lt;0,0,Sales[[#This Row],[Number of Users]]-Sales[[#This Row],[Licenses Bought]])</f>
        <v>0</v>
      </c>
      <c r="J1522" s="2">
        <f>IF(Sales[[#This Row],[Sales Month]]=MAX(Sales[Sales Month]),Sales[[#This Row],[Upsell $ Per Non-Paying User]]*Sales[[#This Row],[Non-Paying Users]],0)</f>
        <v>0</v>
      </c>
      <c r="K1522" s="2" t="str">
        <f>_xlfn.IFS(Sales[[#This Row],[Current Upsell $]]=0,"",Sales[[#This Row],[Current Upsell $]]&gt;=400,"High",Sales[[#This Row],[Current Upsell $]]&gt;=100,"Medium",Sales[[#This Row],[Current Upsell $]]&lt;100,"Low")</f>
        <v/>
      </c>
      <c r="L1522" s="2" t="str">
        <f>IF(Sales[[#This Row],[Current Upsell $]]&gt;0,_xlfn.CONCAT(Sales[[#This Row],[Subscription Type]]," ",Sales[[#This Row],[Upsell Priority]]," ",TEXT(Sales[[#This Row],[Current Upsell $]],"$#,#")),"")</f>
        <v/>
      </c>
      <c r="M1522" s="1">
        <v>44105</v>
      </c>
      <c r="N1522" s="1">
        <v>44378</v>
      </c>
      <c r="O1522">
        <v>9</v>
      </c>
      <c r="P1522">
        <v>0</v>
      </c>
      <c r="Q1522" s="1">
        <v>44348</v>
      </c>
      <c r="R1522">
        <v>1500</v>
      </c>
      <c r="S1522" s="1"/>
    </row>
    <row r="1523" spans="1:19" x14ac:dyDescent="0.35">
      <c r="A1523">
        <v>100156</v>
      </c>
      <c r="B1523" t="s">
        <v>3</v>
      </c>
      <c r="C1523" s="2">
        <f>_xlfn.SWITCH(Sales[[#This Row],[Subscription Type]],"Basic",10,"Premium",10,"Business",25,"Enterprise",27)</f>
        <v>10</v>
      </c>
      <c r="G1523">
        <v>0</v>
      </c>
      <c r="H1523">
        <v>4</v>
      </c>
      <c r="I1523">
        <f>IF(Sales[[#This Row],[Number of Users]]-Sales[[#This Row],[Licenses Bought]]&lt;0,0,Sales[[#This Row],[Number of Users]]-Sales[[#This Row],[Licenses Bought]])</f>
        <v>4</v>
      </c>
      <c r="J1523" s="2">
        <f>IF(Sales[[#This Row],[Sales Month]]=MAX(Sales[Sales Month]),Sales[[#This Row],[Upsell $ Per Non-Paying User]]*Sales[[#This Row],[Non-Paying Users]],0)</f>
        <v>0</v>
      </c>
      <c r="K1523" s="2" t="str">
        <f>_xlfn.IFS(Sales[[#This Row],[Current Upsell $]]=0,"",Sales[[#This Row],[Current Upsell $]]&gt;=400,"High",Sales[[#This Row],[Current Upsell $]]&gt;=100,"Medium",Sales[[#This Row],[Current Upsell $]]&lt;100,"Low")</f>
        <v/>
      </c>
      <c r="L1523" s="2" t="str">
        <f>IF(Sales[[#This Row],[Current Upsell $]]&gt;0,_xlfn.CONCAT(Sales[[#This Row],[Subscription Type]]," ",Sales[[#This Row],[Upsell Priority]]," ",TEXT(Sales[[#This Row],[Current Upsell $]],"$#,#")),"")</f>
        <v/>
      </c>
      <c r="M1523" s="1">
        <v>44105</v>
      </c>
      <c r="N1523" s="1">
        <v>44317</v>
      </c>
      <c r="O1523">
        <v>7</v>
      </c>
      <c r="P1523">
        <v>1</v>
      </c>
      <c r="Q1523" s="1">
        <v>44105</v>
      </c>
      <c r="R1523">
        <v>0</v>
      </c>
      <c r="S1523" s="1"/>
    </row>
    <row r="1524" spans="1:19" x14ac:dyDescent="0.35">
      <c r="A1524">
        <v>100156</v>
      </c>
      <c r="B1524" t="s">
        <v>3</v>
      </c>
      <c r="C1524" s="2">
        <f>_xlfn.SWITCH(Sales[[#This Row],[Subscription Type]],"Basic",10,"Premium",10,"Business",25,"Enterprise",27)</f>
        <v>10</v>
      </c>
      <c r="G1524">
        <v>0</v>
      </c>
      <c r="H1524">
        <v>4</v>
      </c>
      <c r="I1524">
        <f>IF(Sales[[#This Row],[Number of Users]]-Sales[[#This Row],[Licenses Bought]]&lt;0,0,Sales[[#This Row],[Number of Users]]-Sales[[#This Row],[Licenses Bought]])</f>
        <v>4</v>
      </c>
      <c r="J1524" s="2">
        <f>IF(Sales[[#This Row],[Sales Month]]=MAX(Sales[Sales Month]),Sales[[#This Row],[Upsell $ Per Non-Paying User]]*Sales[[#This Row],[Non-Paying Users]],0)</f>
        <v>0</v>
      </c>
      <c r="K1524" s="2" t="str">
        <f>_xlfn.IFS(Sales[[#This Row],[Current Upsell $]]=0,"",Sales[[#This Row],[Current Upsell $]]&gt;=400,"High",Sales[[#This Row],[Current Upsell $]]&gt;=100,"Medium",Sales[[#This Row],[Current Upsell $]]&lt;100,"Low")</f>
        <v/>
      </c>
      <c r="L1524" s="2" t="str">
        <f>IF(Sales[[#This Row],[Current Upsell $]]&gt;0,_xlfn.CONCAT(Sales[[#This Row],[Subscription Type]]," ",Sales[[#This Row],[Upsell Priority]]," ",TEXT(Sales[[#This Row],[Current Upsell $]],"$#,#")),"")</f>
        <v/>
      </c>
      <c r="M1524" s="1">
        <v>44105</v>
      </c>
      <c r="N1524" s="1">
        <v>44317</v>
      </c>
      <c r="O1524">
        <v>7</v>
      </c>
      <c r="P1524">
        <v>1</v>
      </c>
      <c r="Q1524" s="1">
        <v>44136</v>
      </c>
      <c r="R1524">
        <v>0</v>
      </c>
      <c r="S1524" s="1"/>
    </row>
    <row r="1525" spans="1:19" x14ac:dyDescent="0.35">
      <c r="A1525">
        <v>100156</v>
      </c>
      <c r="B1525" t="s">
        <v>3</v>
      </c>
      <c r="C1525" s="2">
        <f>_xlfn.SWITCH(Sales[[#This Row],[Subscription Type]],"Basic",10,"Premium",10,"Business",25,"Enterprise",27)</f>
        <v>10</v>
      </c>
      <c r="G1525">
        <v>0</v>
      </c>
      <c r="H1525">
        <v>5</v>
      </c>
      <c r="I1525">
        <f>IF(Sales[[#This Row],[Number of Users]]-Sales[[#This Row],[Licenses Bought]]&lt;0,0,Sales[[#This Row],[Number of Users]]-Sales[[#This Row],[Licenses Bought]])</f>
        <v>5</v>
      </c>
      <c r="J1525" s="2">
        <f>IF(Sales[[#This Row],[Sales Month]]=MAX(Sales[Sales Month]),Sales[[#This Row],[Upsell $ Per Non-Paying User]]*Sales[[#This Row],[Non-Paying Users]],0)</f>
        <v>0</v>
      </c>
      <c r="K1525" s="2" t="str">
        <f>_xlfn.IFS(Sales[[#This Row],[Current Upsell $]]=0,"",Sales[[#This Row],[Current Upsell $]]&gt;=400,"High",Sales[[#This Row],[Current Upsell $]]&gt;=100,"Medium",Sales[[#This Row],[Current Upsell $]]&lt;100,"Low")</f>
        <v/>
      </c>
      <c r="L1525" s="2" t="str">
        <f>IF(Sales[[#This Row],[Current Upsell $]]&gt;0,_xlfn.CONCAT(Sales[[#This Row],[Subscription Type]]," ",Sales[[#This Row],[Upsell Priority]]," ",TEXT(Sales[[#This Row],[Current Upsell $]],"$#,#")),"")</f>
        <v/>
      </c>
      <c r="M1525" s="1">
        <v>44105</v>
      </c>
      <c r="N1525" s="1">
        <v>44317</v>
      </c>
      <c r="O1525">
        <v>7</v>
      </c>
      <c r="P1525">
        <v>1</v>
      </c>
      <c r="Q1525" s="1">
        <v>44166</v>
      </c>
      <c r="R1525">
        <v>0</v>
      </c>
      <c r="S1525" s="1"/>
    </row>
    <row r="1526" spans="1:19" x14ac:dyDescent="0.35">
      <c r="A1526">
        <v>100156</v>
      </c>
      <c r="B1526" t="s">
        <v>3</v>
      </c>
      <c r="C1526" s="2">
        <f>_xlfn.SWITCH(Sales[[#This Row],[Subscription Type]],"Basic",10,"Premium",10,"Business",25,"Enterprise",27)</f>
        <v>10</v>
      </c>
      <c r="G1526">
        <v>0</v>
      </c>
      <c r="H1526">
        <v>5</v>
      </c>
      <c r="I1526">
        <f>IF(Sales[[#This Row],[Number of Users]]-Sales[[#This Row],[Licenses Bought]]&lt;0,0,Sales[[#This Row],[Number of Users]]-Sales[[#This Row],[Licenses Bought]])</f>
        <v>5</v>
      </c>
      <c r="J1526" s="2">
        <f>IF(Sales[[#This Row],[Sales Month]]=MAX(Sales[Sales Month]),Sales[[#This Row],[Upsell $ Per Non-Paying User]]*Sales[[#This Row],[Non-Paying Users]],0)</f>
        <v>0</v>
      </c>
      <c r="K1526" s="2" t="str">
        <f>_xlfn.IFS(Sales[[#This Row],[Current Upsell $]]=0,"",Sales[[#This Row],[Current Upsell $]]&gt;=400,"High",Sales[[#This Row],[Current Upsell $]]&gt;=100,"Medium",Sales[[#This Row],[Current Upsell $]]&lt;100,"Low")</f>
        <v/>
      </c>
      <c r="L1526" s="2" t="str">
        <f>IF(Sales[[#This Row],[Current Upsell $]]&gt;0,_xlfn.CONCAT(Sales[[#This Row],[Subscription Type]]," ",Sales[[#This Row],[Upsell Priority]]," ",TEXT(Sales[[#This Row],[Current Upsell $]],"$#,#")),"")</f>
        <v/>
      </c>
      <c r="M1526" s="1">
        <v>44105</v>
      </c>
      <c r="N1526" s="1">
        <v>44317</v>
      </c>
      <c r="O1526">
        <v>7</v>
      </c>
      <c r="P1526">
        <v>1</v>
      </c>
      <c r="Q1526" s="1">
        <v>44197</v>
      </c>
      <c r="R1526">
        <v>0</v>
      </c>
      <c r="S1526" s="1"/>
    </row>
    <row r="1527" spans="1:19" x14ac:dyDescent="0.35">
      <c r="A1527">
        <v>100156</v>
      </c>
      <c r="B1527" t="s">
        <v>3</v>
      </c>
      <c r="C1527" s="2">
        <f>_xlfn.SWITCH(Sales[[#This Row],[Subscription Type]],"Basic",10,"Premium",10,"Business",25,"Enterprise",27)</f>
        <v>10</v>
      </c>
      <c r="G1527">
        <v>0</v>
      </c>
      <c r="H1527">
        <v>4</v>
      </c>
      <c r="I1527">
        <f>IF(Sales[[#This Row],[Number of Users]]-Sales[[#This Row],[Licenses Bought]]&lt;0,0,Sales[[#This Row],[Number of Users]]-Sales[[#This Row],[Licenses Bought]])</f>
        <v>4</v>
      </c>
      <c r="J1527" s="2">
        <f>IF(Sales[[#This Row],[Sales Month]]=MAX(Sales[Sales Month]),Sales[[#This Row],[Upsell $ Per Non-Paying User]]*Sales[[#This Row],[Non-Paying Users]],0)</f>
        <v>0</v>
      </c>
      <c r="K1527" s="2" t="str">
        <f>_xlfn.IFS(Sales[[#This Row],[Current Upsell $]]=0,"",Sales[[#This Row],[Current Upsell $]]&gt;=400,"High",Sales[[#This Row],[Current Upsell $]]&gt;=100,"Medium",Sales[[#This Row],[Current Upsell $]]&lt;100,"Low")</f>
        <v/>
      </c>
      <c r="L1527" s="2" t="str">
        <f>IF(Sales[[#This Row],[Current Upsell $]]&gt;0,_xlfn.CONCAT(Sales[[#This Row],[Subscription Type]]," ",Sales[[#This Row],[Upsell Priority]]," ",TEXT(Sales[[#This Row],[Current Upsell $]],"$#,#")),"")</f>
        <v/>
      </c>
      <c r="M1527" s="1">
        <v>44105</v>
      </c>
      <c r="N1527" s="1">
        <v>44317</v>
      </c>
      <c r="O1527">
        <v>7</v>
      </c>
      <c r="P1527">
        <v>1</v>
      </c>
      <c r="Q1527" s="1">
        <v>44228</v>
      </c>
      <c r="R1527">
        <v>0</v>
      </c>
      <c r="S1527" s="1"/>
    </row>
    <row r="1528" spans="1:19" x14ac:dyDescent="0.35">
      <c r="A1528">
        <v>100156</v>
      </c>
      <c r="B1528" t="s">
        <v>3</v>
      </c>
      <c r="C1528" s="2">
        <f>_xlfn.SWITCH(Sales[[#This Row],[Subscription Type]],"Basic",10,"Premium",10,"Business",25,"Enterprise",27)</f>
        <v>10</v>
      </c>
      <c r="G1528">
        <v>0</v>
      </c>
      <c r="H1528">
        <v>4</v>
      </c>
      <c r="I1528">
        <f>IF(Sales[[#This Row],[Number of Users]]-Sales[[#This Row],[Licenses Bought]]&lt;0,0,Sales[[#This Row],[Number of Users]]-Sales[[#This Row],[Licenses Bought]])</f>
        <v>4</v>
      </c>
      <c r="J1528" s="2">
        <f>IF(Sales[[#This Row],[Sales Month]]=MAX(Sales[Sales Month]),Sales[[#This Row],[Upsell $ Per Non-Paying User]]*Sales[[#This Row],[Non-Paying Users]],0)</f>
        <v>0</v>
      </c>
      <c r="K1528" s="2" t="str">
        <f>_xlfn.IFS(Sales[[#This Row],[Current Upsell $]]=0,"",Sales[[#This Row],[Current Upsell $]]&gt;=400,"High",Sales[[#This Row],[Current Upsell $]]&gt;=100,"Medium",Sales[[#This Row],[Current Upsell $]]&lt;100,"Low")</f>
        <v/>
      </c>
      <c r="L1528" s="2" t="str">
        <f>IF(Sales[[#This Row],[Current Upsell $]]&gt;0,_xlfn.CONCAT(Sales[[#This Row],[Subscription Type]]," ",Sales[[#This Row],[Upsell Priority]]," ",TEXT(Sales[[#This Row],[Current Upsell $]],"$#,#")),"")</f>
        <v/>
      </c>
      <c r="M1528" s="1">
        <v>44105</v>
      </c>
      <c r="N1528" s="1">
        <v>44317</v>
      </c>
      <c r="O1528">
        <v>7</v>
      </c>
      <c r="P1528">
        <v>1</v>
      </c>
      <c r="Q1528" s="1">
        <v>44256</v>
      </c>
      <c r="R1528">
        <v>0</v>
      </c>
      <c r="S1528" s="1"/>
    </row>
    <row r="1529" spans="1:19" x14ac:dyDescent="0.35">
      <c r="A1529">
        <v>100156</v>
      </c>
      <c r="B1529" t="s">
        <v>3</v>
      </c>
      <c r="C1529" s="2">
        <f>_xlfn.SWITCH(Sales[[#This Row],[Subscription Type]],"Basic",10,"Premium",10,"Business",25,"Enterprise",27)</f>
        <v>10</v>
      </c>
      <c r="G1529">
        <v>0</v>
      </c>
      <c r="H1529">
        <v>4</v>
      </c>
      <c r="I1529">
        <f>IF(Sales[[#This Row],[Number of Users]]-Sales[[#This Row],[Licenses Bought]]&lt;0,0,Sales[[#This Row],[Number of Users]]-Sales[[#This Row],[Licenses Bought]])</f>
        <v>4</v>
      </c>
      <c r="J1529" s="2">
        <f>IF(Sales[[#This Row],[Sales Month]]=MAX(Sales[Sales Month]),Sales[[#This Row],[Upsell $ Per Non-Paying User]]*Sales[[#This Row],[Non-Paying Users]],0)</f>
        <v>0</v>
      </c>
      <c r="K1529" s="2" t="str">
        <f>_xlfn.IFS(Sales[[#This Row],[Current Upsell $]]=0,"",Sales[[#This Row],[Current Upsell $]]&gt;=400,"High",Sales[[#This Row],[Current Upsell $]]&gt;=100,"Medium",Sales[[#This Row],[Current Upsell $]]&lt;100,"Low")</f>
        <v/>
      </c>
      <c r="L1529" s="2" t="str">
        <f>IF(Sales[[#This Row],[Current Upsell $]]&gt;0,_xlfn.CONCAT(Sales[[#This Row],[Subscription Type]]," ",Sales[[#This Row],[Upsell Priority]]," ",TEXT(Sales[[#This Row],[Current Upsell $]],"$#,#")),"")</f>
        <v/>
      </c>
      <c r="M1529" s="1">
        <v>44105</v>
      </c>
      <c r="N1529" s="1">
        <v>44317</v>
      </c>
      <c r="O1529">
        <v>7</v>
      </c>
      <c r="P1529">
        <v>1</v>
      </c>
      <c r="Q1529" s="1">
        <v>44287</v>
      </c>
      <c r="R1529">
        <v>0</v>
      </c>
      <c r="S1529" s="1"/>
    </row>
    <row r="1530" spans="1:19" x14ac:dyDescent="0.35">
      <c r="A1530">
        <v>100156</v>
      </c>
      <c r="B1530" t="s">
        <v>3</v>
      </c>
      <c r="C1530" s="2">
        <f>_xlfn.SWITCH(Sales[[#This Row],[Subscription Type]],"Basic",10,"Premium",10,"Business",25,"Enterprise",27)</f>
        <v>10</v>
      </c>
      <c r="G1530">
        <v>0</v>
      </c>
      <c r="H1530">
        <v>4</v>
      </c>
      <c r="I1530">
        <f>IF(Sales[[#This Row],[Number of Users]]-Sales[[#This Row],[Licenses Bought]]&lt;0,0,Sales[[#This Row],[Number of Users]]-Sales[[#This Row],[Licenses Bought]])</f>
        <v>4</v>
      </c>
      <c r="J1530" s="2">
        <f>IF(Sales[[#This Row],[Sales Month]]=MAX(Sales[Sales Month]),Sales[[#This Row],[Upsell $ Per Non-Paying User]]*Sales[[#This Row],[Non-Paying Users]],0)</f>
        <v>0</v>
      </c>
      <c r="K1530" s="2" t="str">
        <f>_xlfn.IFS(Sales[[#This Row],[Current Upsell $]]=0,"",Sales[[#This Row],[Current Upsell $]]&gt;=400,"High",Sales[[#This Row],[Current Upsell $]]&gt;=100,"Medium",Sales[[#This Row],[Current Upsell $]]&lt;100,"Low")</f>
        <v/>
      </c>
      <c r="L1530" s="2" t="str">
        <f>IF(Sales[[#This Row],[Current Upsell $]]&gt;0,_xlfn.CONCAT(Sales[[#This Row],[Subscription Type]]," ",Sales[[#This Row],[Upsell Priority]]," ",TEXT(Sales[[#This Row],[Current Upsell $]],"$#,#")),"")</f>
        <v/>
      </c>
      <c r="M1530" s="1">
        <v>44105</v>
      </c>
      <c r="N1530" s="1">
        <v>44317</v>
      </c>
      <c r="O1530">
        <v>7</v>
      </c>
      <c r="P1530">
        <v>1</v>
      </c>
      <c r="Q1530" s="1">
        <v>44317</v>
      </c>
      <c r="R1530">
        <v>0</v>
      </c>
      <c r="S1530" s="1"/>
    </row>
    <row r="1531" spans="1:19" x14ac:dyDescent="0.35">
      <c r="A1531">
        <v>100157</v>
      </c>
      <c r="B1531" t="s">
        <v>3</v>
      </c>
      <c r="C1531" s="2">
        <f>_xlfn.SWITCH(Sales[[#This Row],[Subscription Type]],"Basic",10,"Premium",10,"Business",25,"Enterprise",27)</f>
        <v>10</v>
      </c>
      <c r="G1531">
        <v>0</v>
      </c>
      <c r="H1531">
        <v>1</v>
      </c>
      <c r="I1531">
        <f>IF(Sales[[#This Row],[Number of Users]]-Sales[[#This Row],[Licenses Bought]]&lt;0,0,Sales[[#This Row],[Number of Users]]-Sales[[#This Row],[Licenses Bought]])</f>
        <v>1</v>
      </c>
      <c r="J1531" s="2">
        <f>IF(Sales[[#This Row],[Sales Month]]=MAX(Sales[Sales Month]),Sales[[#This Row],[Upsell $ Per Non-Paying User]]*Sales[[#This Row],[Non-Paying Users]],0)</f>
        <v>0</v>
      </c>
      <c r="K1531" s="2" t="str">
        <f>_xlfn.IFS(Sales[[#This Row],[Current Upsell $]]=0,"",Sales[[#This Row],[Current Upsell $]]&gt;=400,"High",Sales[[#This Row],[Current Upsell $]]&gt;=100,"Medium",Sales[[#This Row],[Current Upsell $]]&lt;100,"Low")</f>
        <v/>
      </c>
      <c r="L1531" s="2" t="str">
        <f>IF(Sales[[#This Row],[Current Upsell $]]&gt;0,_xlfn.CONCAT(Sales[[#This Row],[Subscription Type]]," ",Sales[[#This Row],[Upsell Priority]]," ",TEXT(Sales[[#This Row],[Current Upsell $]],"$#,#")),"")</f>
        <v/>
      </c>
      <c r="M1531" s="1">
        <v>44105</v>
      </c>
      <c r="N1531" s="1">
        <v>44378</v>
      </c>
      <c r="O1531">
        <v>9</v>
      </c>
      <c r="P1531">
        <v>0</v>
      </c>
      <c r="Q1531" s="1">
        <v>44105</v>
      </c>
      <c r="R1531">
        <v>0</v>
      </c>
      <c r="S1531" s="1"/>
    </row>
    <row r="1532" spans="1:19" x14ac:dyDescent="0.35">
      <c r="A1532">
        <v>100157</v>
      </c>
      <c r="B1532" t="s">
        <v>3</v>
      </c>
      <c r="C1532" s="2">
        <f>_xlfn.SWITCH(Sales[[#This Row],[Subscription Type]],"Basic",10,"Premium",10,"Business",25,"Enterprise",27)</f>
        <v>10</v>
      </c>
      <c r="G1532">
        <v>0</v>
      </c>
      <c r="H1532">
        <v>2</v>
      </c>
      <c r="I1532">
        <f>IF(Sales[[#This Row],[Number of Users]]-Sales[[#This Row],[Licenses Bought]]&lt;0,0,Sales[[#This Row],[Number of Users]]-Sales[[#This Row],[Licenses Bought]])</f>
        <v>2</v>
      </c>
      <c r="J1532" s="2">
        <f>IF(Sales[[#This Row],[Sales Month]]=MAX(Sales[Sales Month]),Sales[[#This Row],[Upsell $ Per Non-Paying User]]*Sales[[#This Row],[Non-Paying Users]],0)</f>
        <v>0</v>
      </c>
      <c r="K1532" s="2" t="str">
        <f>_xlfn.IFS(Sales[[#This Row],[Current Upsell $]]=0,"",Sales[[#This Row],[Current Upsell $]]&gt;=400,"High",Sales[[#This Row],[Current Upsell $]]&gt;=100,"Medium",Sales[[#This Row],[Current Upsell $]]&lt;100,"Low")</f>
        <v/>
      </c>
      <c r="L1532" s="2" t="str">
        <f>IF(Sales[[#This Row],[Current Upsell $]]&gt;0,_xlfn.CONCAT(Sales[[#This Row],[Subscription Type]]," ",Sales[[#This Row],[Upsell Priority]]," ",TEXT(Sales[[#This Row],[Current Upsell $]],"$#,#")),"")</f>
        <v/>
      </c>
      <c r="M1532" s="1">
        <v>44105</v>
      </c>
      <c r="N1532" s="1">
        <v>44378</v>
      </c>
      <c r="O1532">
        <v>9</v>
      </c>
      <c r="P1532">
        <v>0</v>
      </c>
      <c r="Q1532" s="1">
        <v>44136</v>
      </c>
      <c r="R1532">
        <v>0</v>
      </c>
      <c r="S1532" s="1"/>
    </row>
    <row r="1533" spans="1:19" x14ac:dyDescent="0.35">
      <c r="A1533">
        <v>100157</v>
      </c>
      <c r="B1533" t="s">
        <v>3</v>
      </c>
      <c r="C1533" s="2">
        <f>_xlfn.SWITCH(Sales[[#This Row],[Subscription Type]],"Basic",10,"Premium",10,"Business",25,"Enterprise",27)</f>
        <v>10</v>
      </c>
      <c r="G1533">
        <v>0</v>
      </c>
      <c r="H1533">
        <v>2</v>
      </c>
      <c r="I1533">
        <f>IF(Sales[[#This Row],[Number of Users]]-Sales[[#This Row],[Licenses Bought]]&lt;0,0,Sales[[#This Row],[Number of Users]]-Sales[[#This Row],[Licenses Bought]])</f>
        <v>2</v>
      </c>
      <c r="J1533" s="2">
        <f>IF(Sales[[#This Row],[Sales Month]]=MAX(Sales[Sales Month]),Sales[[#This Row],[Upsell $ Per Non-Paying User]]*Sales[[#This Row],[Non-Paying Users]],0)</f>
        <v>0</v>
      </c>
      <c r="K1533" s="2" t="str">
        <f>_xlfn.IFS(Sales[[#This Row],[Current Upsell $]]=0,"",Sales[[#This Row],[Current Upsell $]]&gt;=400,"High",Sales[[#This Row],[Current Upsell $]]&gt;=100,"Medium",Sales[[#This Row],[Current Upsell $]]&lt;100,"Low")</f>
        <v/>
      </c>
      <c r="L1533" s="2" t="str">
        <f>IF(Sales[[#This Row],[Current Upsell $]]&gt;0,_xlfn.CONCAT(Sales[[#This Row],[Subscription Type]]," ",Sales[[#This Row],[Upsell Priority]]," ",TEXT(Sales[[#This Row],[Current Upsell $]],"$#,#")),"")</f>
        <v/>
      </c>
      <c r="M1533" s="1">
        <v>44105</v>
      </c>
      <c r="N1533" s="1">
        <v>44378</v>
      </c>
      <c r="O1533">
        <v>9</v>
      </c>
      <c r="P1533">
        <v>0</v>
      </c>
      <c r="Q1533" s="1">
        <v>44166</v>
      </c>
      <c r="R1533">
        <v>0</v>
      </c>
      <c r="S1533" s="1"/>
    </row>
    <row r="1534" spans="1:19" x14ac:dyDescent="0.35">
      <c r="A1534">
        <v>100157</v>
      </c>
      <c r="B1534" t="s">
        <v>3</v>
      </c>
      <c r="C1534" s="2">
        <f>_xlfn.SWITCH(Sales[[#This Row],[Subscription Type]],"Basic",10,"Premium",10,"Business",25,"Enterprise",27)</f>
        <v>10</v>
      </c>
      <c r="G1534">
        <v>0</v>
      </c>
      <c r="H1534">
        <v>2</v>
      </c>
      <c r="I1534">
        <f>IF(Sales[[#This Row],[Number of Users]]-Sales[[#This Row],[Licenses Bought]]&lt;0,0,Sales[[#This Row],[Number of Users]]-Sales[[#This Row],[Licenses Bought]])</f>
        <v>2</v>
      </c>
      <c r="J1534" s="2">
        <f>IF(Sales[[#This Row],[Sales Month]]=MAX(Sales[Sales Month]),Sales[[#This Row],[Upsell $ Per Non-Paying User]]*Sales[[#This Row],[Non-Paying Users]],0)</f>
        <v>0</v>
      </c>
      <c r="K1534" s="2" t="str">
        <f>_xlfn.IFS(Sales[[#This Row],[Current Upsell $]]=0,"",Sales[[#This Row],[Current Upsell $]]&gt;=400,"High",Sales[[#This Row],[Current Upsell $]]&gt;=100,"Medium",Sales[[#This Row],[Current Upsell $]]&lt;100,"Low")</f>
        <v/>
      </c>
      <c r="L1534" s="2" t="str">
        <f>IF(Sales[[#This Row],[Current Upsell $]]&gt;0,_xlfn.CONCAT(Sales[[#This Row],[Subscription Type]]," ",Sales[[#This Row],[Upsell Priority]]," ",TEXT(Sales[[#This Row],[Current Upsell $]],"$#,#")),"")</f>
        <v/>
      </c>
      <c r="M1534" s="1">
        <v>44105</v>
      </c>
      <c r="N1534" s="1">
        <v>44378</v>
      </c>
      <c r="O1534">
        <v>9</v>
      </c>
      <c r="P1534">
        <v>0</v>
      </c>
      <c r="Q1534" s="1">
        <v>44197</v>
      </c>
      <c r="R1534">
        <v>0</v>
      </c>
      <c r="S1534" s="1"/>
    </row>
    <row r="1535" spans="1:19" x14ac:dyDescent="0.35">
      <c r="A1535">
        <v>100157</v>
      </c>
      <c r="B1535" t="s">
        <v>3</v>
      </c>
      <c r="C1535" s="2">
        <f>_xlfn.SWITCH(Sales[[#This Row],[Subscription Type]],"Basic",10,"Premium",10,"Business",25,"Enterprise",27)</f>
        <v>10</v>
      </c>
      <c r="G1535">
        <v>0</v>
      </c>
      <c r="H1535">
        <v>2</v>
      </c>
      <c r="I1535">
        <f>IF(Sales[[#This Row],[Number of Users]]-Sales[[#This Row],[Licenses Bought]]&lt;0,0,Sales[[#This Row],[Number of Users]]-Sales[[#This Row],[Licenses Bought]])</f>
        <v>2</v>
      </c>
      <c r="J1535" s="2">
        <f>IF(Sales[[#This Row],[Sales Month]]=MAX(Sales[Sales Month]),Sales[[#This Row],[Upsell $ Per Non-Paying User]]*Sales[[#This Row],[Non-Paying Users]],0)</f>
        <v>0</v>
      </c>
      <c r="K1535" s="2" t="str">
        <f>_xlfn.IFS(Sales[[#This Row],[Current Upsell $]]=0,"",Sales[[#This Row],[Current Upsell $]]&gt;=400,"High",Sales[[#This Row],[Current Upsell $]]&gt;=100,"Medium",Sales[[#This Row],[Current Upsell $]]&lt;100,"Low")</f>
        <v/>
      </c>
      <c r="L1535" s="2" t="str">
        <f>IF(Sales[[#This Row],[Current Upsell $]]&gt;0,_xlfn.CONCAT(Sales[[#This Row],[Subscription Type]]," ",Sales[[#This Row],[Upsell Priority]]," ",TEXT(Sales[[#This Row],[Current Upsell $]],"$#,#")),"")</f>
        <v/>
      </c>
      <c r="M1535" s="1">
        <v>44105</v>
      </c>
      <c r="N1535" s="1">
        <v>44378</v>
      </c>
      <c r="O1535">
        <v>9</v>
      </c>
      <c r="P1535">
        <v>0</v>
      </c>
      <c r="Q1535" s="1">
        <v>44228</v>
      </c>
      <c r="R1535">
        <v>0</v>
      </c>
      <c r="S1535" s="1"/>
    </row>
    <row r="1536" spans="1:19" x14ac:dyDescent="0.35">
      <c r="A1536">
        <v>100157</v>
      </c>
      <c r="B1536" t="s">
        <v>3</v>
      </c>
      <c r="C1536" s="2">
        <f>_xlfn.SWITCH(Sales[[#This Row],[Subscription Type]],"Basic",10,"Premium",10,"Business",25,"Enterprise",27)</f>
        <v>10</v>
      </c>
      <c r="G1536">
        <v>0</v>
      </c>
      <c r="H1536">
        <v>2</v>
      </c>
      <c r="I1536">
        <f>IF(Sales[[#This Row],[Number of Users]]-Sales[[#This Row],[Licenses Bought]]&lt;0,0,Sales[[#This Row],[Number of Users]]-Sales[[#This Row],[Licenses Bought]])</f>
        <v>2</v>
      </c>
      <c r="J1536" s="2">
        <f>IF(Sales[[#This Row],[Sales Month]]=MAX(Sales[Sales Month]),Sales[[#This Row],[Upsell $ Per Non-Paying User]]*Sales[[#This Row],[Non-Paying Users]],0)</f>
        <v>0</v>
      </c>
      <c r="K1536" s="2" t="str">
        <f>_xlfn.IFS(Sales[[#This Row],[Current Upsell $]]=0,"",Sales[[#This Row],[Current Upsell $]]&gt;=400,"High",Sales[[#This Row],[Current Upsell $]]&gt;=100,"Medium",Sales[[#This Row],[Current Upsell $]]&lt;100,"Low")</f>
        <v/>
      </c>
      <c r="L1536" s="2" t="str">
        <f>IF(Sales[[#This Row],[Current Upsell $]]&gt;0,_xlfn.CONCAT(Sales[[#This Row],[Subscription Type]]," ",Sales[[#This Row],[Upsell Priority]]," ",TEXT(Sales[[#This Row],[Current Upsell $]],"$#,#")),"")</f>
        <v/>
      </c>
      <c r="M1536" s="1">
        <v>44105</v>
      </c>
      <c r="N1536" s="1">
        <v>44378</v>
      </c>
      <c r="O1536">
        <v>9</v>
      </c>
      <c r="P1536">
        <v>0</v>
      </c>
      <c r="Q1536" s="1">
        <v>44256</v>
      </c>
      <c r="R1536">
        <v>0</v>
      </c>
      <c r="S1536" s="1"/>
    </row>
    <row r="1537" spans="1:19" x14ac:dyDescent="0.35">
      <c r="A1537">
        <v>100157</v>
      </c>
      <c r="B1537" t="s">
        <v>3</v>
      </c>
      <c r="C1537" s="2">
        <f>_xlfn.SWITCH(Sales[[#This Row],[Subscription Type]],"Basic",10,"Premium",10,"Business",25,"Enterprise",27)</f>
        <v>10</v>
      </c>
      <c r="G1537">
        <v>0</v>
      </c>
      <c r="H1537">
        <v>2</v>
      </c>
      <c r="I1537">
        <f>IF(Sales[[#This Row],[Number of Users]]-Sales[[#This Row],[Licenses Bought]]&lt;0,0,Sales[[#This Row],[Number of Users]]-Sales[[#This Row],[Licenses Bought]])</f>
        <v>2</v>
      </c>
      <c r="J1537" s="2">
        <f>IF(Sales[[#This Row],[Sales Month]]=MAX(Sales[Sales Month]),Sales[[#This Row],[Upsell $ Per Non-Paying User]]*Sales[[#This Row],[Non-Paying Users]],0)</f>
        <v>0</v>
      </c>
      <c r="K1537" s="2" t="str">
        <f>_xlfn.IFS(Sales[[#This Row],[Current Upsell $]]=0,"",Sales[[#This Row],[Current Upsell $]]&gt;=400,"High",Sales[[#This Row],[Current Upsell $]]&gt;=100,"Medium",Sales[[#This Row],[Current Upsell $]]&lt;100,"Low")</f>
        <v/>
      </c>
      <c r="L1537" s="2" t="str">
        <f>IF(Sales[[#This Row],[Current Upsell $]]&gt;0,_xlfn.CONCAT(Sales[[#This Row],[Subscription Type]]," ",Sales[[#This Row],[Upsell Priority]]," ",TEXT(Sales[[#This Row],[Current Upsell $]],"$#,#")),"")</f>
        <v/>
      </c>
      <c r="M1537" s="1">
        <v>44105</v>
      </c>
      <c r="N1537" s="1">
        <v>44378</v>
      </c>
      <c r="O1537">
        <v>9</v>
      </c>
      <c r="P1537">
        <v>0</v>
      </c>
      <c r="Q1537" s="1">
        <v>44287</v>
      </c>
      <c r="R1537">
        <v>0</v>
      </c>
      <c r="S1537" s="1"/>
    </row>
    <row r="1538" spans="1:19" x14ac:dyDescent="0.35">
      <c r="A1538">
        <v>100157</v>
      </c>
      <c r="B1538" t="s">
        <v>3</v>
      </c>
      <c r="C1538" s="2">
        <f>_xlfn.SWITCH(Sales[[#This Row],[Subscription Type]],"Basic",10,"Premium",10,"Business",25,"Enterprise",27)</f>
        <v>10</v>
      </c>
      <c r="G1538">
        <v>0</v>
      </c>
      <c r="H1538">
        <v>1</v>
      </c>
      <c r="I1538">
        <f>IF(Sales[[#This Row],[Number of Users]]-Sales[[#This Row],[Licenses Bought]]&lt;0,0,Sales[[#This Row],[Number of Users]]-Sales[[#This Row],[Licenses Bought]])</f>
        <v>1</v>
      </c>
      <c r="J1538" s="2">
        <f>IF(Sales[[#This Row],[Sales Month]]=MAX(Sales[Sales Month]),Sales[[#This Row],[Upsell $ Per Non-Paying User]]*Sales[[#This Row],[Non-Paying Users]],0)</f>
        <v>0</v>
      </c>
      <c r="K1538" s="2" t="str">
        <f>_xlfn.IFS(Sales[[#This Row],[Current Upsell $]]=0,"",Sales[[#This Row],[Current Upsell $]]&gt;=400,"High",Sales[[#This Row],[Current Upsell $]]&gt;=100,"Medium",Sales[[#This Row],[Current Upsell $]]&lt;100,"Low")</f>
        <v/>
      </c>
      <c r="L1538" s="2" t="str">
        <f>IF(Sales[[#This Row],[Current Upsell $]]&gt;0,_xlfn.CONCAT(Sales[[#This Row],[Subscription Type]]," ",Sales[[#This Row],[Upsell Priority]]," ",TEXT(Sales[[#This Row],[Current Upsell $]],"$#,#")),"")</f>
        <v/>
      </c>
      <c r="M1538" s="1">
        <v>44105</v>
      </c>
      <c r="N1538" s="1">
        <v>44378</v>
      </c>
      <c r="O1538">
        <v>9</v>
      </c>
      <c r="P1538">
        <v>0</v>
      </c>
      <c r="Q1538" s="1">
        <v>44317</v>
      </c>
      <c r="R1538">
        <v>0</v>
      </c>
      <c r="S1538" s="1"/>
    </row>
    <row r="1539" spans="1:19" x14ac:dyDescent="0.35">
      <c r="A1539">
        <v>100157</v>
      </c>
      <c r="B1539" t="s">
        <v>3</v>
      </c>
      <c r="C1539" s="2">
        <f>_xlfn.SWITCH(Sales[[#This Row],[Subscription Type]],"Basic",10,"Premium",10,"Business",25,"Enterprise",27)</f>
        <v>10</v>
      </c>
      <c r="G1539">
        <v>0</v>
      </c>
      <c r="H1539">
        <v>2</v>
      </c>
      <c r="I1539">
        <f>IF(Sales[[#This Row],[Number of Users]]-Sales[[#This Row],[Licenses Bought]]&lt;0,0,Sales[[#This Row],[Number of Users]]-Sales[[#This Row],[Licenses Bought]])</f>
        <v>2</v>
      </c>
      <c r="J1539" s="2">
        <f>IF(Sales[[#This Row],[Sales Month]]=MAX(Sales[Sales Month]),Sales[[#This Row],[Upsell $ Per Non-Paying User]]*Sales[[#This Row],[Non-Paying Users]],0)</f>
        <v>20</v>
      </c>
      <c r="K1539" s="2" t="str">
        <f>_xlfn.IFS(Sales[[#This Row],[Current Upsell $]]=0,"",Sales[[#This Row],[Current Upsell $]]&gt;=400,"High",Sales[[#This Row],[Current Upsell $]]&gt;=100,"Medium",Sales[[#This Row],[Current Upsell $]]&lt;100,"Low")</f>
        <v>Low</v>
      </c>
      <c r="L1539" s="2" t="str">
        <f>IF(Sales[[#This Row],[Current Upsell $]]&gt;0,_xlfn.CONCAT(Sales[[#This Row],[Subscription Type]]," ",Sales[[#This Row],[Upsell Priority]]," ",TEXT(Sales[[#This Row],[Current Upsell $]],"$#,#")),"")</f>
        <v>Basic Low $20</v>
      </c>
      <c r="M1539" s="1">
        <v>44105</v>
      </c>
      <c r="N1539" s="1">
        <v>44378</v>
      </c>
      <c r="O1539">
        <v>9</v>
      </c>
      <c r="P1539">
        <v>0</v>
      </c>
      <c r="Q1539" s="1">
        <v>44348</v>
      </c>
      <c r="R1539">
        <v>0</v>
      </c>
      <c r="S1539" s="1"/>
    </row>
    <row r="1540" spans="1:19" x14ac:dyDescent="0.35">
      <c r="A1540">
        <v>100158</v>
      </c>
      <c r="B1540" t="s">
        <v>3</v>
      </c>
      <c r="C1540" s="2">
        <f>_xlfn.SWITCH(Sales[[#This Row],[Subscription Type]],"Basic",10,"Premium",10,"Business",25,"Enterprise",27)</f>
        <v>10</v>
      </c>
      <c r="G1540">
        <v>0</v>
      </c>
      <c r="H1540">
        <v>2</v>
      </c>
      <c r="I1540">
        <f>IF(Sales[[#This Row],[Number of Users]]-Sales[[#This Row],[Licenses Bought]]&lt;0,0,Sales[[#This Row],[Number of Users]]-Sales[[#This Row],[Licenses Bought]])</f>
        <v>2</v>
      </c>
      <c r="J1540" s="2">
        <f>IF(Sales[[#This Row],[Sales Month]]=MAX(Sales[Sales Month]),Sales[[#This Row],[Upsell $ Per Non-Paying User]]*Sales[[#This Row],[Non-Paying Users]],0)</f>
        <v>0</v>
      </c>
      <c r="K1540" s="2" t="str">
        <f>_xlfn.IFS(Sales[[#This Row],[Current Upsell $]]=0,"",Sales[[#This Row],[Current Upsell $]]&gt;=400,"High",Sales[[#This Row],[Current Upsell $]]&gt;=100,"Medium",Sales[[#This Row],[Current Upsell $]]&lt;100,"Low")</f>
        <v/>
      </c>
      <c r="L1540" s="2" t="str">
        <f>IF(Sales[[#This Row],[Current Upsell $]]&gt;0,_xlfn.CONCAT(Sales[[#This Row],[Subscription Type]]," ",Sales[[#This Row],[Upsell Priority]]," ",TEXT(Sales[[#This Row],[Current Upsell $]],"$#,#")),"")</f>
        <v/>
      </c>
      <c r="M1540" s="1">
        <v>44105</v>
      </c>
      <c r="N1540" s="1">
        <v>44348</v>
      </c>
      <c r="O1540">
        <v>8</v>
      </c>
      <c r="P1540">
        <v>0</v>
      </c>
      <c r="Q1540" s="1">
        <v>44105</v>
      </c>
      <c r="R1540">
        <v>0</v>
      </c>
      <c r="S1540" s="1"/>
    </row>
    <row r="1541" spans="1:19" x14ac:dyDescent="0.35">
      <c r="A1541">
        <v>100158</v>
      </c>
      <c r="B1541" t="s">
        <v>3</v>
      </c>
      <c r="C1541" s="2">
        <f>_xlfn.SWITCH(Sales[[#This Row],[Subscription Type]],"Basic",10,"Premium",10,"Business",25,"Enterprise",27)</f>
        <v>10</v>
      </c>
      <c r="G1541">
        <v>0</v>
      </c>
      <c r="H1541">
        <v>2</v>
      </c>
      <c r="I1541">
        <f>IF(Sales[[#This Row],[Number of Users]]-Sales[[#This Row],[Licenses Bought]]&lt;0,0,Sales[[#This Row],[Number of Users]]-Sales[[#This Row],[Licenses Bought]])</f>
        <v>2</v>
      </c>
      <c r="J1541" s="2">
        <f>IF(Sales[[#This Row],[Sales Month]]=MAX(Sales[Sales Month]),Sales[[#This Row],[Upsell $ Per Non-Paying User]]*Sales[[#This Row],[Non-Paying Users]],0)</f>
        <v>0</v>
      </c>
      <c r="K1541" s="2" t="str">
        <f>_xlfn.IFS(Sales[[#This Row],[Current Upsell $]]=0,"",Sales[[#This Row],[Current Upsell $]]&gt;=400,"High",Sales[[#This Row],[Current Upsell $]]&gt;=100,"Medium",Sales[[#This Row],[Current Upsell $]]&lt;100,"Low")</f>
        <v/>
      </c>
      <c r="L1541" s="2" t="str">
        <f>IF(Sales[[#This Row],[Current Upsell $]]&gt;0,_xlfn.CONCAT(Sales[[#This Row],[Subscription Type]]," ",Sales[[#This Row],[Upsell Priority]]," ",TEXT(Sales[[#This Row],[Current Upsell $]],"$#,#")),"")</f>
        <v/>
      </c>
      <c r="M1541" s="1">
        <v>44105</v>
      </c>
      <c r="N1541" s="1">
        <v>44348</v>
      </c>
      <c r="O1541">
        <v>8</v>
      </c>
      <c r="P1541">
        <v>0</v>
      </c>
      <c r="Q1541" s="1">
        <v>44136</v>
      </c>
      <c r="R1541">
        <v>0</v>
      </c>
      <c r="S1541" s="1"/>
    </row>
    <row r="1542" spans="1:19" x14ac:dyDescent="0.35">
      <c r="A1542">
        <v>100158</v>
      </c>
      <c r="B1542" t="s">
        <v>3</v>
      </c>
      <c r="C1542" s="2">
        <f>_xlfn.SWITCH(Sales[[#This Row],[Subscription Type]],"Basic",10,"Premium",10,"Business",25,"Enterprise",27)</f>
        <v>10</v>
      </c>
      <c r="G1542">
        <v>0</v>
      </c>
      <c r="H1542">
        <v>1</v>
      </c>
      <c r="I1542">
        <f>IF(Sales[[#This Row],[Number of Users]]-Sales[[#This Row],[Licenses Bought]]&lt;0,0,Sales[[#This Row],[Number of Users]]-Sales[[#This Row],[Licenses Bought]])</f>
        <v>1</v>
      </c>
      <c r="J1542" s="2">
        <f>IF(Sales[[#This Row],[Sales Month]]=MAX(Sales[Sales Month]),Sales[[#This Row],[Upsell $ Per Non-Paying User]]*Sales[[#This Row],[Non-Paying Users]],0)</f>
        <v>0</v>
      </c>
      <c r="K1542" s="2" t="str">
        <f>_xlfn.IFS(Sales[[#This Row],[Current Upsell $]]=0,"",Sales[[#This Row],[Current Upsell $]]&gt;=400,"High",Sales[[#This Row],[Current Upsell $]]&gt;=100,"Medium",Sales[[#This Row],[Current Upsell $]]&lt;100,"Low")</f>
        <v/>
      </c>
      <c r="L1542" s="2" t="str">
        <f>IF(Sales[[#This Row],[Current Upsell $]]&gt;0,_xlfn.CONCAT(Sales[[#This Row],[Subscription Type]]," ",Sales[[#This Row],[Upsell Priority]]," ",TEXT(Sales[[#This Row],[Current Upsell $]],"$#,#")),"")</f>
        <v/>
      </c>
      <c r="M1542" s="1">
        <v>44105</v>
      </c>
      <c r="N1542" s="1">
        <v>44348</v>
      </c>
      <c r="O1542">
        <v>8</v>
      </c>
      <c r="P1542">
        <v>0</v>
      </c>
      <c r="Q1542" s="1">
        <v>44166</v>
      </c>
      <c r="R1542">
        <v>0</v>
      </c>
      <c r="S1542" s="1"/>
    </row>
    <row r="1543" spans="1:19" x14ac:dyDescent="0.35">
      <c r="A1543">
        <v>100158</v>
      </c>
      <c r="B1543" t="s">
        <v>3</v>
      </c>
      <c r="C1543" s="2">
        <f>_xlfn.SWITCH(Sales[[#This Row],[Subscription Type]],"Basic",10,"Premium",10,"Business",25,"Enterprise",27)</f>
        <v>10</v>
      </c>
      <c r="G1543">
        <v>0</v>
      </c>
      <c r="H1543">
        <v>2</v>
      </c>
      <c r="I1543">
        <f>IF(Sales[[#This Row],[Number of Users]]-Sales[[#This Row],[Licenses Bought]]&lt;0,0,Sales[[#This Row],[Number of Users]]-Sales[[#This Row],[Licenses Bought]])</f>
        <v>2</v>
      </c>
      <c r="J1543" s="2">
        <f>IF(Sales[[#This Row],[Sales Month]]=MAX(Sales[Sales Month]),Sales[[#This Row],[Upsell $ Per Non-Paying User]]*Sales[[#This Row],[Non-Paying Users]],0)</f>
        <v>0</v>
      </c>
      <c r="K1543" s="2" t="str">
        <f>_xlfn.IFS(Sales[[#This Row],[Current Upsell $]]=0,"",Sales[[#This Row],[Current Upsell $]]&gt;=400,"High",Sales[[#This Row],[Current Upsell $]]&gt;=100,"Medium",Sales[[#This Row],[Current Upsell $]]&lt;100,"Low")</f>
        <v/>
      </c>
      <c r="L1543" s="2" t="str">
        <f>IF(Sales[[#This Row],[Current Upsell $]]&gt;0,_xlfn.CONCAT(Sales[[#This Row],[Subscription Type]]," ",Sales[[#This Row],[Upsell Priority]]," ",TEXT(Sales[[#This Row],[Current Upsell $]],"$#,#")),"")</f>
        <v/>
      </c>
      <c r="M1543" s="1">
        <v>44105</v>
      </c>
      <c r="N1543" s="1">
        <v>44348</v>
      </c>
      <c r="O1543">
        <v>8</v>
      </c>
      <c r="P1543">
        <v>0</v>
      </c>
      <c r="Q1543" s="1">
        <v>44197</v>
      </c>
      <c r="R1543">
        <v>0</v>
      </c>
      <c r="S1543" s="1"/>
    </row>
    <row r="1544" spans="1:19" x14ac:dyDescent="0.35">
      <c r="A1544">
        <v>100158</v>
      </c>
      <c r="B1544" t="s">
        <v>3</v>
      </c>
      <c r="C1544" s="2">
        <f>_xlfn.SWITCH(Sales[[#This Row],[Subscription Type]],"Basic",10,"Premium",10,"Business",25,"Enterprise",27)</f>
        <v>10</v>
      </c>
      <c r="G1544">
        <v>0</v>
      </c>
      <c r="H1544">
        <v>2</v>
      </c>
      <c r="I1544">
        <f>IF(Sales[[#This Row],[Number of Users]]-Sales[[#This Row],[Licenses Bought]]&lt;0,0,Sales[[#This Row],[Number of Users]]-Sales[[#This Row],[Licenses Bought]])</f>
        <v>2</v>
      </c>
      <c r="J1544" s="2">
        <f>IF(Sales[[#This Row],[Sales Month]]=MAX(Sales[Sales Month]),Sales[[#This Row],[Upsell $ Per Non-Paying User]]*Sales[[#This Row],[Non-Paying Users]],0)</f>
        <v>0</v>
      </c>
      <c r="K1544" s="2" t="str">
        <f>_xlfn.IFS(Sales[[#This Row],[Current Upsell $]]=0,"",Sales[[#This Row],[Current Upsell $]]&gt;=400,"High",Sales[[#This Row],[Current Upsell $]]&gt;=100,"Medium",Sales[[#This Row],[Current Upsell $]]&lt;100,"Low")</f>
        <v/>
      </c>
      <c r="L1544" s="2" t="str">
        <f>IF(Sales[[#This Row],[Current Upsell $]]&gt;0,_xlfn.CONCAT(Sales[[#This Row],[Subscription Type]]," ",Sales[[#This Row],[Upsell Priority]]," ",TEXT(Sales[[#This Row],[Current Upsell $]],"$#,#")),"")</f>
        <v/>
      </c>
      <c r="M1544" s="1">
        <v>44105</v>
      </c>
      <c r="N1544" s="1">
        <v>44348</v>
      </c>
      <c r="O1544">
        <v>8</v>
      </c>
      <c r="P1544">
        <v>0</v>
      </c>
      <c r="Q1544" s="1">
        <v>44228</v>
      </c>
      <c r="R1544">
        <v>0</v>
      </c>
      <c r="S1544" s="1"/>
    </row>
    <row r="1545" spans="1:19" x14ac:dyDescent="0.35">
      <c r="A1545">
        <v>100158</v>
      </c>
      <c r="B1545" t="s">
        <v>3</v>
      </c>
      <c r="C1545" s="2">
        <f>_xlfn.SWITCH(Sales[[#This Row],[Subscription Type]],"Basic",10,"Premium",10,"Business",25,"Enterprise",27)</f>
        <v>10</v>
      </c>
      <c r="G1545">
        <v>0</v>
      </c>
      <c r="H1545">
        <v>2</v>
      </c>
      <c r="I1545">
        <f>IF(Sales[[#This Row],[Number of Users]]-Sales[[#This Row],[Licenses Bought]]&lt;0,0,Sales[[#This Row],[Number of Users]]-Sales[[#This Row],[Licenses Bought]])</f>
        <v>2</v>
      </c>
      <c r="J1545" s="2">
        <f>IF(Sales[[#This Row],[Sales Month]]=MAX(Sales[Sales Month]),Sales[[#This Row],[Upsell $ Per Non-Paying User]]*Sales[[#This Row],[Non-Paying Users]],0)</f>
        <v>0</v>
      </c>
      <c r="K1545" s="2" t="str">
        <f>_xlfn.IFS(Sales[[#This Row],[Current Upsell $]]=0,"",Sales[[#This Row],[Current Upsell $]]&gt;=400,"High",Sales[[#This Row],[Current Upsell $]]&gt;=100,"Medium",Sales[[#This Row],[Current Upsell $]]&lt;100,"Low")</f>
        <v/>
      </c>
      <c r="L1545" s="2" t="str">
        <f>IF(Sales[[#This Row],[Current Upsell $]]&gt;0,_xlfn.CONCAT(Sales[[#This Row],[Subscription Type]]," ",Sales[[#This Row],[Upsell Priority]]," ",TEXT(Sales[[#This Row],[Current Upsell $]],"$#,#")),"")</f>
        <v/>
      </c>
      <c r="M1545" s="1">
        <v>44105</v>
      </c>
      <c r="N1545" s="1">
        <v>44348</v>
      </c>
      <c r="O1545">
        <v>8</v>
      </c>
      <c r="P1545">
        <v>0</v>
      </c>
      <c r="Q1545" s="1">
        <v>44256</v>
      </c>
      <c r="R1545">
        <v>0</v>
      </c>
      <c r="S1545" s="1"/>
    </row>
    <row r="1546" spans="1:19" x14ac:dyDescent="0.35">
      <c r="A1546">
        <v>100158</v>
      </c>
      <c r="B1546" t="s">
        <v>3</v>
      </c>
      <c r="C1546" s="2">
        <f>_xlfn.SWITCH(Sales[[#This Row],[Subscription Type]],"Basic",10,"Premium",10,"Business",25,"Enterprise",27)</f>
        <v>10</v>
      </c>
      <c r="G1546">
        <v>0</v>
      </c>
      <c r="H1546">
        <v>2</v>
      </c>
      <c r="I1546">
        <f>IF(Sales[[#This Row],[Number of Users]]-Sales[[#This Row],[Licenses Bought]]&lt;0,0,Sales[[#This Row],[Number of Users]]-Sales[[#This Row],[Licenses Bought]])</f>
        <v>2</v>
      </c>
      <c r="J1546" s="2">
        <f>IF(Sales[[#This Row],[Sales Month]]=MAX(Sales[Sales Month]),Sales[[#This Row],[Upsell $ Per Non-Paying User]]*Sales[[#This Row],[Non-Paying Users]],0)</f>
        <v>0</v>
      </c>
      <c r="K1546" s="2" t="str">
        <f>_xlfn.IFS(Sales[[#This Row],[Current Upsell $]]=0,"",Sales[[#This Row],[Current Upsell $]]&gt;=400,"High",Sales[[#This Row],[Current Upsell $]]&gt;=100,"Medium",Sales[[#This Row],[Current Upsell $]]&lt;100,"Low")</f>
        <v/>
      </c>
      <c r="L1546" s="2" t="str">
        <f>IF(Sales[[#This Row],[Current Upsell $]]&gt;0,_xlfn.CONCAT(Sales[[#This Row],[Subscription Type]]," ",Sales[[#This Row],[Upsell Priority]]," ",TEXT(Sales[[#This Row],[Current Upsell $]],"$#,#")),"")</f>
        <v/>
      </c>
      <c r="M1546" s="1">
        <v>44105</v>
      </c>
      <c r="N1546" s="1">
        <v>44348</v>
      </c>
      <c r="O1546">
        <v>8</v>
      </c>
      <c r="P1546">
        <v>0</v>
      </c>
      <c r="Q1546" s="1">
        <v>44287</v>
      </c>
      <c r="R1546">
        <v>0</v>
      </c>
      <c r="S1546" s="1"/>
    </row>
    <row r="1547" spans="1:19" x14ac:dyDescent="0.35">
      <c r="A1547">
        <v>100158</v>
      </c>
      <c r="B1547" t="s">
        <v>3</v>
      </c>
      <c r="C1547" s="2">
        <f>_xlfn.SWITCH(Sales[[#This Row],[Subscription Type]],"Basic",10,"Premium",10,"Business",25,"Enterprise",27)</f>
        <v>10</v>
      </c>
      <c r="G1547">
        <v>0</v>
      </c>
      <c r="H1547">
        <v>2</v>
      </c>
      <c r="I1547">
        <f>IF(Sales[[#This Row],[Number of Users]]-Sales[[#This Row],[Licenses Bought]]&lt;0,0,Sales[[#This Row],[Number of Users]]-Sales[[#This Row],[Licenses Bought]])</f>
        <v>2</v>
      </c>
      <c r="J1547" s="2">
        <f>IF(Sales[[#This Row],[Sales Month]]=MAX(Sales[Sales Month]),Sales[[#This Row],[Upsell $ Per Non-Paying User]]*Sales[[#This Row],[Non-Paying Users]],0)</f>
        <v>0</v>
      </c>
      <c r="K1547" s="2" t="str">
        <f>_xlfn.IFS(Sales[[#This Row],[Current Upsell $]]=0,"",Sales[[#This Row],[Current Upsell $]]&gt;=400,"High",Sales[[#This Row],[Current Upsell $]]&gt;=100,"Medium",Sales[[#This Row],[Current Upsell $]]&lt;100,"Low")</f>
        <v/>
      </c>
      <c r="L1547" s="2" t="str">
        <f>IF(Sales[[#This Row],[Current Upsell $]]&gt;0,_xlfn.CONCAT(Sales[[#This Row],[Subscription Type]]," ",Sales[[#This Row],[Upsell Priority]]," ",TEXT(Sales[[#This Row],[Current Upsell $]],"$#,#")),"")</f>
        <v/>
      </c>
      <c r="M1547" s="1">
        <v>44105</v>
      </c>
      <c r="N1547" s="1">
        <v>44348</v>
      </c>
      <c r="O1547">
        <v>8</v>
      </c>
      <c r="P1547">
        <v>0</v>
      </c>
      <c r="Q1547" s="1">
        <v>44317</v>
      </c>
      <c r="R1547">
        <v>0</v>
      </c>
      <c r="S1547" s="1"/>
    </row>
    <row r="1548" spans="1:19" x14ac:dyDescent="0.35">
      <c r="A1548">
        <v>100158</v>
      </c>
      <c r="B1548" t="s">
        <v>3</v>
      </c>
      <c r="C1548" s="2">
        <f>_xlfn.SWITCH(Sales[[#This Row],[Subscription Type]],"Basic",10,"Premium",10,"Business",25,"Enterprise",27)</f>
        <v>10</v>
      </c>
      <c r="G1548">
        <v>0</v>
      </c>
      <c r="H1548">
        <v>2</v>
      </c>
      <c r="I1548">
        <f>IF(Sales[[#This Row],[Number of Users]]-Sales[[#This Row],[Licenses Bought]]&lt;0,0,Sales[[#This Row],[Number of Users]]-Sales[[#This Row],[Licenses Bought]])</f>
        <v>2</v>
      </c>
      <c r="J1548" s="2">
        <f>IF(Sales[[#This Row],[Sales Month]]=MAX(Sales[Sales Month]),Sales[[#This Row],[Upsell $ Per Non-Paying User]]*Sales[[#This Row],[Non-Paying Users]],0)</f>
        <v>20</v>
      </c>
      <c r="K1548" s="2" t="str">
        <f>_xlfn.IFS(Sales[[#This Row],[Current Upsell $]]=0,"",Sales[[#This Row],[Current Upsell $]]&gt;=400,"High",Sales[[#This Row],[Current Upsell $]]&gt;=100,"Medium",Sales[[#This Row],[Current Upsell $]]&lt;100,"Low")</f>
        <v>Low</v>
      </c>
      <c r="L1548" s="2" t="str">
        <f>IF(Sales[[#This Row],[Current Upsell $]]&gt;0,_xlfn.CONCAT(Sales[[#This Row],[Subscription Type]]," ",Sales[[#This Row],[Upsell Priority]]," ",TEXT(Sales[[#This Row],[Current Upsell $]],"$#,#")),"")</f>
        <v>Basic Low $20</v>
      </c>
      <c r="M1548" s="1">
        <v>44105</v>
      </c>
      <c r="N1548" s="1">
        <v>44348</v>
      </c>
      <c r="O1548">
        <v>8</v>
      </c>
      <c r="P1548">
        <v>0</v>
      </c>
      <c r="Q1548" s="1">
        <v>44348</v>
      </c>
      <c r="R1548">
        <v>0</v>
      </c>
      <c r="S1548" s="1"/>
    </row>
    <row r="1549" spans="1:19" x14ac:dyDescent="0.35">
      <c r="A1549">
        <v>100159</v>
      </c>
      <c r="B1549" t="s">
        <v>3</v>
      </c>
      <c r="C1549" s="2">
        <f>_xlfn.SWITCH(Sales[[#This Row],[Subscription Type]],"Basic",10,"Premium",10,"Business",25,"Enterprise",27)</f>
        <v>10</v>
      </c>
      <c r="G1549">
        <v>0</v>
      </c>
      <c r="H1549">
        <v>2</v>
      </c>
      <c r="I1549">
        <f>IF(Sales[[#This Row],[Number of Users]]-Sales[[#This Row],[Licenses Bought]]&lt;0,0,Sales[[#This Row],[Number of Users]]-Sales[[#This Row],[Licenses Bought]])</f>
        <v>2</v>
      </c>
      <c r="J1549" s="2">
        <f>IF(Sales[[#This Row],[Sales Month]]=MAX(Sales[Sales Month]),Sales[[#This Row],[Upsell $ Per Non-Paying User]]*Sales[[#This Row],[Non-Paying Users]],0)</f>
        <v>0</v>
      </c>
      <c r="K1549" s="2" t="str">
        <f>_xlfn.IFS(Sales[[#This Row],[Current Upsell $]]=0,"",Sales[[#This Row],[Current Upsell $]]&gt;=400,"High",Sales[[#This Row],[Current Upsell $]]&gt;=100,"Medium",Sales[[#This Row],[Current Upsell $]]&lt;100,"Low")</f>
        <v/>
      </c>
      <c r="L1549" s="2" t="str">
        <f>IF(Sales[[#This Row],[Current Upsell $]]&gt;0,_xlfn.CONCAT(Sales[[#This Row],[Subscription Type]]," ",Sales[[#This Row],[Upsell Priority]]," ",TEXT(Sales[[#This Row],[Current Upsell $]],"$#,#")),"")</f>
        <v/>
      </c>
      <c r="M1549" s="1">
        <v>44105</v>
      </c>
      <c r="N1549" s="1">
        <v>44378</v>
      </c>
      <c r="O1549">
        <v>9</v>
      </c>
      <c r="P1549">
        <v>0</v>
      </c>
      <c r="Q1549" s="1">
        <v>44105</v>
      </c>
      <c r="R1549">
        <v>0</v>
      </c>
      <c r="S1549" s="1"/>
    </row>
    <row r="1550" spans="1:19" x14ac:dyDescent="0.35">
      <c r="A1550">
        <v>100159</v>
      </c>
      <c r="B1550" t="s">
        <v>3</v>
      </c>
      <c r="C1550" s="2">
        <f>_xlfn.SWITCH(Sales[[#This Row],[Subscription Type]],"Basic",10,"Premium",10,"Business",25,"Enterprise",27)</f>
        <v>10</v>
      </c>
      <c r="G1550">
        <v>0</v>
      </c>
      <c r="H1550">
        <v>2</v>
      </c>
      <c r="I1550">
        <f>IF(Sales[[#This Row],[Number of Users]]-Sales[[#This Row],[Licenses Bought]]&lt;0,0,Sales[[#This Row],[Number of Users]]-Sales[[#This Row],[Licenses Bought]])</f>
        <v>2</v>
      </c>
      <c r="J1550" s="2">
        <f>IF(Sales[[#This Row],[Sales Month]]=MAX(Sales[Sales Month]),Sales[[#This Row],[Upsell $ Per Non-Paying User]]*Sales[[#This Row],[Non-Paying Users]],0)</f>
        <v>0</v>
      </c>
      <c r="K1550" s="2" t="str">
        <f>_xlfn.IFS(Sales[[#This Row],[Current Upsell $]]=0,"",Sales[[#This Row],[Current Upsell $]]&gt;=400,"High",Sales[[#This Row],[Current Upsell $]]&gt;=100,"Medium",Sales[[#This Row],[Current Upsell $]]&lt;100,"Low")</f>
        <v/>
      </c>
      <c r="L1550" s="2" t="str">
        <f>IF(Sales[[#This Row],[Current Upsell $]]&gt;0,_xlfn.CONCAT(Sales[[#This Row],[Subscription Type]]," ",Sales[[#This Row],[Upsell Priority]]," ",TEXT(Sales[[#This Row],[Current Upsell $]],"$#,#")),"")</f>
        <v/>
      </c>
      <c r="M1550" s="1">
        <v>44105</v>
      </c>
      <c r="N1550" s="1">
        <v>44378</v>
      </c>
      <c r="O1550">
        <v>9</v>
      </c>
      <c r="P1550">
        <v>0</v>
      </c>
      <c r="Q1550" s="1">
        <v>44136</v>
      </c>
      <c r="R1550">
        <v>0</v>
      </c>
      <c r="S1550" s="1"/>
    </row>
    <row r="1551" spans="1:19" x14ac:dyDescent="0.35">
      <c r="A1551">
        <v>100159</v>
      </c>
      <c r="B1551" t="s">
        <v>3</v>
      </c>
      <c r="C1551" s="2">
        <f>_xlfn.SWITCH(Sales[[#This Row],[Subscription Type]],"Basic",10,"Premium",10,"Business",25,"Enterprise",27)</f>
        <v>10</v>
      </c>
      <c r="G1551">
        <v>0</v>
      </c>
      <c r="H1551">
        <v>2</v>
      </c>
      <c r="I1551">
        <f>IF(Sales[[#This Row],[Number of Users]]-Sales[[#This Row],[Licenses Bought]]&lt;0,0,Sales[[#This Row],[Number of Users]]-Sales[[#This Row],[Licenses Bought]])</f>
        <v>2</v>
      </c>
      <c r="J1551" s="2">
        <f>IF(Sales[[#This Row],[Sales Month]]=MAX(Sales[Sales Month]),Sales[[#This Row],[Upsell $ Per Non-Paying User]]*Sales[[#This Row],[Non-Paying Users]],0)</f>
        <v>0</v>
      </c>
      <c r="K1551" s="2" t="str">
        <f>_xlfn.IFS(Sales[[#This Row],[Current Upsell $]]=0,"",Sales[[#This Row],[Current Upsell $]]&gt;=400,"High",Sales[[#This Row],[Current Upsell $]]&gt;=100,"Medium",Sales[[#This Row],[Current Upsell $]]&lt;100,"Low")</f>
        <v/>
      </c>
      <c r="L1551" s="2" t="str">
        <f>IF(Sales[[#This Row],[Current Upsell $]]&gt;0,_xlfn.CONCAT(Sales[[#This Row],[Subscription Type]]," ",Sales[[#This Row],[Upsell Priority]]," ",TEXT(Sales[[#This Row],[Current Upsell $]],"$#,#")),"")</f>
        <v/>
      </c>
      <c r="M1551" s="1">
        <v>44105</v>
      </c>
      <c r="N1551" s="1">
        <v>44378</v>
      </c>
      <c r="O1551">
        <v>9</v>
      </c>
      <c r="P1551">
        <v>0</v>
      </c>
      <c r="Q1551" s="1">
        <v>44166</v>
      </c>
      <c r="R1551">
        <v>0</v>
      </c>
      <c r="S1551" s="1"/>
    </row>
    <row r="1552" spans="1:19" x14ac:dyDescent="0.35">
      <c r="A1552">
        <v>100159</v>
      </c>
      <c r="B1552" t="s">
        <v>3</v>
      </c>
      <c r="C1552" s="2">
        <f>_xlfn.SWITCH(Sales[[#This Row],[Subscription Type]],"Basic",10,"Premium",10,"Business",25,"Enterprise",27)</f>
        <v>10</v>
      </c>
      <c r="G1552">
        <v>0</v>
      </c>
      <c r="H1552">
        <v>2</v>
      </c>
      <c r="I1552">
        <f>IF(Sales[[#This Row],[Number of Users]]-Sales[[#This Row],[Licenses Bought]]&lt;0,0,Sales[[#This Row],[Number of Users]]-Sales[[#This Row],[Licenses Bought]])</f>
        <v>2</v>
      </c>
      <c r="J1552" s="2">
        <f>IF(Sales[[#This Row],[Sales Month]]=MAX(Sales[Sales Month]),Sales[[#This Row],[Upsell $ Per Non-Paying User]]*Sales[[#This Row],[Non-Paying Users]],0)</f>
        <v>0</v>
      </c>
      <c r="K1552" s="2" t="str">
        <f>_xlfn.IFS(Sales[[#This Row],[Current Upsell $]]=0,"",Sales[[#This Row],[Current Upsell $]]&gt;=400,"High",Sales[[#This Row],[Current Upsell $]]&gt;=100,"Medium",Sales[[#This Row],[Current Upsell $]]&lt;100,"Low")</f>
        <v/>
      </c>
      <c r="L1552" s="2" t="str">
        <f>IF(Sales[[#This Row],[Current Upsell $]]&gt;0,_xlfn.CONCAT(Sales[[#This Row],[Subscription Type]]," ",Sales[[#This Row],[Upsell Priority]]," ",TEXT(Sales[[#This Row],[Current Upsell $]],"$#,#")),"")</f>
        <v/>
      </c>
      <c r="M1552" s="1">
        <v>44105</v>
      </c>
      <c r="N1552" s="1">
        <v>44378</v>
      </c>
      <c r="O1552">
        <v>9</v>
      </c>
      <c r="P1552">
        <v>0</v>
      </c>
      <c r="Q1552" s="1">
        <v>44197</v>
      </c>
      <c r="R1552">
        <v>0</v>
      </c>
      <c r="S1552" s="1"/>
    </row>
    <row r="1553" spans="1:19" x14ac:dyDescent="0.35">
      <c r="A1553">
        <v>100159</v>
      </c>
      <c r="B1553" t="s">
        <v>3</v>
      </c>
      <c r="C1553" s="2">
        <f>_xlfn.SWITCH(Sales[[#This Row],[Subscription Type]],"Basic",10,"Premium",10,"Business",25,"Enterprise",27)</f>
        <v>10</v>
      </c>
      <c r="G1553">
        <v>0</v>
      </c>
      <c r="H1553">
        <v>2</v>
      </c>
      <c r="I1553">
        <f>IF(Sales[[#This Row],[Number of Users]]-Sales[[#This Row],[Licenses Bought]]&lt;0,0,Sales[[#This Row],[Number of Users]]-Sales[[#This Row],[Licenses Bought]])</f>
        <v>2</v>
      </c>
      <c r="J1553" s="2">
        <f>IF(Sales[[#This Row],[Sales Month]]=MAX(Sales[Sales Month]),Sales[[#This Row],[Upsell $ Per Non-Paying User]]*Sales[[#This Row],[Non-Paying Users]],0)</f>
        <v>0</v>
      </c>
      <c r="K1553" s="2" t="str">
        <f>_xlfn.IFS(Sales[[#This Row],[Current Upsell $]]=0,"",Sales[[#This Row],[Current Upsell $]]&gt;=400,"High",Sales[[#This Row],[Current Upsell $]]&gt;=100,"Medium",Sales[[#This Row],[Current Upsell $]]&lt;100,"Low")</f>
        <v/>
      </c>
      <c r="L1553" s="2" t="str">
        <f>IF(Sales[[#This Row],[Current Upsell $]]&gt;0,_xlfn.CONCAT(Sales[[#This Row],[Subscription Type]]," ",Sales[[#This Row],[Upsell Priority]]," ",TEXT(Sales[[#This Row],[Current Upsell $]],"$#,#")),"")</f>
        <v/>
      </c>
      <c r="M1553" s="1">
        <v>44105</v>
      </c>
      <c r="N1553" s="1">
        <v>44378</v>
      </c>
      <c r="O1553">
        <v>9</v>
      </c>
      <c r="P1553">
        <v>0</v>
      </c>
      <c r="Q1553" s="1">
        <v>44228</v>
      </c>
      <c r="R1553">
        <v>0</v>
      </c>
      <c r="S1553" s="1"/>
    </row>
    <row r="1554" spans="1:19" x14ac:dyDescent="0.35">
      <c r="A1554">
        <v>100159</v>
      </c>
      <c r="B1554" t="s">
        <v>3</v>
      </c>
      <c r="C1554" s="2">
        <f>_xlfn.SWITCH(Sales[[#This Row],[Subscription Type]],"Basic",10,"Premium",10,"Business",25,"Enterprise",27)</f>
        <v>10</v>
      </c>
      <c r="G1554">
        <v>0</v>
      </c>
      <c r="H1554">
        <v>2</v>
      </c>
      <c r="I1554">
        <f>IF(Sales[[#This Row],[Number of Users]]-Sales[[#This Row],[Licenses Bought]]&lt;0,0,Sales[[#This Row],[Number of Users]]-Sales[[#This Row],[Licenses Bought]])</f>
        <v>2</v>
      </c>
      <c r="J1554" s="2">
        <f>IF(Sales[[#This Row],[Sales Month]]=MAX(Sales[Sales Month]),Sales[[#This Row],[Upsell $ Per Non-Paying User]]*Sales[[#This Row],[Non-Paying Users]],0)</f>
        <v>0</v>
      </c>
      <c r="K1554" s="2" t="str">
        <f>_xlfn.IFS(Sales[[#This Row],[Current Upsell $]]=0,"",Sales[[#This Row],[Current Upsell $]]&gt;=400,"High",Sales[[#This Row],[Current Upsell $]]&gt;=100,"Medium",Sales[[#This Row],[Current Upsell $]]&lt;100,"Low")</f>
        <v/>
      </c>
      <c r="L1554" s="2" t="str">
        <f>IF(Sales[[#This Row],[Current Upsell $]]&gt;0,_xlfn.CONCAT(Sales[[#This Row],[Subscription Type]]," ",Sales[[#This Row],[Upsell Priority]]," ",TEXT(Sales[[#This Row],[Current Upsell $]],"$#,#")),"")</f>
        <v/>
      </c>
      <c r="M1554" s="1">
        <v>44105</v>
      </c>
      <c r="N1554" s="1">
        <v>44378</v>
      </c>
      <c r="O1554">
        <v>9</v>
      </c>
      <c r="P1554">
        <v>0</v>
      </c>
      <c r="Q1554" s="1">
        <v>44256</v>
      </c>
      <c r="R1554">
        <v>0</v>
      </c>
      <c r="S1554" s="1"/>
    </row>
    <row r="1555" spans="1:19" x14ac:dyDescent="0.35">
      <c r="A1555">
        <v>100159</v>
      </c>
      <c r="B1555" t="s">
        <v>3</v>
      </c>
      <c r="C1555" s="2">
        <f>_xlfn.SWITCH(Sales[[#This Row],[Subscription Type]],"Basic",10,"Premium",10,"Business",25,"Enterprise",27)</f>
        <v>10</v>
      </c>
      <c r="G1555">
        <v>0</v>
      </c>
      <c r="H1555">
        <v>2</v>
      </c>
      <c r="I1555">
        <f>IF(Sales[[#This Row],[Number of Users]]-Sales[[#This Row],[Licenses Bought]]&lt;0,0,Sales[[#This Row],[Number of Users]]-Sales[[#This Row],[Licenses Bought]])</f>
        <v>2</v>
      </c>
      <c r="J1555" s="2">
        <f>IF(Sales[[#This Row],[Sales Month]]=MAX(Sales[Sales Month]),Sales[[#This Row],[Upsell $ Per Non-Paying User]]*Sales[[#This Row],[Non-Paying Users]],0)</f>
        <v>0</v>
      </c>
      <c r="K1555" s="2" t="str">
        <f>_xlfn.IFS(Sales[[#This Row],[Current Upsell $]]=0,"",Sales[[#This Row],[Current Upsell $]]&gt;=400,"High",Sales[[#This Row],[Current Upsell $]]&gt;=100,"Medium",Sales[[#This Row],[Current Upsell $]]&lt;100,"Low")</f>
        <v/>
      </c>
      <c r="L1555" s="2" t="str">
        <f>IF(Sales[[#This Row],[Current Upsell $]]&gt;0,_xlfn.CONCAT(Sales[[#This Row],[Subscription Type]]," ",Sales[[#This Row],[Upsell Priority]]," ",TEXT(Sales[[#This Row],[Current Upsell $]],"$#,#")),"")</f>
        <v/>
      </c>
      <c r="M1555" s="1">
        <v>44105</v>
      </c>
      <c r="N1555" s="1">
        <v>44378</v>
      </c>
      <c r="O1555">
        <v>9</v>
      </c>
      <c r="P1555">
        <v>0</v>
      </c>
      <c r="Q1555" s="1">
        <v>44287</v>
      </c>
      <c r="R1555">
        <v>0</v>
      </c>
      <c r="S1555" s="1"/>
    </row>
    <row r="1556" spans="1:19" x14ac:dyDescent="0.35">
      <c r="A1556">
        <v>100159</v>
      </c>
      <c r="B1556" t="s">
        <v>3</v>
      </c>
      <c r="C1556" s="2">
        <f>_xlfn.SWITCH(Sales[[#This Row],[Subscription Type]],"Basic",10,"Premium",10,"Business",25,"Enterprise",27)</f>
        <v>10</v>
      </c>
      <c r="G1556">
        <v>0</v>
      </c>
      <c r="H1556">
        <v>2</v>
      </c>
      <c r="I1556">
        <f>IF(Sales[[#This Row],[Number of Users]]-Sales[[#This Row],[Licenses Bought]]&lt;0,0,Sales[[#This Row],[Number of Users]]-Sales[[#This Row],[Licenses Bought]])</f>
        <v>2</v>
      </c>
      <c r="J1556" s="2">
        <f>IF(Sales[[#This Row],[Sales Month]]=MAX(Sales[Sales Month]),Sales[[#This Row],[Upsell $ Per Non-Paying User]]*Sales[[#This Row],[Non-Paying Users]],0)</f>
        <v>0</v>
      </c>
      <c r="K1556" s="2" t="str">
        <f>_xlfn.IFS(Sales[[#This Row],[Current Upsell $]]=0,"",Sales[[#This Row],[Current Upsell $]]&gt;=400,"High",Sales[[#This Row],[Current Upsell $]]&gt;=100,"Medium",Sales[[#This Row],[Current Upsell $]]&lt;100,"Low")</f>
        <v/>
      </c>
      <c r="L1556" s="2" t="str">
        <f>IF(Sales[[#This Row],[Current Upsell $]]&gt;0,_xlfn.CONCAT(Sales[[#This Row],[Subscription Type]]," ",Sales[[#This Row],[Upsell Priority]]," ",TEXT(Sales[[#This Row],[Current Upsell $]],"$#,#")),"")</f>
        <v/>
      </c>
      <c r="M1556" s="1">
        <v>44105</v>
      </c>
      <c r="N1556" s="1">
        <v>44378</v>
      </c>
      <c r="O1556">
        <v>9</v>
      </c>
      <c r="P1556">
        <v>0</v>
      </c>
      <c r="Q1556" s="1">
        <v>44317</v>
      </c>
      <c r="R1556">
        <v>0</v>
      </c>
      <c r="S1556" s="1"/>
    </row>
    <row r="1557" spans="1:19" x14ac:dyDescent="0.35">
      <c r="A1557">
        <v>100159</v>
      </c>
      <c r="B1557" t="s">
        <v>3</v>
      </c>
      <c r="C1557" s="2">
        <f>_xlfn.SWITCH(Sales[[#This Row],[Subscription Type]],"Basic",10,"Premium",10,"Business",25,"Enterprise",27)</f>
        <v>10</v>
      </c>
      <c r="G1557">
        <v>0</v>
      </c>
      <c r="H1557">
        <v>2</v>
      </c>
      <c r="I1557">
        <f>IF(Sales[[#This Row],[Number of Users]]-Sales[[#This Row],[Licenses Bought]]&lt;0,0,Sales[[#This Row],[Number of Users]]-Sales[[#This Row],[Licenses Bought]])</f>
        <v>2</v>
      </c>
      <c r="J1557" s="2">
        <f>IF(Sales[[#This Row],[Sales Month]]=MAX(Sales[Sales Month]),Sales[[#This Row],[Upsell $ Per Non-Paying User]]*Sales[[#This Row],[Non-Paying Users]],0)</f>
        <v>20</v>
      </c>
      <c r="K1557" s="2" t="str">
        <f>_xlfn.IFS(Sales[[#This Row],[Current Upsell $]]=0,"",Sales[[#This Row],[Current Upsell $]]&gt;=400,"High",Sales[[#This Row],[Current Upsell $]]&gt;=100,"Medium",Sales[[#This Row],[Current Upsell $]]&lt;100,"Low")</f>
        <v>Low</v>
      </c>
      <c r="L1557" s="2" t="str">
        <f>IF(Sales[[#This Row],[Current Upsell $]]&gt;0,_xlfn.CONCAT(Sales[[#This Row],[Subscription Type]]," ",Sales[[#This Row],[Upsell Priority]]," ",TEXT(Sales[[#This Row],[Current Upsell $]],"$#,#")),"")</f>
        <v>Basic Low $20</v>
      </c>
      <c r="M1557" s="1">
        <v>44105</v>
      </c>
      <c r="N1557" s="1">
        <v>44378</v>
      </c>
      <c r="O1557">
        <v>9</v>
      </c>
      <c r="P1557">
        <v>0</v>
      </c>
      <c r="Q1557" s="1">
        <v>44348</v>
      </c>
      <c r="R1557">
        <v>0</v>
      </c>
      <c r="S1557" s="1"/>
    </row>
    <row r="1558" spans="1:19" x14ac:dyDescent="0.35">
      <c r="A1558">
        <v>100160</v>
      </c>
      <c r="B1558" t="s">
        <v>3</v>
      </c>
      <c r="C1558" s="2">
        <f>_xlfn.SWITCH(Sales[[#This Row],[Subscription Type]],"Basic",10,"Premium",10,"Business",25,"Enterprise",27)</f>
        <v>10</v>
      </c>
      <c r="G1558">
        <v>0</v>
      </c>
      <c r="H1558">
        <v>2</v>
      </c>
      <c r="I1558">
        <f>IF(Sales[[#This Row],[Number of Users]]-Sales[[#This Row],[Licenses Bought]]&lt;0,0,Sales[[#This Row],[Number of Users]]-Sales[[#This Row],[Licenses Bought]])</f>
        <v>2</v>
      </c>
      <c r="J1558" s="2">
        <f>IF(Sales[[#This Row],[Sales Month]]=MAX(Sales[Sales Month]),Sales[[#This Row],[Upsell $ Per Non-Paying User]]*Sales[[#This Row],[Non-Paying Users]],0)</f>
        <v>0</v>
      </c>
      <c r="K1558" s="2" t="str">
        <f>_xlfn.IFS(Sales[[#This Row],[Current Upsell $]]=0,"",Sales[[#This Row],[Current Upsell $]]&gt;=400,"High",Sales[[#This Row],[Current Upsell $]]&gt;=100,"Medium",Sales[[#This Row],[Current Upsell $]]&lt;100,"Low")</f>
        <v/>
      </c>
      <c r="L1558" s="2" t="str">
        <f>IF(Sales[[#This Row],[Current Upsell $]]&gt;0,_xlfn.CONCAT(Sales[[#This Row],[Subscription Type]]," ",Sales[[#This Row],[Upsell Priority]]," ",TEXT(Sales[[#This Row],[Current Upsell $]],"$#,#")),"")</f>
        <v/>
      </c>
      <c r="M1558" s="1">
        <v>44105</v>
      </c>
      <c r="N1558" s="1">
        <v>44378</v>
      </c>
      <c r="O1558">
        <v>9</v>
      </c>
      <c r="P1558">
        <v>0</v>
      </c>
      <c r="Q1558" s="1">
        <v>44105</v>
      </c>
      <c r="R1558">
        <v>0</v>
      </c>
      <c r="S1558" s="1"/>
    </row>
    <row r="1559" spans="1:19" x14ac:dyDescent="0.35">
      <c r="A1559">
        <v>100160</v>
      </c>
      <c r="B1559" t="s">
        <v>3</v>
      </c>
      <c r="C1559" s="2">
        <f>_xlfn.SWITCH(Sales[[#This Row],[Subscription Type]],"Basic",10,"Premium",10,"Business",25,"Enterprise",27)</f>
        <v>10</v>
      </c>
      <c r="G1559">
        <v>0</v>
      </c>
      <c r="H1559">
        <v>2</v>
      </c>
      <c r="I1559">
        <f>IF(Sales[[#This Row],[Number of Users]]-Sales[[#This Row],[Licenses Bought]]&lt;0,0,Sales[[#This Row],[Number of Users]]-Sales[[#This Row],[Licenses Bought]])</f>
        <v>2</v>
      </c>
      <c r="J1559" s="2">
        <f>IF(Sales[[#This Row],[Sales Month]]=MAX(Sales[Sales Month]),Sales[[#This Row],[Upsell $ Per Non-Paying User]]*Sales[[#This Row],[Non-Paying Users]],0)</f>
        <v>0</v>
      </c>
      <c r="K1559" s="2" t="str">
        <f>_xlfn.IFS(Sales[[#This Row],[Current Upsell $]]=0,"",Sales[[#This Row],[Current Upsell $]]&gt;=400,"High",Sales[[#This Row],[Current Upsell $]]&gt;=100,"Medium",Sales[[#This Row],[Current Upsell $]]&lt;100,"Low")</f>
        <v/>
      </c>
      <c r="L1559" s="2" t="str">
        <f>IF(Sales[[#This Row],[Current Upsell $]]&gt;0,_xlfn.CONCAT(Sales[[#This Row],[Subscription Type]]," ",Sales[[#This Row],[Upsell Priority]]," ",TEXT(Sales[[#This Row],[Current Upsell $]],"$#,#")),"")</f>
        <v/>
      </c>
      <c r="M1559" s="1">
        <v>44105</v>
      </c>
      <c r="N1559" s="1">
        <v>44378</v>
      </c>
      <c r="O1559">
        <v>9</v>
      </c>
      <c r="P1559">
        <v>0</v>
      </c>
      <c r="Q1559" s="1">
        <v>44136</v>
      </c>
      <c r="R1559">
        <v>0</v>
      </c>
      <c r="S1559" s="1"/>
    </row>
    <row r="1560" spans="1:19" x14ac:dyDescent="0.35">
      <c r="A1560">
        <v>100160</v>
      </c>
      <c r="B1560" t="s">
        <v>3</v>
      </c>
      <c r="C1560" s="2">
        <f>_xlfn.SWITCH(Sales[[#This Row],[Subscription Type]],"Basic",10,"Premium",10,"Business",25,"Enterprise",27)</f>
        <v>10</v>
      </c>
      <c r="G1560">
        <v>0</v>
      </c>
      <c r="H1560">
        <v>2</v>
      </c>
      <c r="I1560">
        <f>IF(Sales[[#This Row],[Number of Users]]-Sales[[#This Row],[Licenses Bought]]&lt;0,0,Sales[[#This Row],[Number of Users]]-Sales[[#This Row],[Licenses Bought]])</f>
        <v>2</v>
      </c>
      <c r="J1560" s="2">
        <f>IF(Sales[[#This Row],[Sales Month]]=MAX(Sales[Sales Month]),Sales[[#This Row],[Upsell $ Per Non-Paying User]]*Sales[[#This Row],[Non-Paying Users]],0)</f>
        <v>0</v>
      </c>
      <c r="K1560" s="2" t="str">
        <f>_xlfn.IFS(Sales[[#This Row],[Current Upsell $]]=0,"",Sales[[#This Row],[Current Upsell $]]&gt;=400,"High",Sales[[#This Row],[Current Upsell $]]&gt;=100,"Medium",Sales[[#This Row],[Current Upsell $]]&lt;100,"Low")</f>
        <v/>
      </c>
      <c r="L1560" s="2" t="str">
        <f>IF(Sales[[#This Row],[Current Upsell $]]&gt;0,_xlfn.CONCAT(Sales[[#This Row],[Subscription Type]]," ",Sales[[#This Row],[Upsell Priority]]," ",TEXT(Sales[[#This Row],[Current Upsell $]],"$#,#")),"")</f>
        <v/>
      </c>
      <c r="M1560" s="1">
        <v>44105</v>
      </c>
      <c r="N1560" s="1">
        <v>44378</v>
      </c>
      <c r="O1560">
        <v>9</v>
      </c>
      <c r="P1560">
        <v>0</v>
      </c>
      <c r="Q1560" s="1">
        <v>44166</v>
      </c>
      <c r="R1560">
        <v>0</v>
      </c>
      <c r="S1560" s="1"/>
    </row>
    <row r="1561" spans="1:19" x14ac:dyDescent="0.35">
      <c r="A1561">
        <v>100160</v>
      </c>
      <c r="B1561" t="s">
        <v>3</v>
      </c>
      <c r="C1561" s="2">
        <f>_xlfn.SWITCH(Sales[[#This Row],[Subscription Type]],"Basic",10,"Premium",10,"Business",25,"Enterprise",27)</f>
        <v>10</v>
      </c>
      <c r="G1561">
        <v>0</v>
      </c>
      <c r="H1561">
        <v>2</v>
      </c>
      <c r="I1561">
        <f>IF(Sales[[#This Row],[Number of Users]]-Sales[[#This Row],[Licenses Bought]]&lt;0,0,Sales[[#This Row],[Number of Users]]-Sales[[#This Row],[Licenses Bought]])</f>
        <v>2</v>
      </c>
      <c r="J1561" s="2">
        <f>IF(Sales[[#This Row],[Sales Month]]=MAX(Sales[Sales Month]),Sales[[#This Row],[Upsell $ Per Non-Paying User]]*Sales[[#This Row],[Non-Paying Users]],0)</f>
        <v>0</v>
      </c>
      <c r="K1561" s="2" t="str">
        <f>_xlfn.IFS(Sales[[#This Row],[Current Upsell $]]=0,"",Sales[[#This Row],[Current Upsell $]]&gt;=400,"High",Sales[[#This Row],[Current Upsell $]]&gt;=100,"Medium",Sales[[#This Row],[Current Upsell $]]&lt;100,"Low")</f>
        <v/>
      </c>
      <c r="L1561" s="2" t="str">
        <f>IF(Sales[[#This Row],[Current Upsell $]]&gt;0,_xlfn.CONCAT(Sales[[#This Row],[Subscription Type]]," ",Sales[[#This Row],[Upsell Priority]]," ",TEXT(Sales[[#This Row],[Current Upsell $]],"$#,#")),"")</f>
        <v/>
      </c>
      <c r="M1561" s="1">
        <v>44105</v>
      </c>
      <c r="N1561" s="1">
        <v>44378</v>
      </c>
      <c r="O1561">
        <v>9</v>
      </c>
      <c r="P1561">
        <v>0</v>
      </c>
      <c r="Q1561" s="1">
        <v>44197</v>
      </c>
      <c r="R1561">
        <v>0</v>
      </c>
      <c r="S1561" s="1"/>
    </row>
    <row r="1562" spans="1:19" x14ac:dyDescent="0.35">
      <c r="A1562">
        <v>100160</v>
      </c>
      <c r="B1562" t="s">
        <v>3</v>
      </c>
      <c r="C1562" s="2">
        <f>_xlfn.SWITCH(Sales[[#This Row],[Subscription Type]],"Basic",10,"Premium",10,"Business",25,"Enterprise",27)</f>
        <v>10</v>
      </c>
      <c r="G1562">
        <v>0</v>
      </c>
      <c r="H1562">
        <v>1</v>
      </c>
      <c r="I1562">
        <f>IF(Sales[[#This Row],[Number of Users]]-Sales[[#This Row],[Licenses Bought]]&lt;0,0,Sales[[#This Row],[Number of Users]]-Sales[[#This Row],[Licenses Bought]])</f>
        <v>1</v>
      </c>
      <c r="J1562" s="2">
        <f>IF(Sales[[#This Row],[Sales Month]]=MAX(Sales[Sales Month]),Sales[[#This Row],[Upsell $ Per Non-Paying User]]*Sales[[#This Row],[Non-Paying Users]],0)</f>
        <v>0</v>
      </c>
      <c r="K1562" s="2" t="str">
        <f>_xlfn.IFS(Sales[[#This Row],[Current Upsell $]]=0,"",Sales[[#This Row],[Current Upsell $]]&gt;=400,"High",Sales[[#This Row],[Current Upsell $]]&gt;=100,"Medium",Sales[[#This Row],[Current Upsell $]]&lt;100,"Low")</f>
        <v/>
      </c>
      <c r="L1562" s="2" t="str">
        <f>IF(Sales[[#This Row],[Current Upsell $]]&gt;0,_xlfn.CONCAT(Sales[[#This Row],[Subscription Type]]," ",Sales[[#This Row],[Upsell Priority]]," ",TEXT(Sales[[#This Row],[Current Upsell $]],"$#,#")),"")</f>
        <v/>
      </c>
      <c r="M1562" s="1">
        <v>44105</v>
      </c>
      <c r="N1562" s="1">
        <v>44378</v>
      </c>
      <c r="O1562">
        <v>9</v>
      </c>
      <c r="P1562">
        <v>0</v>
      </c>
      <c r="Q1562" s="1">
        <v>44228</v>
      </c>
      <c r="R1562">
        <v>0</v>
      </c>
      <c r="S1562" s="1"/>
    </row>
    <row r="1563" spans="1:19" x14ac:dyDescent="0.35">
      <c r="A1563">
        <v>100160</v>
      </c>
      <c r="B1563" t="s">
        <v>3</v>
      </c>
      <c r="C1563" s="2">
        <f>_xlfn.SWITCH(Sales[[#This Row],[Subscription Type]],"Basic",10,"Premium",10,"Business",25,"Enterprise",27)</f>
        <v>10</v>
      </c>
      <c r="G1563">
        <v>0</v>
      </c>
      <c r="H1563">
        <v>2</v>
      </c>
      <c r="I1563">
        <f>IF(Sales[[#This Row],[Number of Users]]-Sales[[#This Row],[Licenses Bought]]&lt;0,0,Sales[[#This Row],[Number of Users]]-Sales[[#This Row],[Licenses Bought]])</f>
        <v>2</v>
      </c>
      <c r="J1563" s="2">
        <f>IF(Sales[[#This Row],[Sales Month]]=MAX(Sales[Sales Month]),Sales[[#This Row],[Upsell $ Per Non-Paying User]]*Sales[[#This Row],[Non-Paying Users]],0)</f>
        <v>0</v>
      </c>
      <c r="K1563" s="2" t="str">
        <f>_xlfn.IFS(Sales[[#This Row],[Current Upsell $]]=0,"",Sales[[#This Row],[Current Upsell $]]&gt;=400,"High",Sales[[#This Row],[Current Upsell $]]&gt;=100,"Medium",Sales[[#This Row],[Current Upsell $]]&lt;100,"Low")</f>
        <v/>
      </c>
      <c r="L1563" s="2" t="str">
        <f>IF(Sales[[#This Row],[Current Upsell $]]&gt;0,_xlfn.CONCAT(Sales[[#This Row],[Subscription Type]]," ",Sales[[#This Row],[Upsell Priority]]," ",TEXT(Sales[[#This Row],[Current Upsell $]],"$#,#")),"")</f>
        <v/>
      </c>
      <c r="M1563" s="1">
        <v>44105</v>
      </c>
      <c r="N1563" s="1">
        <v>44378</v>
      </c>
      <c r="O1563">
        <v>9</v>
      </c>
      <c r="P1563">
        <v>0</v>
      </c>
      <c r="Q1563" s="1">
        <v>44256</v>
      </c>
      <c r="R1563">
        <v>0</v>
      </c>
      <c r="S1563" s="1"/>
    </row>
    <row r="1564" spans="1:19" x14ac:dyDescent="0.35">
      <c r="A1564">
        <v>100160</v>
      </c>
      <c r="B1564" t="s">
        <v>3</v>
      </c>
      <c r="C1564" s="2">
        <f>_xlfn.SWITCH(Sales[[#This Row],[Subscription Type]],"Basic",10,"Premium",10,"Business",25,"Enterprise",27)</f>
        <v>10</v>
      </c>
      <c r="G1564">
        <v>0</v>
      </c>
      <c r="H1564">
        <v>2</v>
      </c>
      <c r="I1564">
        <f>IF(Sales[[#This Row],[Number of Users]]-Sales[[#This Row],[Licenses Bought]]&lt;0,0,Sales[[#This Row],[Number of Users]]-Sales[[#This Row],[Licenses Bought]])</f>
        <v>2</v>
      </c>
      <c r="J1564" s="2">
        <f>IF(Sales[[#This Row],[Sales Month]]=MAX(Sales[Sales Month]),Sales[[#This Row],[Upsell $ Per Non-Paying User]]*Sales[[#This Row],[Non-Paying Users]],0)</f>
        <v>0</v>
      </c>
      <c r="K1564" s="2" t="str">
        <f>_xlfn.IFS(Sales[[#This Row],[Current Upsell $]]=0,"",Sales[[#This Row],[Current Upsell $]]&gt;=400,"High",Sales[[#This Row],[Current Upsell $]]&gt;=100,"Medium",Sales[[#This Row],[Current Upsell $]]&lt;100,"Low")</f>
        <v/>
      </c>
      <c r="L1564" s="2" t="str">
        <f>IF(Sales[[#This Row],[Current Upsell $]]&gt;0,_xlfn.CONCAT(Sales[[#This Row],[Subscription Type]]," ",Sales[[#This Row],[Upsell Priority]]," ",TEXT(Sales[[#This Row],[Current Upsell $]],"$#,#")),"")</f>
        <v/>
      </c>
      <c r="M1564" s="1">
        <v>44105</v>
      </c>
      <c r="N1564" s="1">
        <v>44378</v>
      </c>
      <c r="O1564">
        <v>9</v>
      </c>
      <c r="P1564">
        <v>0</v>
      </c>
      <c r="Q1564" s="1">
        <v>44287</v>
      </c>
      <c r="R1564">
        <v>0</v>
      </c>
      <c r="S1564" s="1"/>
    </row>
    <row r="1565" spans="1:19" x14ac:dyDescent="0.35">
      <c r="A1565">
        <v>100160</v>
      </c>
      <c r="B1565" t="s">
        <v>3</v>
      </c>
      <c r="C1565" s="2">
        <f>_xlfn.SWITCH(Sales[[#This Row],[Subscription Type]],"Basic",10,"Premium",10,"Business",25,"Enterprise",27)</f>
        <v>10</v>
      </c>
      <c r="G1565">
        <v>0</v>
      </c>
      <c r="H1565">
        <v>1</v>
      </c>
      <c r="I1565">
        <f>IF(Sales[[#This Row],[Number of Users]]-Sales[[#This Row],[Licenses Bought]]&lt;0,0,Sales[[#This Row],[Number of Users]]-Sales[[#This Row],[Licenses Bought]])</f>
        <v>1</v>
      </c>
      <c r="J1565" s="2">
        <f>IF(Sales[[#This Row],[Sales Month]]=MAX(Sales[Sales Month]),Sales[[#This Row],[Upsell $ Per Non-Paying User]]*Sales[[#This Row],[Non-Paying Users]],0)</f>
        <v>0</v>
      </c>
      <c r="K1565" s="2" t="str">
        <f>_xlfn.IFS(Sales[[#This Row],[Current Upsell $]]=0,"",Sales[[#This Row],[Current Upsell $]]&gt;=400,"High",Sales[[#This Row],[Current Upsell $]]&gt;=100,"Medium",Sales[[#This Row],[Current Upsell $]]&lt;100,"Low")</f>
        <v/>
      </c>
      <c r="L1565" s="2" t="str">
        <f>IF(Sales[[#This Row],[Current Upsell $]]&gt;0,_xlfn.CONCAT(Sales[[#This Row],[Subscription Type]]," ",Sales[[#This Row],[Upsell Priority]]," ",TEXT(Sales[[#This Row],[Current Upsell $]],"$#,#")),"")</f>
        <v/>
      </c>
      <c r="M1565" s="1">
        <v>44105</v>
      </c>
      <c r="N1565" s="1">
        <v>44378</v>
      </c>
      <c r="O1565">
        <v>9</v>
      </c>
      <c r="P1565">
        <v>0</v>
      </c>
      <c r="Q1565" s="1">
        <v>44317</v>
      </c>
      <c r="R1565">
        <v>0</v>
      </c>
      <c r="S1565" s="1"/>
    </row>
    <row r="1566" spans="1:19" x14ac:dyDescent="0.35">
      <c r="A1566">
        <v>100160</v>
      </c>
      <c r="B1566" t="s">
        <v>3</v>
      </c>
      <c r="C1566" s="2">
        <f>_xlfn.SWITCH(Sales[[#This Row],[Subscription Type]],"Basic",10,"Premium",10,"Business",25,"Enterprise",27)</f>
        <v>10</v>
      </c>
      <c r="G1566">
        <v>0</v>
      </c>
      <c r="H1566">
        <v>2</v>
      </c>
      <c r="I1566">
        <f>IF(Sales[[#This Row],[Number of Users]]-Sales[[#This Row],[Licenses Bought]]&lt;0,0,Sales[[#This Row],[Number of Users]]-Sales[[#This Row],[Licenses Bought]])</f>
        <v>2</v>
      </c>
      <c r="J1566" s="2">
        <f>IF(Sales[[#This Row],[Sales Month]]=MAX(Sales[Sales Month]),Sales[[#This Row],[Upsell $ Per Non-Paying User]]*Sales[[#This Row],[Non-Paying Users]],0)</f>
        <v>20</v>
      </c>
      <c r="K1566" s="2" t="str">
        <f>_xlfn.IFS(Sales[[#This Row],[Current Upsell $]]=0,"",Sales[[#This Row],[Current Upsell $]]&gt;=400,"High",Sales[[#This Row],[Current Upsell $]]&gt;=100,"Medium",Sales[[#This Row],[Current Upsell $]]&lt;100,"Low")</f>
        <v>Low</v>
      </c>
      <c r="L1566" s="2" t="str">
        <f>IF(Sales[[#This Row],[Current Upsell $]]&gt;0,_xlfn.CONCAT(Sales[[#This Row],[Subscription Type]]," ",Sales[[#This Row],[Upsell Priority]]," ",TEXT(Sales[[#This Row],[Current Upsell $]],"$#,#")),"")</f>
        <v>Basic Low $20</v>
      </c>
      <c r="M1566" s="1">
        <v>44105</v>
      </c>
      <c r="N1566" s="1">
        <v>44378</v>
      </c>
      <c r="O1566">
        <v>9</v>
      </c>
      <c r="P1566">
        <v>0</v>
      </c>
      <c r="Q1566" s="1">
        <v>44348</v>
      </c>
      <c r="R1566">
        <v>0</v>
      </c>
      <c r="S1566" s="1"/>
    </row>
    <row r="1567" spans="1:19" x14ac:dyDescent="0.35">
      <c r="A1567">
        <v>100161</v>
      </c>
      <c r="B1567" t="s">
        <v>3</v>
      </c>
      <c r="C1567" s="2">
        <f>_xlfn.SWITCH(Sales[[#This Row],[Subscription Type]],"Basic",10,"Premium",10,"Business",25,"Enterprise",27)</f>
        <v>10</v>
      </c>
      <c r="G1567">
        <v>0</v>
      </c>
      <c r="H1567">
        <v>2</v>
      </c>
      <c r="I1567">
        <f>IF(Sales[[#This Row],[Number of Users]]-Sales[[#This Row],[Licenses Bought]]&lt;0,0,Sales[[#This Row],[Number of Users]]-Sales[[#This Row],[Licenses Bought]])</f>
        <v>2</v>
      </c>
      <c r="J1567" s="2">
        <f>IF(Sales[[#This Row],[Sales Month]]=MAX(Sales[Sales Month]),Sales[[#This Row],[Upsell $ Per Non-Paying User]]*Sales[[#This Row],[Non-Paying Users]],0)</f>
        <v>0</v>
      </c>
      <c r="K1567" s="2" t="str">
        <f>_xlfn.IFS(Sales[[#This Row],[Current Upsell $]]=0,"",Sales[[#This Row],[Current Upsell $]]&gt;=400,"High",Sales[[#This Row],[Current Upsell $]]&gt;=100,"Medium",Sales[[#This Row],[Current Upsell $]]&lt;100,"Low")</f>
        <v/>
      </c>
      <c r="L1567" s="2" t="str">
        <f>IF(Sales[[#This Row],[Current Upsell $]]&gt;0,_xlfn.CONCAT(Sales[[#This Row],[Subscription Type]]," ",Sales[[#This Row],[Upsell Priority]]," ",TEXT(Sales[[#This Row],[Current Upsell $]],"$#,#")),"")</f>
        <v/>
      </c>
      <c r="M1567" s="1">
        <v>44105</v>
      </c>
      <c r="N1567" s="1">
        <v>44348</v>
      </c>
      <c r="O1567">
        <v>8</v>
      </c>
      <c r="P1567">
        <v>0</v>
      </c>
      <c r="Q1567" s="1">
        <v>44105</v>
      </c>
      <c r="R1567">
        <v>0</v>
      </c>
      <c r="S1567" s="1"/>
    </row>
    <row r="1568" spans="1:19" x14ac:dyDescent="0.35">
      <c r="A1568">
        <v>100161</v>
      </c>
      <c r="B1568" t="s">
        <v>3</v>
      </c>
      <c r="C1568" s="2">
        <f>_xlfn.SWITCH(Sales[[#This Row],[Subscription Type]],"Basic",10,"Premium",10,"Business",25,"Enterprise",27)</f>
        <v>10</v>
      </c>
      <c r="G1568">
        <v>0</v>
      </c>
      <c r="H1568">
        <v>2</v>
      </c>
      <c r="I1568">
        <f>IF(Sales[[#This Row],[Number of Users]]-Sales[[#This Row],[Licenses Bought]]&lt;0,0,Sales[[#This Row],[Number of Users]]-Sales[[#This Row],[Licenses Bought]])</f>
        <v>2</v>
      </c>
      <c r="J1568" s="2">
        <f>IF(Sales[[#This Row],[Sales Month]]=MAX(Sales[Sales Month]),Sales[[#This Row],[Upsell $ Per Non-Paying User]]*Sales[[#This Row],[Non-Paying Users]],0)</f>
        <v>0</v>
      </c>
      <c r="K1568" s="2" t="str">
        <f>_xlfn.IFS(Sales[[#This Row],[Current Upsell $]]=0,"",Sales[[#This Row],[Current Upsell $]]&gt;=400,"High",Sales[[#This Row],[Current Upsell $]]&gt;=100,"Medium",Sales[[#This Row],[Current Upsell $]]&lt;100,"Low")</f>
        <v/>
      </c>
      <c r="L1568" s="2" t="str">
        <f>IF(Sales[[#This Row],[Current Upsell $]]&gt;0,_xlfn.CONCAT(Sales[[#This Row],[Subscription Type]]," ",Sales[[#This Row],[Upsell Priority]]," ",TEXT(Sales[[#This Row],[Current Upsell $]],"$#,#")),"")</f>
        <v/>
      </c>
      <c r="M1568" s="1">
        <v>44105</v>
      </c>
      <c r="N1568" s="1">
        <v>44348</v>
      </c>
      <c r="O1568">
        <v>8</v>
      </c>
      <c r="P1568">
        <v>0</v>
      </c>
      <c r="Q1568" s="1">
        <v>44136</v>
      </c>
      <c r="R1568">
        <v>0</v>
      </c>
      <c r="S1568" s="1"/>
    </row>
    <row r="1569" spans="1:19" x14ac:dyDescent="0.35">
      <c r="A1569">
        <v>100161</v>
      </c>
      <c r="B1569" t="s">
        <v>3</v>
      </c>
      <c r="C1569" s="2">
        <f>_xlfn.SWITCH(Sales[[#This Row],[Subscription Type]],"Basic",10,"Premium",10,"Business",25,"Enterprise",27)</f>
        <v>10</v>
      </c>
      <c r="G1569">
        <v>0</v>
      </c>
      <c r="H1569">
        <v>2</v>
      </c>
      <c r="I1569">
        <f>IF(Sales[[#This Row],[Number of Users]]-Sales[[#This Row],[Licenses Bought]]&lt;0,0,Sales[[#This Row],[Number of Users]]-Sales[[#This Row],[Licenses Bought]])</f>
        <v>2</v>
      </c>
      <c r="J1569" s="2">
        <f>IF(Sales[[#This Row],[Sales Month]]=MAX(Sales[Sales Month]),Sales[[#This Row],[Upsell $ Per Non-Paying User]]*Sales[[#This Row],[Non-Paying Users]],0)</f>
        <v>0</v>
      </c>
      <c r="K1569" s="2" t="str">
        <f>_xlfn.IFS(Sales[[#This Row],[Current Upsell $]]=0,"",Sales[[#This Row],[Current Upsell $]]&gt;=400,"High",Sales[[#This Row],[Current Upsell $]]&gt;=100,"Medium",Sales[[#This Row],[Current Upsell $]]&lt;100,"Low")</f>
        <v/>
      </c>
      <c r="L1569" s="2" t="str">
        <f>IF(Sales[[#This Row],[Current Upsell $]]&gt;0,_xlfn.CONCAT(Sales[[#This Row],[Subscription Type]]," ",Sales[[#This Row],[Upsell Priority]]," ",TEXT(Sales[[#This Row],[Current Upsell $]],"$#,#")),"")</f>
        <v/>
      </c>
      <c r="M1569" s="1">
        <v>44105</v>
      </c>
      <c r="N1569" s="1">
        <v>44348</v>
      </c>
      <c r="O1569">
        <v>8</v>
      </c>
      <c r="P1569">
        <v>0</v>
      </c>
      <c r="Q1569" s="1">
        <v>44166</v>
      </c>
      <c r="R1569">
        <v>0</v>
      </c>
      <c r="S1569" s="1"/>
    </row>
    <row r="1570" spans="1:19" x14ac:dyDescent="0.35">
      <c r="A1570">
        <v>100161</v>
      </c>
      <c r="B1570" t="s">
        <v>3</v>
      </c>
      <c r="C1570" s="2">
        <f>_xlfn.SWITCH(Sales[[#This Row],[Subscription Type]],"Basic",10,"Premium",10,"Business",25,"Enterprise",27)</f>
        <v>10</v>
      </c>
      <c r="G1570">
        <v>0</v>
      </c>
      <c r="H1570">
        <v>2</v>
      </c>
      <c r="I1570">
        <f>IF(Sales[[#This Row],[Number of Users]]-Sales[[#This Row],[Licenses Bought]]&lt;0,0,Sales[[#This Row],[Number of Users]]-Sales[[#This Row],[Licenses Bought]])</f>
        <v>2</v>
      </c>
      <c r="J1570" s="2">
        <f>IF(Sales[[#This Row],[Sales Month]]=MAX(Sales[Sales Month]),Sales[[#This Row],[Upsell $ Per Non-Paying User]]*Sales[[#This Row],[Non-Paying Users]],0)</f>
        <v>0</v>
      </c>
      <c r="K1570" s="2" t="str">
        <f>_xlfn.IFS(Sales[[#This Row],[Current Upsell $]]=0,"",Sales[[#This Row],[Current Upsell $]]&gt;=400,"High",Sales[[#This Row],[Current Upsell $]]&gt;=100,"Medium",Sales[[#This Row],[Current Upsell $]]&lt;100,"Low")</f>
        <v/>
      </c>
      <c r="L1570" s="2" t="str">
        <f>IF(Sales[[#This Row],[Current Upsell $]]&gt;0,_xlfn.CONCAT(Sales[[#This Row],[Subscription Type]]," ",Sales[[#This Row],[Upsell Priority]]," ",TEXT(Sales[[#This Row],[Current Upsell $]],"$#,#")),"")</f>
        <v/>
      </c>
      <c r="M1570" s="1">
        <v>44105</v>
      </c>
      <c r="N1570" s="1">
        <v>44348</v>
      </c>
      <c r="O1570">
        <v>8</v>
      </c>
      <c r="P1570">
        <v>0</v>
      </c>
      <c r="Q1570" s="1">
        <v>44197</v>
      </c>
      <c r="R1570">
        <v>0</v>
      </c>
      <c r="S1570" s="1"/>
    </row>
    <row r="1571" spans="1:19" x14ac:dyDescent="0.35">
      <c r="A1571">
        <v>100161</v>
      </c>
      <c r="B1571" t="s">
        <v>3</v>
      </c>
      <c r="C1571" s="2">
        <f>_xlfn.SWITCH(Sales[[#This Row],[Subscription Type]],"Basic",10,"Premium",10,"Business",25,"Enterprise",27)</f>
        <v>10</v>
      </c>
      <c r="G1571">
        <v>0</v>
      </c>
      <c r="H1571">
        <v>2</v>
      </c>
      <c r="I1571">
        <f>IF(Sales[[#This Row],[Number of Users]]-Sales[[#This Row],[Licenses Bought]]&lt;0,0,Sales[[#This Row],[Number of Users]]-Sales[[#This Row],[Licenses Bought]])</f>
        <v>2</v>
      </c>
      <c r="J1571" s="2">
        <f>IF(Sales[[#This Row],[Sales Month]]=MAX(Sales[Sales Month]),Sales[[#This Row],[Upsell $ Per Non-Paying User]]*Sales[[#This Row],[Non-Paying Users]],0)</f>
        <v>0</v>
      </c>
      <c r="K1571" s="2" t="str">
        <f>_xlfn.IFS(Sales[[#This Row],[Current Upsell $]]=0,"",Sales[[#This Row],[Current Upsell $]]&gt;=400,"High",Sales[[#This Row],[Current Upsell $]]&gt;=100,"Medium",Sales[[#This Row],[Current Upsell $]]&lt;100,"Low")</f>
        <v/>
      </c>
      <c r="L1571" s="2" t="str">
        <f>IF(Sales[[#This Row],[Current Upsell $]]&gt;0,_xlfn.CONCAT(Sales[[#This Row],[Subscription Type]]," ",Sales[[#This Row],[Upsell Priority]]," ",TEXT(Sales[[#This Row],[Current Upsell $]],"$#,#")),"")</f>
        <v/>
      </c>
      <c r="M1571" s="1">
        <v>44105</v>
      </c>
      <c r="N1571" s="1">
        <v>44348</v>
      </c>
      <c r="O1571">
        <v>8</v>
      </c>
      <c r="P1571">
        <v>0</v>
      </c>
      <c r="Q1571" s="1">
        <v>44228</v>
      </c>
      <c r="R1571">
        <v>0</v>
      </c>
      <c r="S1571" s="1"/>
    </row>
    <row r="1572" spans="1:19" x14ac:dyDescent="0.35">
      <c r="A1572">
        <v>100161</v>
      </c>
      <c r="B1572" t="s">
        <v>3</v>
      </c>
      <c r="C1572" s="2">
        <f>_xlfn.SWITCH(Sales[[#This Row],[Subscription Type]],"Basic",10,"Premium",10,"Business",25,"Enterprise",27)</f>
        <v>10</v>
      </c>
      <c r="G1572">
        <v>0</v>
      </c>
      <c r="H1572">
        <v>2</v>
      </c>
      <c r="I1572">
        <f>IF(Sales[[#This Row],[Number of Users]]-Sales[[#This Row],[Licenses Bought]]&lt;0,0,Sales[[#This Row],[Number of Users]]-Sales[[#This Row],[Licenses Bought]])</f>
        <v>2</v>
      </c>
      <c r="J1572" s="2">
        <f>IF(Sales[[#This Row],[Sales Month]]=MAX(Sales[Sales Month]),Sales[[#This Row],[Upsell $ Per Non-Paying User]]*Sales[[#This Row],[Non-Paying Users]],0)</f>
        <v>0</v>
      </c>
      <c r="K1572" s="2" t="str">
        <f>_xlfn.IFS(Sales[[#This Row],[Current Upsell $]]=0,"",Sales[[#This Row],[Current Upsell $]]&gt;=400,"High",Sales[[#This Row],[Current Upsell $]]&gt;=100,"Medium",Sales[[#This Row],[Current Upsell $]]&lt;100,"Low")</f>
        <v/>
      </c>
      <c r="L1572" s="2" t="str">
        <f>IF(Sales[[#This Row],[Current Upsell $]]&gt;0,_xlfn.CONCAT(Sales[[#This Row],[Subscription Type]]," ",Sales[[#This Row],[Upsell Priority]]," ",TEXT(Sales[[#This Row],[Current Upsell $]],"$#,#")),"")</f>
        <v/>
      </c>
      <c r="M1572" s="1">
        <v>44105</v>
      </c>
      <c r="N1572" s="1">
        <v>44348</v>
      </c>
      <c r="O1572">
        <v>8</v>
      </c>
      <c r="P1572">
        <v>0</v>
      </c>
      <c r="Q1572" s="1">
        <v>44256</v>
      </c>
      <c r="R1572">
        <v>0</v>
      </c>
      <c r="S1572" s="1"/>
    </row>
    <row r="1573" spans="1:19" x14ac:dyDescent="0.35">
      <c r="A1573">
        <v>100161</v>
      </c>
      <c r="B1573" t="s">
        <v>3</v>
      </c>
      <c r="C1573" s="2">
        <f>_xlfn.SWITCH(Sales[[#This Row],[Subscription Type]],"Basic",10,"Premium",10,"Business",25,"Enterprise",27)</f>
        <v>10</v>
      </c>
      <c r="G1573">
        <v>0</v>
      </c>
      <c r="H1573">
        <v>2</v>
      </c>
      <c r="I1573">
        <f>IF(Sales[[#This Row],[Number of Users]]-Sales[[#This Row],[Licenses Bought]]&lt;0,0,Sales[[#This Row],[Number of Users]]-Sales[[#This Row],[Licenses Bought]])</f>
        <v>2</v>
      </c>
      <c r="J1573" s="2">
        <f>IF(Sales[[#This Row],[Sales Month]]=MAX(Sales[Sales Month]),Sales[[#This Row],[Upsell $ Per Non-Paying User]]*Sales[[#This Row],[Non-Paying Users]],0)</f>
        <v>0</v>
      </c>
      <c r="K1573" s="2" t="str">
        <f>_xlfn.IFS(Sales[[#This Row],[Current Upsell $]]=0,"",Sales[[#This Row],[Current Upsell $]]&gt;=400,"High",Sales[[#This Row],[Current Upsell $]]&gt;=100,"Medium",Sales[[#This Row],[Current Upsell $]]&lt;100,"Low")</f>
        <v/>
      </c>
      <c r="L1573" s="2" t="str">
        <f>IF(Sales[[#This Row],[Current Upsell $]]&gt;0,_xlfn.CONCAT(Sales[[#This Row],[Subscription Type]]," ",Sales[[#This Row],[Upsell Priority]]," ",TEXT(Sales[[#This Row],[Current Upsell $]],"$#,#")),"")</f>
        <v/>
      </c>
      <c r="M1573" s="1">
        <v>44105</v>
      </c>
      <c r="N1573" s="1">
        <v>44348</v>
      </c>
      <c r="O1573">
        <v>8</v>
      </c>
      <c r="P1573">
        <v>0</v>
      </c>
      <c r="Q1573" s="1">
        <v>44287</v>
      </c>
      <c r="R1573">
        <v>0</v>
      </c>
      <c r="S1573" s="1"/>
    </row>
    <row r="1574" spans="1:19" x14ac:dyDescent="0.35">
      <c r="A1574">
        <v>100161</v>
      </c>
      <c r="B1574" t="s">
        <v>3</v>
      </c>
      <c r="C1574" s="2">
        <f>_xlfn.SWITCH(Sales[[#This Row],[Subscription Type]],"Basic",10,"Premium",10,"Business",25,"Enterprise",27)</f>
        <v>10</v>
      </c>
      <c r="G1574">
        <v>0</v>
      </c>
      <c r="H1574">
        <v>2</v>
      </c>
      <c r="I1574">
        <f>IF(Sales[[#This Row],[Number of Users]]-Sales[[#This Row],[Licenses Bought]]&lt;0,0,Sales[[#This Row],[Number of Users]]-Sales[[#This Row],[Licenses Bought]])</f>
        <v>2</v>
      </c>
      <c r="J1574" s="2">
        <f>IF(Sales[[#This Row],[Sales Month]]=MAX(Sales[Sales Month]),Sales[[#This Row],[Upsell $ Per Non-Paying User]]*Sales[[#This Row],[Non-Paying Users]],0)</f>
        <v>0</v>
      </c>
      <c r="K1574" s="2" t="str">
        <f>_xlfn.IFS(Sales[[#This Row],[Current Upsell $]]=0,"",Sales[[#This Row],[Current Upsell $]]&gt;=400,"High",Sales[[#This Row],[Current Upsell $]]&gt;=100,"Medium",Sales[[#This Row],[Current Upsell $]]&lt;100,"Low")</f>
        <v/>
      </c>
      <c r="L1574" s="2" t="str">
        <f>IF(Sales[[#This Row],[Current Upsell $]]&gt;0,_xlfn.CONCAT(Sales[[#This Row],[Subscription Type]]," ",Sales[[#This Row],[Upsell Priority]]," ",TEXT(Sales[[#This Row],[Current Upsell $]],"$#,#")),"")</f>
        <v/>
      </c>
      <c r="M1574" s="1">
        <v>44105</v>
      </c>
      <c r="N1574" s="1">
        <v>44348</v>
      </c>
      <c r="O1574">
        <v>8</v>
      </c>
      <c r="P1574">
        <v>0</v>
      </c>
      <c r="Q1574" s="1">
        <v>44317</v>
      </c>
      <c r="R1574">
        <v>0</v>
      </c>
      <c r="S1574" s="1"/>
    </row>
    <row r="1575" spans="1:19" x14ac:dyDescent="0.35">
      <c r="A1575">
        <v>100161</v>
      </c>
      <c r="B1575" t="s">
        <v>3</v>
      </c>
      <c r="C1575" s="2">
        <f>_xlfn.SWITCH(Sales[[#This Row],[Subscription Type]],"Basic",10,"Premium",10,"Business",25,"Enterprise",27)</f>
        <v>10</v>
      </c>
      <c r="G1575">
        <v>0</v>
      </c>
      <c r="H1575">
        <v>2</v>
      </c>
      <c r="I1575">
        <f>IF(Sales[[#This Row],[Number of Users]]-Sales[[#This Row],[Licenses Bought]]&lt;0,0,Sales[[#This Row],[Number of Users]]-Sales[[#This Row],[Licenses Bought]])</f>
        <v>2</v>
      </c>
      <c r="J1575" s="2">
        <f>IF(Sales[[#This Row],[Sales Month]]=MAX(Sales[Sales Month]),Sales[[#This Row],[Upsell $ Per Non-Paying User]]*Sales[[#This Row],[Non-Paying Users]],0)</f>
        <v>20</v>
      </c>
      <c r="K1575" s="2" t="str">
        <f>_xlfn.IFS(Sales[[#This Row],[Current Upsell $]]=0,"",Sales[[#This Row],[Current Upsell $]]&gt;=400,"High",Sales[[#This Row],[Current Upsell $]]&gt;=100,"Medium",Sales[[#This Row],[Current Upsell $]]&lt;100,"Low")</f>
        <v>Low</v>
      </c>
      <c r="L1575" s="2" t="str">
        <f>IF(Sales[[#This Row],[Current Upsell $]]&gt;0,_xlfn.CONCAT(Sales[[#This Row],[Subscription Type]]," ",Sales[[#This Row],[Upsell Priority]]," ",TEXT(Sales[[#This Row],[Current Upsell $]],"$#,#")),"")</f>
        <v>Basic Low $20</v>
      </c>
      <c r="M1575" s="1">
        <v>44105</v>
      </c>
      <c r="N1575" s="1">
        <v>44348</v>
      </c>
      <c r="O1575">
        <v>8</v>
      </c>
      <c r="P1575">
        <v>0</v>
      </c>
      <c r="Q1575" s="1">
        <v>44348</v>
      </c>
      <c r="R1575">
        <v>0</v>
      </c>
      <c r="S1575" s="1"/>
    </row>
    <row r="1576" spans="1:19" x14ac:dyDescent="0.35">
      <c r="A1576">
        <v>100162</v>
      </c>
      <c r="B1576" t="s">
        <v>3</v>
      </c>
      <c r="C1576" s="2">
        <f>_xlfn.SWITCH(Sales[[#This Row],[Subscription Type]],"Basic",10,"Premium",10,"Business",25,"Enterprise",27)</f>
        <v>10</v>
      </c>
      <c r="G1576">
        <v>0</v>
      </c>
      <c r="H1576">
        <v>2</v>
      </c>
      <c r="I1576">
        <f>IF(Sales[[#This Row],[Number of Users]]-Sales[[#This Row],[Licenses Bought]]&lt;0,0,Sales[[#This Row],[Number of Users]]-Sales[[#This Row],[Licenses Bought]])</f>
        <v>2</v>
      </c>
      <c r="J1576" s="2">
        <f>IF(Sales[[#This Row],[Sales Month]]=MAX(Sales[Sales Month]),Sales[[#This Row],[Upsell $ Per Non-Paying User]]*Sales[[#This Row],[Non-Paying Users]],0)</f>
        <v>0</v>
      </c>
      <c r="K1576" s="2" t="str">
        <f>_xlfn.IFS(Sales[[#This Row],[Current Upsell $]]=0,"",Sales[[#This Row],[Current Upsell $]]&gt;=400,"High",Sales[[#This Row],[Current Upsell $]]&gt;=100,"Medium",Sales[[#This Row],[Current Upsell $]]&lt;100,"Low")</f>
        <v/>
      </c>
      <c r="L1576" s="2" t="str">
        <f>IF(Sales[[#This Row],[Current Upsell $]]&gt;0,_xlfn.CONCAT(Sales[[#This Row],[Subscription Type]]," ",Sales[[#This Row],[Upsell Priority]]," ",TEXT(Sales[[#This Row],[Current Upsell $]],"$#,#")),"")</f>
        <v/>
      </c>
      <c r="M1576" s="1">
        <v>44105</v>
      </c>
      <c r="N1576" s="1">
        <v>44378</v>
      </c>
      <c r="O1576">
        <v>9</v>
      </c>
      <c r="P1576">
        <v>0</v>
      </c>
      <c r="Q1576" s="1">
        <v>44105</v>
      </c>
      <c r="R1576">
        <v>0</v>
      </c>
      <c r="S1576" s="1"/>
    </row>
    <row r="1577" spans="1:19" x14ac:dyDescent="0.35">
      <c r="A1577">
        <v>100162</v>
      </c>
      <c r="B1577" t="s">
        <v>3</v>
      </c>
      <c r="C1577" s="2">
        <f>_xlfn.SWITCH(Sales[[#This Row],[Subscription Type]],"Basic",10,"Premium",10,"Business",25,"Enterprise",27)</f>
        <v>10</v>
      </c>
      <c r="G1577">
        <v>0</v>
      </c>
      <c r="H1577">
        <v>2</v>
      </c>
      <c r="I1577">
        <f>IF(Sales[[#This Row],[Number of Users]]-Sales[[#This Row],[Licenses Bought]]&lt;0,0,Sales[[#This Row],[Number of Users]]-Sales[[#This Row],[Licenses Bought]])</f>
        <v>2</v>
      </c>
      <c r="J1577" s="2">
        <f>IF(Sales[[#This Row],[Sales Month]]=MAX(Sales[Sales Month]),Sales[[#This Row],[Upsell $ Per Non-Paying User]]*Sales[[#This Row],[Non-Paying Users]],0)</f>
        <v>0</v>
      </c>
      <c r="K1577" s="2" t="str">
        <f>_xlfn.IFS(Sales[[#This Row],[Current Upsell $]]=0,"",Sales[[#This Row],[Current Upsell $]]&gt;=400,"High",Sales[[#This Row],[Current Upsell $]]&gt;=100,"Medium",Sales[[#This Row],[Current Upsell $]]&lt;100,"Low")</f>
        <v/>
      </c>
      <c r="L1577" s="2" t="str">
        <f>IF(Sales[[#This Row],[Current Upsell $]]&gt;0,_xlfn.CONCAT(Sales[[#This Row],[Subscription Type]]," ",Sales[[#This Row],[Upsell Priority]]," ",TEXT(Sales[[#This Row],[Current Upsell $]],"$#,#")),"")</f>
        <v/>
      </c>
      <c r="M1577" s="1">
        <v>44105</v>
      </c>
      <c r="N1577" s="1">
        <v>44378</v>
      </c>
      <c r="O1577">
        <v>9</v>
      </c>
      <c r="P1577">
        <v>0</v>
      </c>
      <c r="Q1577" s="1">
        <v>44136</v>
      </c>
      <c r="R1577">
        <v>0</v>
      </c>
      <c r="S1577" s="1"/>
    </row>
    <row r="1578" spans="1:19" x14ac:dyDescent="0.35">
      <c r="A1578">
        <v>100162</v>
      </c>
      <c r="B1578" t="s">
        <v>3</v>
      </c>
      <c r="C1578" s="2">
        <f>_xlfn.SWITCH(Sales[[#This Row],[Subscription Type]],"Basic",10,"Premium",10,"Business",25,"Enterprise",27)</f>
        <v>10</v>
      </c>
      <c r="G1578">
        <v>0</v>
      </c>
      <c r="H1578">
        <v>2</v>
      </c>
      <c r="I1578">
        <f>IF(Sales[[#This Row],[Number of Users]]-Sales[[#This Row],[Licenses Bought]]&lt;0,0,Sales[[#This Row],[Number of Users]]-Sales[[#This Row],[Licenses Bought]])</f>
        <v>2</v>
      </c>
      <c r="J1578" s="2">
        <f>IF(Sales[[#This Row],[Sales Month]]=MAX(Sales[Sales Month]),Sales[[#This Row],[Upsell $ Per Non-Paying User]]*Sales[[#This Row],[Non-Paying Users]],0)</f>
        <v>0</v>
      </c>
      <c r="K1578" s="2" t="str">
        <f>_xlfn.IFS(Sales[[#This Row],[Current Upsell $]]=0,"",Sales[[#This Row],[Current Upsell $]]&gt;=400,"High",Sales[[#This Row],[Current Upsell $]]&gt;=100,"Medium",Sales[[#This Row],[Current Upsell $]]&lt;100,"Low")</f>
        <v/>
      </c>
      <c r="L1578" s="2" t="str">
        <f>IF(Sales[[#This Row],[Current Upsell $]]&gt;0,_xlfn.CONCAT(Sales[[#This Row],[Subscription Type]]," ",Sales[[#This Row],[Upsell Priority]]," ",TEXT(Sales[[#This Row],[Current Upsell $]],"$#,#")),"")</f>
        <v/>
      </c>
      <c r="M1578" s="1">
        <v>44105</v>
      </c>
      <c r="N1578" s="1">
        <v>44378</v>
      </c>
      <c r="O1578">
        <v>9</v>
      </c>
      <c r="P1578">
        <v>0</v>
      </c>
      <c r="Q1578" s="1">
        <v>44166</v>
      </c>
      <c r="R1578">
        <v>0</v>
      </c>
      <c r="S1578" s="1"/>
    </row>
    <row r="1579" spans="1:19" x14ac:dyDescent="0.35">
      <c r="A1579">
        <v>100162</v>
      </c>
      <c r="B1579" t="s">
        <v>3</v>
      </c>
      <c r="C1579" s="2">
        <f>_xlfn.SWITCH(Sales[[#This Row],[Subscription Type]],"Basic",10,"Premium",10,"Business",25,"Enterprise",27)</f>
        <v>10</v>
      </c>
      <c r="G1579">
        <v>0</v>
      </c>
      <c r="H1579">
        <v>2</v>
      </c>
      <c r="I1579">
        <f>IF(Sales[[#This Row],[Number of Users]]-Sales[[#This Row],[Licenses Bought]]&lt;0,0,Sales[[#This Row],[Number of Users]]-Sales[[#This Row],[Licenses Bought]])</f>
        <v>2</v>
      </c>
      <c r="J1579" s="2">
        <f>IF(Sales[[#This Row],[Sales Month]]=MAX(Sales[Sales Month]),Sales[[#This Row],[Upsell $ Per Non-Paying User]]*Sales[[#This Row],[Non-Paying Users]],0)</f>
        <v>0</v>
      </c>
      <c r="K1579" s="2" t="str">
        <f>_xlfn.IFS(Sales[[#This Row],[Current Upsell $]]=0,"",Sales[[#This Row],[Current Upsell $]]&gt;=400,"High",Sales[[#This Row],[Current Upsell $]]&gt;=100,"Medium",Sales[[#This Row],[Current Upsell $]]&lt;100,"Low")</f>
        <v/>
      </c>
      <c r="L1579" s="2" t="str">
        <f>IF(Sales[[#This Row],[Current Upsell $]]&gt;0,_xlfn.CONCAT(Sales[[#This Row],[Subscription Type]]," ",Sales[[#This Row],[Upsell Priority]]," ",TEXT(Sales[[#This Row],[Current Upsell $]],"$#,#")),"")</f>
        <v/>
      </c>
      <c r="M1579" s="1">
        <v>44105</v>
      </c>
      <c r="N1579" s="1">
        <v>44378</v>
      </c>
      <c r="O1579">
        <v>9</v>
      </c>
      <c r="P1579">
        <v>0</v>
      </c>
      <c r="Q1579" s="1">
        <v>44197</v>
      </c>
      <c r="R1579">
        <v>0</v>
      </c>
      <c r="S1579" s="1"/>
    </row>
    <row r="1580" spans="1:19" x14ac:dyDescent="0.35">
      <c r="A1580">
        <v>100162</v>
      </c>
      <c r="B1580" t="s">
        <v>3</v>
      </c>
      <c r="C1580" s="2">
        <f>_xlfn.SWITCH(Sales[[#This Row],[Subscription Type]],"Basic",10,"Premium",10,"Business",25,"Enterprise",27)</f>
        <v>10</v>
      </c>
      <c r="G1580">
        <v>0</v>
      </c>
      <c r="H1580">
        <v>2</v>
      </c>
      <c r="I1580">
        <f>IF(Sales[[#This Row],[Number of Users]]-Sales[[#This Row],[Licenses Bought]]&lt;0,0,Sales[[#This Row],[Number of Users]]-Sales[[#This Row],[Licenses Bought]])</f>
        <v>2</v>
      </c>
      <c r="J1580" s="2">
        <f>IF(Sales[[#This Row],[Sales Month]]=MAX(Sales[Sales Month]),Sales[[#This Row],[Upsell $ Per Non-Paying User]]*Sales[[#This Row],[Non-Paying Users]],0)</f>
        <v>0</v>
      </c>
      <c r="K1580" s="2" t="str">
        <f>_xlfn.IFS(Sales[[#This Row],[Current Upsell $]]=0,"",Sales[[#This Row],[Current Upsell $]]&gt;=400,"High",Sales[[#This Row],[Current Upsell $]]&gt;=100,"Medium",Sales[[#This Row],[Current Upsell $]]&lt;100,"Low")</f>
        <v/>
      </c>
      <c r="L1580" s="2" t="str">
        <f>IF(Sales[[#This Row],[Current Upsell $]]&gt;0,_xlfn.CONCAT(Sales[[#This Row],[Subscription Type]]," ",Sales[[#This Row],[Upsell Priority]]," ",TEXT(Sales[[#This Row],[Current Upsell $]],"$#,#")),"")</f>
        <v/>
      </c>
      <c r="M1580" s="1">
        <v>44105</v>
      </c>
      <c r="N1580" s="1">
        <v>44378</v>
      </c>
      <c r="O1580">
        <v>9</v>
      </c>
      <c r="P1580">
        <v>0</v>
      </c>
      <c r="Q1580" s="1">
        <v>44228</v>
      </c>
      <c r="R1580">
        <v>0</v>
      </c>
      <c r="S1580" s="1"/>
    </row>
    <row r="1581" spans="1:19" x14ac:dyDescent="0.35">
      <c r="A1581">
        <v>100162</v>
      </c>
      <c r="B1581" t="s">
        <v>3</v>
      </c>
      <c r="C1581" s="2">
        <f>_xlfn.SWITCH(Sales[[#This Row],[Subscription Type]],"Basic",10,"Premium",10,"Business",25,"Enterprise",27)</f>
        <v>10</v>
      </c>
      <c r="G1581">
        <v>0</v>
      </c>
      <c r="H1581">
        <v>2</v>
      </c>
      <c r="I1581">
        <f>IF(Sales[[#This Row],[Number of Users]]-Sales[[#This Row],[Licenses Bought]]&lt;0,0,Sales[[#This Row],[Number of Users]]-Sales[[#This Row],[Licenses Bought]])</f>
        <v>2</v>
      </c>
      <c r="J1581" s="2">
        <f>IF(Sales[[#This Row],[Sales Month]]=MAX(Sales[Sales Month]),Sales[[#This Row],[Upsell $ Per Non-Paying User]]*Sales[[#This Row],[Non-Paying Users]],0)</f>
        <v>0</v>
      </c>
      <c r="K1581" s="2" t="str">
        <f>_xlfn.IFS(Sales[[#This Row],[Current Upsell $]]=0,"",Sales[[#This Row],[Current Upsell $]]&gt;=400,"High",Sales[[#This Row],[Current Upsell $]]&gt;=100,"Medium",Sales[[#This Row],[Current Upsell $]]&lt;100,"Low")</f>
        <v/>
      </c>
      <c r="L1581" s="2" t="str">
        <f>IF(Sales[[#This Row],[Current Upsell $]]&gt;0,_xlfn.CONCAT(Sales[[#This Row],[Subscription Type]]," ",Sales[[#This Row],[Upsell Priority]]," ",TEXT(Sales[[#This Row],[Current Upsell $]],"$#,#")),"")</f>
        <v/>
      </c>
      <c r="M1581" s="1">
        <v>44105</v>
      </c>
      <c r="N1581" s="1">
        <v>44378</v>
      </c>
      <c r="O1581">
        <v>9</v>
      </c>
      <c r="P1581">
        <v>0</v>
      </c>
      <c r="Q1581" s="1">
        <v>44256</v>
      </c>
      <c r="R1581">
        <v>0</v>
      </c>
      <c r="S1581" s="1"/>
    </row>
    <row r="1582" spans="1:19" x14ac:dyDescent="0.35">
      <c r="A1582">
        <v>100162</v>
      </c>
      <c r="B1582" t="s">
        <v>3</v>
      </c>
      <c r="C1582" s="2">
        <f>_xlfn.SWITCH(Sales[[#This Row],[Subscription Type]],"Basic",10,"Premium",10,"Business",25,"Enterprise",27)</f>
        <v>10</v>
      </c>
      <c r="G1582">
        <v>0</v>
      </c>
      <c r="H1582">
        <v>2</v>
      </c>
      <c r="I1582">
        <f>IF(Sales[[#This Row],[Number of Users]]-Sales[[#This Row],[Licenses Bought]]&lt;0,0,Sales[[#This Row],[Number of Users]]-Sales[[#This Row],[Licenses Bought]])</f>
        <v>2</v>
      </c>
      <c r="J1582" s="2">
        <f>IF(Sales[[#This Row],[Sales Month]]=MAX(Sales[Sales Month]),Sales[[#This Row],[Upsell $ Per Non-Paying User]]*Sales[[#This Row],[Non-Paying Users]],0)</f>
        <v>0</v>
      </c>
      <c r="K1582" s="2" t="str">
        <f>_xlfn.IFS(Sales[[#This Row],[Current Upsell $]]=0,"",Sales[[#This Row],[Current Upsell $]]&gt;=400,"High",Sales[[#This Row],[Current Upsell $]]&gt;=100,"Medium",Sales[[#This Row],[Current Upsell $]]&lt;100,"Low")</f>
        <v/>
      </c>
      <c r="L1582" s="2" t="str">
        <f>IF(Sales[[#This Row],[Current Upsell $]]&gt;0,_xlfn.CONCAT(Sales[[#This Row],[Subscription Type]]," ",Sales[[#This Row],[Upsell Priority]]," ",TEXT(Sales[[#This Row],[Current Upsell $]],"$#,#")),"")</f>
        <v/>
      </c>
      <c r="M1582" s="1">
        <v>44105</v>
      </c>
      <c r="N1582" s="1">
        <v>44378</v>
      </c>
      <c r="O1582">
        <v>9</v>
      </c>
      <c r="P1582">
        <v>0</v>
      </c>
      <c r="Q1582" s="1">
        <v>44287</v>
      </c>
      <c r="R1582">
        <v>0</v>
      </c>
      <c r="S1582" s="1"/>
    </row>
    <row r="1583" spans="1:19" x14ac:dyDescent="0.35">
      <c r="A1583">
        <v>100162</v>
      </c>
      <c r="B1583" t="s">
        <v>3</v>
      </c>
      <c r="C1583" s="2">
        <f>_xlfn.SWITCH(Sales[[#This Row],[Subscription Type]],"Basic",10,"Premium",10,"Business",25,"Enterprise",27)</f>
        <v>10</v>
      </c>
      <c r="G1583">
        <v>0</v>
      </c>
      <c r="H1583">
        <v>2</v>
      </c>
      <c r="I1583">
        <f>IF(Sales[[#This Row],[Number of Users]]-Sales[[#This Row],[Licenses Bought]]&lt;0,0,Sales[[#This Row],[Number of Users]]-Sales[[#This Row],[Licenses Bought]])</f>
        <v>2</v>
      </c>
      <c r="J1583" s="2">
        <f>IF(Sales[[#This Row],[Sales Month]]=MAX(Sales[Sales Month]),Sales[[#This Row],[Upsell $ Per Non-Paying User]]*Sales[[#This Row],[Non-Paying Users]],0)</f>
        <v>0</v>
      </c>
      <c r="K1583" s="2" t="str">
        <f>_xlfn.IFS(Sales[[#This Row],[Current Upsell $]]=0,"",Sales[[#This Row],[Current Upsell $]]&gt;=400,"High",Sales[[#This Row],[Current Upsell $]]&gt;=100,"Medium",Sales[[#This Row],[Current Upsell $]]&lt;100,"Low")</f>
        <v/>
      </c>
      <c r="L1583" s="2" t="str">
        <f>IF(Sales[[#This Row],[Current Upsell $]]&gt;0,_xlfn.CONCAT(Sales[[#This Row],[Subscription Type]]," ",Sales[[#This Row],[Upsell Priority]]," ",TEXT(Sales[[#This Row],[Current Upsell $]],"$#,#")),"")</f>
        <v/>
      </c>
      <c r="M1583" s="1">
        <v>44105</v>
      </c>
      <c r="N1583" s="1">
        <v>44378</v>
      </c>
      <c r="O1583">
        <v>9</v>
      </c>
      <c r="P1583">
        <v>0</v>
      </c>
      <c r="Q1583" s="1">
        <v>44317</v>
      </c>
      <c r="R1583">
        <v>0</v>
      </c>
      <c r="S1583" s="1"/>
    </row>
    <row r="1584" spans="1:19" x14ac:dyDescent="0.35">
      <c r="A1584">
        <v>100162</v>
      </c>
      <c r="B1584" t="s">
        <v>3</v>
      </c>
      <c r="C1584" s="2">
        <f>_xlfn.SWITCH(Sales[[#This Row],[Subscription Type]],"Basic",10,"Premium",10,"Business",25,"Enterprise",27)</f>
        <v>10</v>
      </c>
      <c r="G1584">
        <v>0</v>
      </c>
      <c r="H1584">
        <v>2</v>
      </c>
      <c r="I1584">
        <f>IF(Sales[[#This Row],[Number of Users]]-Sales[[#This Row],[Licenses Bought]]&lt;0,0,Sales[[#This Row],[Number of Users]]-Sales[[#This Row],[Licenses Bought]])</f>
        <v>2</v>
      </c>
      <c r="J1584" s="2">
        <f>IF(Sales[[#This Row],[Sales Month]]=MAX(Sales[Sales Month]),Sales[[#This Row],[Upsell $ Per Non-Paying User]]*Sales[[#This Row],[Non-Paying Users]],0)</f>
        <v>20</v>
      </c>
      <c r="K1584" s="2" t="str">
        <f>_xlfn.IFS(Sales[[#This Row],[Current Upsell $]]=0,"",Sales[[#This Row],[Current Upsell $]]&gt;=400,"High",Sales[[#This Row],[Current Upsell $]]&gt;=100,"Medium",Sales[[#This Row],[Current Upsell $]]&lt;100,"Low")</f>
        <v>Low</v>
      </c>
      <c r="L1584" s="2" t="str">
        <f>IF(Sales[[#This Row],[Current Upsell $]]&gt;0,_xlfn.CONCAT(Sales[[#This Row],[Subscription Type]]," ",Sales[[#This Row],[Upsell Priority]]," ",TEXT(Sales[[#This Row],[Current Upsell $]],"$#,#")),"")</f>
        <v>Basic Low $20</v>
      </c>
      <c r="M1584" s="1">
        <v>44105</v>
      </c>
      <c r="N1584" s="1">
        <v>44378</v>
      </c>
      <c r="O1584">
        <v>9</v>
      </c>
      <c r="P1584">
        <v>0</v>
      </c>
      <c r="Q1584" s="1">
        <v>44348</v>
      </c>
      <c r="R1584">
        <v>0</v>
      </c>
      <c r="S1584" s="1"/>
    </row>
    <row r="1585" spans="1:19" x14ac:dyDescent="0.35">
      <c r="A1585">
        <v>100163</v>
      </c>
      <c r="B1585" t="s">
        <v>3</v>
      </c>
      <c r="C1585" s="2">
        <f>_xlfn.SWITCH(Sales[[#This Row],[Subscription Type]],"Basic",10,"Premium",10,"Business",25,"Enterprise",27)</f>
        <v>10</v>
      </c>
      <c r="G1585">
        <v>0</v>
      </c>
      <c r="H1585">
        <v>2</v>
      </c>
      <c r="I1585">
        <f>IF(Sales[[#This Row],[Number of Users]]-Sales[[#This Row],[Licenses Bought]]&lt;0,0,Sales[[#This Row],[Number of Users]]-Sales[[#This Row],[Licenses Bought]])</f>
        <v>2</v>
      </c>
      <c r="J1585" s="2">
        <f>IF(Sales[[#This Row],[Sales Month]]=MAX(Sales[Sales Month]),Sales[[#This Row],[Upsell $ Per Non-Paying User]]*Sales[[#This Row],[Non-Paying Users]],0)</f>
        <v>0</v>
      </c>
      <c r="K1585" s="2" t="str">
        <f>_xlfn.IFS(Sales[[#This Row],[Current Upsell $]]=0,"",Sales[[#This Row],[Current Upsell $]]&gt;=400,"High",Sales[[#This Row],[Current Upsell $]]&gt;=100,"Medium",Sales[[#This Row],[Current Upsell $]]&lt;100,"Low")</f>
        <v/>
      </c>
      <c r="L1585" s="2" t="str">
        <f>IF(Sales[[#This Row],[Current Upsell $]]&gt;0,_xlfn.CONCAT(Sales[[#This Row],[Subscription Type]]," ",Sales[[#This Row],[Upsell Priority]]," ",TEXT(Sales[[#This Row],[Current Upsell $]],"$#,#")),"")</f>
        <v/>
      </c>
      <c r="M1585" s="1">
        <v>44105</v>
      </c>
      <c r="N1585" s="1">
        <v>44136</v>
      </c>
      <c r="O1585">
        <v>1</v>
      </c>
      <c r="P1585">
        <v>7</v>
      </c>
      <c r="Q1585" s="1">
        <v>44105</v>
      </c>
      <c r="R1585">
        <v>0</v>
      </c>
      <c r="S1585" s="1"/>
    </row>
    <row r="1586" spans="1:19" x14ac:dyDescent="0.35">
      <c r="A1586">
        <v>100163</v>
      </c>
      <c r="B1586" t="s">
        <v>3</v>
      </c>
      <c r="C1586" s="2">
        <f>_xlfn.SWITCH(Sales[[#This Row],[Subscription Type]],"Basic",10,"Premium",10,"Business",25,"Enterprise",27)</f>
        <v>10</v>
      </c>
      <c r="G1586">
        <v>0</v>
      </c>
      <c r="H1586">
        <v>2</v>
      </c>
      <c r="I1586">
        <f>IF(Sales[[#This Row],[Number of Users]]-Sales[[#This Row],[Licenses Bought]]&lt;0,0,Sales[[#This Row],[Number of Users]]-Sales[[#This Row],[Licenses Bought]])</f>
        <v>2</v>
      </c>
      <c r="J1586" s="2">
        <f>IF(Sales[[#This Row],[Sales Month]]=MAX(Sales[Sales Month]),Sales[[#This Row],[Upsell $ Per Non-Paying User]]*Sales[[#This Row],[Non-Paying Users]],0)</f>
        <v>0</v>
      </c>
      <c r="K1586" s="2" t="str">
        <f>_xlfn.IFS(Sales[[#This Row],[Current Upsell $]]=0,"",Sales[[#This Row],[Current Upsell $]]&gt;=400,"High",Sales[[#This Row],[Current Upsell $]]&gt;=100,"Medium",Sales[[#This Row],[Current Upsell $]]&lt;100,"Low")</f>
        <v/>
      </c>
      <c r="L1586" s="2" t="str">
        <f>IF(Sales[[#This Row],[Current Upsell $]]&gt;0,_xlfn.CONCAT(Sales[[#This Row],[Subscription Type]]," ",Sales[[#This Row],[Upsell Priority]]," ",TEXT(Sales[[#This Row],[Current Upsell $]],"$#,#")),"")</f>
        <v/>
      </c>
      <c r="M1586" s="1">
        <v>44105</v>
      </c>
      <c r="N1586" s="1">
        <v>44136</v>
      </c>
      <c r="O1586">
        <v>1</v>
      </c>
      <c r="P1586">
        <v>7</v>
      </c>
      <c r="Q1586" s="1">
        <v>44136</v>
      </c>
      <c r="R1586">
        <v>0</v>
      </c>
      <c r="S1586" s="1"/>
    </row>
    <row r="1587" spans="1:19" x14ac:dyDescent="0.35">
      <c r="A1587">
        <v>100164</v>
      </c>
      <c r="B1587" t="s">
        <v>3</v>
      </c>
      <c r="C1587" s="2">
        <f>_xlfn.SWITCH(Sales[[#This Row],[Subscription Type]],"Basic",10,"Premium",10,"Business",25,"Enterprise",27)</f>
        <v>10</v>
      </c>
      <c r="E1587" s="1"/>
      <c r="F1587" s="1"/>
      <c r="G1587">
        <v>0</v>
      </c>
      <c r="H1587">
        <v>34</v>
      </c>
      <c r="I1587">
        <f>IF(Sales[[#This Row],[Number of Users]]-Sales[[#This Row],[Licenses Bought]]&lt;0,0,Sales[[#This Row],[Number of Users]]-Sales[[#This Row],[Licenses Bought]])</f>
        <v>34</v>
      </c>
      <c r="J1587" s="2">
        <f>IF(Sales[[#This Row],[Sales Month]]=MAX(Sales[Sales Month]),Sales[[#This Row],[Upsell $ Per Non-Paying User]]*Sales[[#This Row],[Non-Paying Users]],0)</f>
        <v>0</v>
      </c>
      <c r="K1587" s="2" t="str">
        <f>_xlfn.IFS(Sales[[#This Row],[Current Upsell $]]=0,"",Sales[[#This Row],[Current Upsell $]]&gt;=400,"High",Sales[[#This Row],[Current Upsell $]]&gt;=100,"Medium",Sales[[#This Row],[Current Upsell $]]&lt;100,"Low")</f>
        <v/>
      </c>
      <c r="L1587" s="2" t="str">
        <f>IF(Sales[[#This Row],[Current Upsell $]]&gt;0,_xlfn.CONCAT(Sales[[#This Row],[Subscription Type]]," ",Sales[[#This Row],[Upsell Priority]]," ",TEXT(Sales[[#This Row],[Current Upsell $]],"$#,#")),"")</f>
        <v/>
      </c>
      <c r="M1587" s="1">
        <v>44136</v>
      </c>
      <c r="N1587" s="1">
        <v>44378</v>
      </c>
      <c r="O1587">
        <v>8</v>
      </c>
      <c r="P1587">
        <v>0</v>
      </c>
      <c r="Q1587" s="1">
        <v>44136</v>
      </c>
      <c r="R1587">
        <v>0</v>
      </c>
      <c r="S1587" s="1"/>
    </row>
    <row r="1588" spans="1:19" x14ac:dyDescent="0.35">
      <c r="A1588">
        <v>100164</v>
      </c>
      <c r="B1588" t="s">
        <v>0</v>
      </c>
      <c r="C1588" s="2">
        <f>_xlfn.SWITCH(Sales[[#This Row],[Subscription Type]],"Basic",10,"Premium",10,"Business",25,"Enterprise",27)</f>
        <v>10</v>
      </c>
      <c r="E1588" s="1"/>
      <c r="F1588" s="1"/>
      <c r="G1588">
        <v>10</v>
      </c>
      <c r="H1588">
        <v>30</v>
      </c>
      <c r="I1588">
        <f>IF(Sales[[#This Row],[Number of Users]]-Sales[[#This Row],[Licenses Bought]]&lt;0,0,Sales[[#This Row],[Number of Users]]-Sales[[#This Row],[Licenses Bought]])</f>
        <v>20</v>
      </c>
      <c r="J1588" s="2">
        <f>IF(Sales[[#This Row],[Sales Month]]=MAX(Sales[Sales Month]),Sales[[#This Row],[Upsell $ Per Non-Paying User]]*Sales[[#This Row],[Non-Paying Users]],0)</f>
        <v>0</v>
      </c>
      <c r="K1588" s="2" t="str">
        <f>_xlfn.IFS(Sales[[#This Row],[Current Upsell $]]=0,"",Sales[[#This Row],[Current Upsell $]]&gt;=400,"High",Sales[[#This Row],[Current Upsell $]]&gt;=100,"Medium",Sales[[#This Row],[Current Upsell $]]&lt;100,"Low")</f>
        <v/>
      </c>
      <c r="L1588" s="2" t="str">
        <f>IF(Sales[[#This Row],[Current Upsell $]]&gt;0,_xlfn.CONCAT(Sales[[#This Row],[Subscription Type]]," ",Sales[[#This Row],[Upsell Priority]]," ",TEXT(Sales[[#This Row],[Current Upsell $]],"$#,#")),"")</f>
        <v/>
      </c>
      <c r="M1588" s="1">
        <v>44136</v>
      </c>
      <c r="N1588" s="1">
        <v>44378</v>
      </c>
      <c r="O1588">
        <v>8</v>
      </c>
      <c r="P1588">
        <v>0</v>
      </c>
      <c r="Q1588" s="1">
        <v>44166</v>
      </c>
      <c r="R1588">
        <v>100</v>
      </c>
      <c r="S1588" s="1"/>
    </row>
    <row r="1589" spans="1:19" x14ac:dyDescent="0.35">
      <c r="A1589">
        <v>100164</v>
      </c>
      <c r="B1589" t="s">
        <v>0</v>
      </c>
      <c r="C1589" s="2">
        <f>_xlfn.SWITCH(Sales[[#This Row],[Subscription Type]],"Basic",10,"Premium",10,"Business",25,"Enterprise",27)</f>
        <v>10</v>
      </c>
      <c r="E1589" s="1"/>
      <c r="F1589" s="1"/>
      <c r="G1589">
        <v>28</v>
      </c>
      <c r="H1589">
        <v>26</v>
      </c>
      <c r="I1589">
        <f>IF(Sales[[#This Row],[Number of Users]]-Sales[[#This Row],[Licenses Bought]]&lt;0,0,Sales[[#This Row],[Number of Users]]-Sales[[#This Row],[Licenses Bought]])</f>
        <v>0</v>
      </c>
      <c r="J1589" s="2">
        <f>IF(Sales[[#This Row],[Sales Month]]=MAX(Sales[Sales Month]),Sales[[#This Row],[Upsell $ Per Non-Paying User]]*Sales[[#This Row],[Non-Paying Users]],0)</f>
        <v>0</v>
      </c>
      <c r="K1589" s="2" t="str">
        <f>_xlfn.IFS(Sales[[#This Row],[Current Upsell $]]=0,"",Sales[[#This Row],[Current Upsell $]]&gt;=400,"High",Sales[[#This Row],[Current Upsell $]]&gt;=100,"Medium",Sales[[#This Row],[Current Upsell $]]&lt;100,"Low")</f>
        <v/>
      </c>
      <c r="L1589" s="2" t="str">
        <f>IF(Sales[[#This Row],[Current Upsell $]]&gt;0,_xlfn.CONCAT(Sales[[#This Row],[Subscription Type]]," ",Sales[[#This Row],[Upsell Priority]]," ",TEXT(Sales[[#This Row],[Current Upsell $]],"$#,#")),"")</f>
        <v/>
      </c>
      <c r="M1589" s="1">
        <v>44136</v>
      </c>
      <c r="N1589" s="1">
        <v>44378</v>
      </c>
      <c r="O1589">
        <v>8</v>
      </c>
      <c r="P1589">
        <v>0</v>
      </c>
      <c r="Q1589" s="1">
        <v>44197</v>
      </c>
      <c r="R1589">
        <v>280</v>
      </c>
      <c r="S1589" s="1"/>
    </row>
    <row r="1590" spans="1:19" x14ac:dyDescent="0.35">
      <c r="A1590">
        <v>100164</v>
      </c>
      <c r="B1590" t="s">
        <v>0</v>
      </c>
      <c r="C1590" s="2">
        <f>_xlfn.SWITCH(Sales[[#This Row],[Subscription Type]],"Basic",10,"Premium",10,"Business",25,"Enterprise",27)</f>
        <v>10</v>
      </c>
      <c r="E1590" s="1"/>
      <c r="F1590" s="1"/>
      <c r="G1590">
        <v>29</v>
      </c>
      <c r="H1590">
        <v>29</v>
      </c>
      <c r="I1590">
        <f>IF(Sales[[#This Row],[Number of Users]]-Sales[[#This Row],[Licenses Bought]]&lt;0,0,Sales[[#This Row],[Number of Users]]-Sales[[#This Row],[Licenses Bought]])</f>
        <v>0</v>
      </c>
      <c r="J1590" s="2">
        <f>IF(Sales[[#This Row],[Sales Month]]=MAX(Sales[Sales Month]),Sales[[#This Row],[Upsell $ Per Non-Paying User]]*Sales[[#This Row],[Non-Paying Users]],0)</f>
        <v>0</v>
      </c>
      <c r="K1590" s="2" t="str">
        <f>_xlfn.IFS(Sales[[#This Row],[Current Upsell $]]=0,"",Sales[[#This Row],[Current Upsell $]]&gt;=400,"High",Sales[[#This Row],[Current Upsell $]]&gt;=100,"Medium",Sales[[#This Row],[Current Upsell $]]&lt;100,"Low")</f>
        <v/>
      </c>
      <c r="L1590" s="2" t="str">
        <f>IF(Sales[[#This Row],[Current Upsell $]]&gt;0,_xlfn.CONCAT(Sales[[#This Row],[Subscription Type]]," ",Sales[[#This Row],[Upsell Priority]]," ",TEXT(Sales[[#This Row],[Current Upsell $]],"$#,#")),"")</f>
        <v/>
      </c>
      <c r="M1590" s="1">
        <v>44136</v>
      </c>
      <c r="N1590" s="1">
        <v>44378</v>
      </c>
      <c r="O1590">
        <v>8</v>
      </c>
      <c r="P1590">
        <v>0</v>
      </c>
      <c r="Q1590" s="1">
        <v>44228</v>
      </c>
      <c r="R1590">
        <v>290</v>
      </c>
      <c r="S1590" s="1"/>
    </row>
    <row r="1591" spans="1:19" x14ac:dyDescent="0.35">
      <c r="A1591">
        <v>100164</v>
      </c>
      <c r="B1591" t="s">
        <v>0</v>
      </c>
      <c r="C1591" s="2">
        <f>_xlfn.SWITCH(Sales[[#This Row],[Subscription Type]],"Basic",10,"Premium",10,"Business",25,"Enterprise",27)</f>
        <v>10</v>
      </c>
      <c r="E1591" s="1"/>
      <c r="F1591" s="1"/>
      <c r="G1591">
        <v>31</v>
      </c>
      <c r="H1591">
        <v>33</v>
      </c>
      <c r="I1591">
        <f>IF(Sales[[#This Row],[Number of Users]]-Sales[[#This Row],[Licenses Bought]]&lt;0,0,Sales[[#This Row],[Number of Users]]-Sales[[#This Row],[Licenses Bought]])</f>
        <v>2</v>
      </c>
      <c r="J1591" s="2">
        <f>IF(Sales[[#This Row],[Sales Month]]=MAX(Sales[Sales Month]),Sales[[#This Row],[Upsell $ Per Non-Paying User]]*Sales[[#This Row],[Non-Paying Users]],0)</f>
        <v>0</v>
      </c>
      <c r="K1591" s="2" t="str">
        <f>_xlfn.IFS(Sales[[#This Row],[Current Upsell $]]=0,"",Sales[[#This Row],[Current Upsell $]]&gt;=400,"High",Sales[[#This Row],[Current Upsell $]]&gt;=100,"Medium",Sales[[#This Row],[Current Upsell $]]&lt;100,"Low")</f>
        <v/>
      </c>
      <c r="L1591" s="2" t="str">
        <f>IF(Sales[[#This Row],[Current Upsell $]]&gt;0,_xlfn.CONCAT(Sales[[#This Row],[Subscription Type]]," ",Sales[[#This Row],[Upsell Priority]]," ",TEXT(Sales[[#This Row],[Current Upsell $]],"$#,#")),"")</f>
        <v/>
      </c>
      <c r="M1591" s="1">
        <v>44136</v>
      </c>
      <c r="N1591" s="1">
        <v>44378</v>
      </c>
      <c r="O1591">
        <v>8</v>
      </c>
      <c r="P1591">
        <v>0</v>
      </c>
      <c r="Q1591" s="1">
        <v>44256</v>
      </c>
      <c r="R1591">
        <v>310</v>
      </c>
      <c r="S1591" s="1"/>
    </row>
    <row r="1592" spans="1:19" x14ac:dyDescent="0.35">
      <c r="A1592">
        <v>100164</v>
      </c>
      <c r="B1592" t="s">
        <v>0</v>
      </c>
      <c r="C1592" s="2">
        <f>_xlfn.SWITCH(Sales[[#This Row],[Subscription Type]],"Basic",10,"Premium",10,"Business",25,"Enterprise",27)</f>
        <v>10</v>
      </c>
      <c r="E1592" s="1"/>
      <c r="F1592" s="1"/>
      <c r="G1592">
        <v>31</v>
      </c>
      <c r="H1592">
        <v>31</v>
      </c>
      <c r="I1592">
        <f>IF(Sales[[#This Row],[Number of Users]]-Sales[[#This Row],[Licenses Bought]]&lt;0,0,Sales[[#This Row],[Number of Users]]-Sales[[#This Row],[Licenses Bought]])</f>
        <v>0</v>
      </c>
      <c r="J1592" s="2">
        <f>IF(Sales[[#This Row],[Sales Month]]=MAX(Sales[Sales Month]),Sales[[#This Row],[Upsell $ Per Non-Paying User]]*Sales[[#This Row],[Non-Paying Users]],0)</f>
        <v>0</v>
      </c>
      <c r="K1592" s="2" t="str">
        <f>_xlfn.IFS(Sales[[#This Row],[Current Upsell $]]=0,"",Sales[[#This Row],[Current Upsell $]]&gt;=400,"High",Sales[[#This Row],[Current Upsell $]]&gt;=100,"Medium",Sales[[#This Row],[Current Upsell $]]&lt;100,"Low")</f>
        <v/>
      </c>
      <c r="L1592" s="2" t="str">
        <f>IF(Sales[[#This Row],[Current Upsell $]]&gt;0,_xlfn.CONCAT(Sales[[#This Row],[Subscription Type]]," ",Sales[[#This Row],[Upsell Priority]]," ",TEXT(Sales[[#This Row],[Current Upsell $]],"$#,#")),"")</f>
        <v/>
      </c>
      <c r="M1592" s="1">
        <v>44136</v>
      </c>
      <c r="N1592" s="1">
        <v>44378</v>
      </c>
      <c r="O1592">
        <v>8</v>
      </c>
      <c r="P1592">
        <v>0</v>
      </c>
      <c r="Q1592" s="1">
        <v>44287</v>
      </c>
      <c r="R1592">
        <v>310</v>
      </c>
      <c r="S1592" s="1"/>
    </row>
    <row r="1593" spans="1:19" x14ac:dyDescent="0.35">
      <c r="A1593">
        <v>100164</v>
      </c>
      <c r="B1593" t="s">
        <v>0</v>
      </c>
      <c r="C1593" s="2">
        <f>_xlfn.SWITCH(Sales[[#This Row],[Subscription Type]],"Basic",10,"Premium",10,"Business",25,"Enterprise",27)</f>
        <v>10</v>
      </c>
      <c r="E1593" s="1"/>
      <c r="F1593" s="1"/>
      <c r="G1593">
        <v>31</v>
      </c>
      <c r="H1593">
        <v>54</v>
      </c>
      <c r="I1593">
        <f>IF(Sales[[#This Row],[Number of Users]]-Sales[[#This Row],[Licenses Bought]]&lt;0,0,Sales[[#This Row],[Number of Users]]-Sales[[#This Row],[Licenses Bought]])</f>
        <v>23</v>
      </c>
      <c r="J1593" s="2">
        <f>IF(Sales[[#This Row],[Sales Month]]=MAX(Sales[Sales Month]),Sales[[#This Row],[Upsell $ Per Non-Paying User]]*Sales[[#This Row],[Non-Paying Users]],0)</f>
        <v>0</v>
      </c>
      <c r="K1593" s="2" t="str">
        <f>_xlfn.IFS(Sales[[#This Row],[Current Upsell $]]=0,"",Sales[[#This Row],[Current Upsell $]]&gt;=400,"High",Sales[[#This Row],[Current Upsell $]]&gt;=100,"Medium",Sales[[#This Row],[Current Upsell $]]&lt;100,"Low")</f>
        <v/>
      </c>
      <c r="L1593" s="2" t="str">
        <f>IF(Sales[[#This Row],[Current Upsell $]]&gt;0,_xlfn.CONCAT(Sales[[#This Row],[Subscription Type]]," ",Sales[[#This Row],[Upsell Priority]]," ",TEXT(Sales[[#This Row],[Current Upsell $]],"$#,#")),"")</f>
        <v/>
      </c>
      <c r="M1593" s="1">
        <v>44136</v>
      </c>
      <c r="N1593" s="1">
        <v>44378</v>
      </c>
      <c r="O1593">
        <v>8</v>
      </c>
      <c r="P1593">
        <v>0</v>
      </c>
      <c r="Q1593" s="1">
        <v>44317</v>
      </c>
      <c r="R1593">
        <v>310</v>
      </c>
      <c r="S1593" s="1"/>
    </row>
    <row r="1594" spans="1:19" x14ac:dyDescent="0.35">
      <c r="A1594">
        <v>100164</v>
      </c>
      <c r="B1594" t="s">
        <v>0</v>
      </c>
      <c r="C1594" s="2">
        <f>_xlfn.SWITCH(Sales[[#This Row],[Subscription Type]],"Basic",10,"Premium",10,"Business",25,"Enterprise",27)</f>
        <v>10</v>
      </c>
      <c r="E1594" s="1"/>
      <c r="F1594" s="1"/>
      <c r="G1594">
        <v>31</v>
      </c>
      <c r="H1594">
        <v>38</v>
      </c>
      <c r="I1594">
        <f>IF(Sales[[#This Row],[Number of Users]]-Sales[[#This Row],[Licenses Bought]]&lt;0,0,Sales[[#This Row],[Number of Users]]-Sales[[#This Row],[Licenses Bought]])</f>
        <v>7</v>
      </c>
      <c r="J1594" s="2">
        <f>IF(Sales[[#This Row],[Sales Month]]=MAX(Sales[Sales Month]),Sales[[#This Row],[Upsell $ Per Non-Paying User]]*Sales[[#This Row],[Non-Paying Users]],0)</f>
        <v>70</v>
      </c>
      <c r="K1594" s="2" t="str">
        <f>_xlfn.IFS(Sales[[#This Row],[Current Upsell $]]=0,"",Sales[[#This Row],[Current Upsell $]]&gt;=400,"High",Sales[[#This Row],[Current Upsell $]]&gt;=100,"Medium",Sales[[#This Row],[Current Upsell $]]&lt;100,"Low")</f>
        <v>Low</v>
      </c>
      <c r="L1594" s="2" t="str">
        <f>IF(Sales[[#This Row],[Current Upsell $]]&gt;0,_xlfn.CONCAT(Sales[[#This Row],[Subscription Type]]," ",Sales[[#This Row],[Upsell Priority]]," ",TEXT(Sales[[#This Row],[Current Upsell $]],"$#,#")),"")</f>
        <v>Premium Low $70</v>
      </c>
      <c r="M1594" s="1">
        <v>44136</v>
      </c>
      <c r="N1594" s="1">
        <v>44378</v>
      </c>
      <c r="O1594">
        <v>8</v>
      </c>
      <c r="P1594">
        <v>0</v>
      </c>
      <c r="Q1594" s="1">
        <v>44348</v>
      </c>
      <c r="R1594">
        <v>310</v>
      </c>
      <c r="S1594" s="1"/>
    </row>
    <row r="1595" spans="1:19" x14ac:dyDescent="0.35">
      <c r="A1595">
        <v>100165</v>
      </c>
      <c r="B1595" t="s">
        <v>3</v>
      </c>
      <c r="C1595" s="2">
        <f>_xlfn.SWITCH(Sales[[#This Row],[Subscription Type]],"Basic",10,"Premium",10,"Business",25,"Enterprise",27)</f>
        <v>10</v>
      </c>
      <c r="E1595" s="1"/>
      <c r="F1595" s="1"/>
      <c r="G1595">
        <v>0</v>
      </c>
      <c r="H1595">
        <v>42</v>
      </c>
      <c r="I1595">
        <f>IF(Sales[[#This Row],[Number of Users]]-Sales[[#This Row],[Licenses Bought]]&lt;0,0,Sales[[#This Row],[Number of Users]]-Sales[[#This Row],[Licenses Bought]])</f>
        <v>42</v>
      </c>
      <c r="J1595" s="2">
        <f>IF(Sales[[#This Row],[Sales Month]]=MAX(Sales[Sales Month]),Sales[[#This Row],[Upsell $ Per Non-Paying User]]*Sales[[#This Row],[Non-Paying Users]],0)</f>
        <v>0</v>
      </c>
      <c r="K1595" s="2" t="str">
        <f>_xlfn.IFS(Sales[[#This Row],[Current Upsell $]]=0,"",Sales[[#This Row],[Current Upsell $]]&gt;=400,"High",Sales[[#This Row],[Current Upsell $]]&gt;=100,"Medium",Sales[[#This Row],[Current Upsell $]]&lt;100,"Low")</f>
        <v/>
      </c>
      <c r="L1595" s="2" t="str">
        <f>IF(Sales[[#This Row],[Current Upsell $]]&gt;0,_xlfn.CONCAT(Sales[[#This Row],[Subscription Type]]," ",Sales[[#This Row],[Upsell Priority]]," ",TEXT(Sales[[#This Row],[Current Upsell $]],"$#,#")),"")</f>
        <v/>
      </c>
      <c r="M1595" s="1">
        <v>44136</v>
      </c>
      <c r="N1595" s="1">
        <v>44378</v>
      </c>
      <c r="O1595">
        <v>8</v>
      </c>
      <c r="P1595">
        <v>0</v>
      </c>
      <c r="Q1595" s="1">
        <v>44136</v>
      </c>
      <c r="R1595">
        <v>0</v>
      </c>
      <c r="S1595" s="1"/>
    </row>
    <row r="1596" spans="1:19" x14ac:dyDescent="0.35">
      <c r="A1596">
        <v>100165</v>
      </c>
      <c r="B1596" t="s">
        <v>0</v>
      </c>
      <c r="C1596" s="2">
        <f>_xlfn.SWITCH(Sales[[#This Row],[Subscription Type]],"Basic",10,"Premium",10,"Business",25,"Enterprise",27)</f>
        <v>10</v>
      </c>
      <c r="E1596" s="1"/>
      <c r="F1596" s="1"/>
      <c r="G1596">
        <v>16</v>
      </c>
      <c r="H1596">
        <v>43</v>
      </c>
      <c r="I1596">
        <f>IF(Sales[[#This Row],[Number of Users]]-Sales[[#This Row],[Licenses Bought]]&lt;0,0,Sales[[#This Row],[Number of Users]]-Sales[[#This Row],[Licenses Bought]])</f>
        <v>27</v>
      </c>
      <c r="J1596" s="2">
        <f>IF(Sales[[#This Row],[Sales Month]]=MAX(Sales[Sales Month]),Sales[[#This Row],[Upsell $ Per Non-Paying User]]*Sales[[#This Row],[Non-Paying Users]],0)</f>
        <v>0</v>
      </c>
      <c r="K1596" s="2" t="str">
        <f>_xlfn.IFS(Sales[[#This Row],[Current Upsell $]]=0,"",Sales[[#This Row],[Current Upsell $]]&gt;=400,"High",Sales[[#This Row],[Current Upsell $]]&gt;=100,"Medium",Sales[[#This Row],[Current Upsell $]]&lt;100,"Low")</f>
        <v/>
      </c>
      <c r="L1596" s="2" t="str">
        <f>IF(Sales[[#This Row],[Current Upsell $]]&gt;0,_xlfn.CONCAT(Sales[[#This Row],[Subscription Type]]," ",Sales[[#This Row],[Upsell Priority]]," ",TEXT(Sales[[#This Row],[Current Upsell $]],"$#,#")),"")</f>
        <v/>
      </c>
      <c r="M1596" s="1">
        <v>44136</v>
      </c>
      <c r="N1596" s="1">
        <v>44378</v>
      </c>
      <c r="O1596">
        <v>8</v>
      </c>
      <c r="P1596">
        <v>0</v>
      </c>
      <c r="Q1596" s="1">
        <v>44166</v>
      </c>
      <c r="R1596">
        <v>160</v>
      </c>
      <c r="S1596" s="1"/>
    </row>
    <row r="1597" spans="1:19" x14ac:dyDescent="0.35">
      <c r="A1597">
        <v>100165</v>
      </c>
      <c r="B1597" t="s">
        <v>0</v>
      </c>
      <c r="C1597" s="2">
        <f>_xlfn.SWITCH(Sales[[#This Row],[Subscription Type]],"Basic",10,"Premium",10,"Business",25,"Enterprise",27)</f>
        <v>10</v>
      </c>
      <c r="E1597" s="1"/>
      <c r="F1597" s="1"/>
      <c r="G1597">
        <v>16</v>
      </c>
      <c r="H1597">
        <v>39</v>
      </c>
      <c r="I1597">
        <f>IF(Sales[[#This Row],[Number of Users]]-Sales[[#This Row],[Licenses Bought]]&lt;0,0,Sales[[#This Row],[Number of Users]]-Sales[[#This Row],[Licenses Bought]])</f>
        <v>23</v>
      </c>
      <c r="J1597" s="2">
        <f>IF(Sales[[#This Row],[Sales Month]]=MAX(Sales[Sales Month]),Sales[[#This Row],[Upsell $ Per Non-Paying User]]*Sales[[#This Row],[Non-Paying Users]],0)</f>
        <v>0</v>
      </c>
      <c r="K1597" s="2" t="str">
        <f>_xlfn.IFS(Sales[[#This Row],[Current Upsell $]]=0,"",Sales[[#This Row],[Current Upsell $]]&gt;=400,"High",Sales[[#This Row],[Current Upsell $]]&gt;=100,"Medium",Sales[[#This Row],[Current Upsell $]]&lt;100,"Low")</f>
        <v/>
      </c>
      <c r="L1597" s="2" t="str">
        <f>IF(Sales[[#This Row],[Current Upsell $]]&gt;0,_xlfn.CONCAT(Sales[[#This Row],[Subscription Type]]," ",Sales[[#This Row],[Upsell Priority]]," ",TEXT(Sales[[#This Row],[Current Upsell $]],"$#,#")),"")</f>
        <v/>
      </c>
      <c r="M1597" s="1">
        <v>44136</v>
      </c>
      <c r="N1597" s="1">
        <v>44378</v>
      </c>
      <c r="O1597">
        <v>8</v>
      </c>
      <c r="P1597">
        <v>0</v>
      </c>
      <c r="Q1597" s="1">
        <v>44197</v>
      </c>
      <c r="R1597">
        <v>160</v>
      </c>
      <c r="S1597" s="1"/>
    </row>
    <row r="1598" spans="1:19" x14ac:dyDescent="0.35">
      <c r="A1598">
        <v>100165</v>
      </c>
      <c r="B1598" t="s">
        <v>0</v>
      </c>
      <c r="C1598" s="2">
        <f>_xlfn.SWITCH(Sales[[#This Row],[Subscription Type]],"Basic",10,"Premium",10,"Business",25,"Enterprise",27)</f>
        <v>10</v>
      </c>
      <c r="E1598" s="1"/>
      <c r="F1598" s="1"/>
      <c r="G1598">
        <v>25</v>
      </c>
      <c r="H1598">
        <v>34</v>
      </c>
      <c r="I1598">
        <f>IF(Sales[[#This Row],[Number of Users]]-Sales[[#This Row],[Licenses Bought]]&lt;0,0,Sales[[#This Row],[Number of Users]]-Sales[[#This Row],[Licenses Bought]])</f>
        <v>9</v>
      </c>
      <c r="J1598" s="2">
        <f>IF(Sales[[#This Row],[Sales Month]]=MAX(Sales[Sales Month]),Sales[[#This Row],[Upsell $ Per Non-Paying User]]*Sales[[#This Row],[Non-Paying Users]],0)</f>
        <v>0</v>
      </c>
      <c r="K1598" s="2" t="str">
        <f>_xlfn.IFS(Sales[[#This Row],[Current Upsell $]]=0,"",Sales[[#This Row],[Current Upsell $]]&gt;=400,"High",Sales[[#This Row],[Current Upsell $]]&gt;=100,"Medium",Sales[[#This Row],[Current Upsell $]]&lt;100,"Low")</f>
        <v/>
      </c>
      <c r="L1598" s="2" t="str">
        <f>IF(Sales[[#This Row],[Current Upsell $]]&gt;0,_xlfn.CONCAT(Sales[[#This Row],[Subscription Type]]," ",Sales[[#This Row],[Upsell Priority]]," ",TEXT(Sales[[#This Row],[Current Upsell $]],"$#,#")),"")</f>
        <v/>
      </c>
      <c r="M1598" s="1">
        <v>44136</v>
      </c>
      <c r="N1598" s="1">
        <v>44378</v>
      </c>
      <c r="O1598">
        <v>8</v>
      </c>
      <c r="P1598">
        <v>0</v>
      </c>
      <c r="Q1598" s="1">
        <v>44228</v>
      </c>
      <c r="R1598">
        <v>250</v>
      </c>
      <c r="S1598" s="1"/>
    </row>
    <row r="1599" spans="1:19" x14ac:dyDescent="0.35">
      <c r="A1599">
        <v>100165</v>
      </c>
      <c r="B1599" t="s">
        <v>0</v>
      </c>
      <c r="C1599" s="2">
        <f>_xlfn.SWITCH(Sales[[#This Row],[Subscription Type]],"Basic",10,"Premium",10,"Business",25,"Enterprise",27)</f>
        <v>10</v>
      </c>
      <c r="E1599" s="1"/>
      <c r="F1599" s="1"/>
      <c r="G1599">
        <v>29</v>
      </c>
      <c r="H1599">
        <v>35</v>
      </c>
      <c r="I1599">
        <f>IF(Sales[[#This Row],[Number of Users]]-Sales[[#This Row],[Licenses Bought]]&lt;0,0,Sales[[#This Row],[Number of Users]]-Sales[[#This Row],[Licenses Bought]])</f>
        <v>6</v>
      </c>
      <c r="J1599" s="2">
        <f>IF(Sales[[#This Row],[Sales Month]]=MAX(Sales[Sales Month]),Sales[[#This Row],[Upsell $ Per Non-Paying User]]*Sales[[#This Row],[Non-Paying Users]],0)</f>
        <v>0</v>
      </c>
      <c r="K1599" s="2" t="str">
        <f>_xlfn.IFS(Sales[[#This Row],[Current Upsell $]]=0,"",Sales[[#This Row],[Current Upsell $]]&gt;=400,"High",Sales[[#This Row],[Current Upsell $]]&gt;=100,"Medium",Sales[[#This Row],[Current Upsell $]]&lt;100,"Low")</f>
        <v/>
      </c>
      <c r="L1599" s="2" t="str">
        <f>IF(Sales[[#This Row],[Current Upsell $]]&gt;0,_xlfn.CONCAT(Sales[[#This Row],[Subscription Type]]," ",Sales[[#This Row],[Upsell Priority]]," ",TEXT(Sales[[#This Row],[Current Upsell $]],"$#,#")),"")</f>
        <v/>
      </c>
      <c r="M1599" s="1">
        <v>44136</v>
      </c>
      <c r="N1599" s="1">
        <v>44378</v>
      </c>
      <c r="O1599">
        <v>8</v>
      </c>
      <c r="P1599">
        <v>0</v>
      </c>
      <c r="Q1599" s="1">
        <v>44256</v>
      </c>
      <c r="R1599">
        <v>290</v>
      </c>
      <c r="S1599" s="1"/>
    </row>
    <row r="1600" spans="1:19" x14ac:dyDescent="0.35">
      <c r="A1600">
        <v>100165</v>
      </c>
      <c r="B1600" t="s">
        <v>0</v>
      </c>
      <c r="C1600" s="2">
        <f>_xlfn.SWITCH(Sales[[#This Row],[Subscription Type]],"Basic",10,"Premium",10,"Business",25,"Enterprise",27)</f>
        <v>10</v>
      </c>
      <c r="E1600" s="1"/>
      <c r="F1600" s="1"/>
      <c r="G1600">
        <v>29</v>
      </c>
      <c r="H1600">
        <v>31</v>
      </c>
      <c r="I1600">
        <f>IF(Sales[[#This Row],[Number of Users]]-Sales[[#This Row],[Licenses Bought]]&lt;0,0,Sales[[#This Row],[Number of Users]]-Sales[[#This Row],[Licenses Bought]])</f>
        <v>2</v>
      </c>
      <c r="J1600" s="2">
        <f>IF(Sales[[#This Row],[Sales Month]]=MAX(Sales[Sales Month]),Sales[[#This Row],[Upsell $ Per Non-Paying User]]*Sales[[#This Row],[Non-Paying Users]],0)</f>
        <v>0</v>
      </c>
      <c r="K1600" s="2" t="str">
        <f>_xlfn.IFS(Sales[[#This Row],[Current Upsell $]]=0,"",Sales[[#This Row],[Current Upsell $]]&gt;=400,"High",Sales[[#This Row],[Current Upsell $]]&gt;=100,"Medium",Sales[[#This Row],[Current Upsell $]]&lt;100,"Low")</f>
        <v/>
      </c>
      <c r="L1600" s="2" t="str">
        <f>IF(Sales[[#This Row],[Current Upsell $]]&gt;0,_xlfn.CONCAT(Sales[[#This Row],[Subscription Type]]," ",Sales[[#This Row],[Upsell Priority]]," ",TEXT(Sales[[#This Row],[Current Upsell $]],"$#,#")),"")</f>
        <v/>
      </c>
      <c r="M1600" s="1">
        <v>44136</v>
      </c>
      <c r="N1600" s="1">
        <v>44378</v>
      </c>
      <c r="O1600">
        <v>8</v>
      </c>
      <c r="P1600">
        <v>0</v>
      </c>
      <c r="Q1600" s="1">
        <v>44287</v>
      </c>
      <c r="R1600">
        <v>290</v>
      </c>
      <c r="S1600" s="1"/>
    </row>
    <row r="1601" spans="1:19" x14ac:dyDescent="0.35">
      <c r="A1601">
        <v>100165</v>
      </c>
      <c r="B1601" t="s">
        <v>0</v>
      </c>
      <c r="C1601" s="2">
        <f>_xlfn.SWITCH(Sales[[#This Row],[Subscription Type]],"Basic",10,"Premium",10,"Business",25,"Enterprise",27)</f>
        <v>10</v>
      </c>
      <c r="E1601" s="1"/>
      <c r="F1601" s="1"/>
      <c r="G1601">
        <v>29</v>
      </c>
      <c r="H1601">
        <v>32</v>
      </c>
      <c r="I1601">
        <f>IF(Sales[[#This Row],[Number of Users]]-Sales[[#This Row],[Licenses Bought]]&lt;0,0,Sales[[#This Row],[Number of Users]]-Sales[[#This Row],[Licenses Bought]])</f>
        <v>3</v>
      </c>
      <c r="J1601" s="2">
        <f>IF(Sales[[#This Row],[Sales Month]]=MAX(Sales[Sales Month]),Sales[[#This Row],[Upsell $ Per Non-Paying User]]*Sales[[#This Row],[Non-Paying Users]],0)</f>
        <v>0</v>
      </c>
      <c r="K1601" s="2" t="str">
        <f>_xlfn.IFS(Sales[[#This Row],[Current Upsell $]]=0,"",Sales[[#This Row],[Current Upsell $]]&gt;=400,"High",Sales[[#This Row],[Current Upsell $]]&gt;=100,"Medium",Sales[[#This Row],[Current Upsell $]]&lt;100,"Low")</f>
        <v/>
      </c>
      <c r="L1601" s="2" t="str">
        <f>IF(Sales[[#This Row],[Current Upsell $]]&gt;0,_xlfn.CONCAT(Sales[[#This Row],[Subscription Type]]," ",Sales[[#This Row],[Upsell Priority]]," ",TEXT(Sales[[#This Row],[Current Upsell $]],"$#,#")),"")</f>
        <v/>
      </c>
      <c r="M1601" s="1">
        <v>44136</v>
      </c>
      <c r="N1601" s="1">
        <v>44378</v>
      </c>
      <c r="O1601">
        <v>8</v>
      </c>
      <c r="P1601">
        <v>0</v>
      </c>
      <c r="Q1601" s="1">
        <v>44317</v>
      </c>
      <c r="R1601">
        <v>290</v>
      </c>
      <c r="S1601" s="1"/>
    </row>
    <row r="1602" spans="1:19" x14ac:dyDescent="0.35">
      <c r="A1602">
        <v>100165</v>
      </c>
      <c r="B1602" t="s">
        <v>0</v>
      </c>
      <c r="C1602" s="2">
        <f>_xlfn.SWITCH(Sales[[#This Row],[Subscription Type]],"Basic",10,"Premium",10,"Business",25,"Enterprise",27)</f>
        <v>10</v>
      </c>
      <c r="E1602" s="1"/>
      <c r="F1602" s="1"/>
      <c r="G1602">
        <v>29</v>
      </c>
      <c r="H1602">
        <v>35</v>
      </c>
      <c r="I1602">
        <f>IF(Sales[[#This Row],[Number of Users]]-Sales[[#This Row],[Licenses Bought]]&lt;0,0,Sales[[#This Row],[Number of Users]]-Sales[[#This Row],[Licenses Bought]])</f>
        <v>6</v>
      </c>
      <c r="J1602" s="2">
        <f>IF(Sales[[#This Row],[Sales Month]]=MAX(Sales[Sales Month]),Sales[[#This Row],[Upsell $ Per Non-Paying User]]*Sales[[#This Row],[Non-Paying Users]],0)</f>
        <v>60</v>
      </c>
      <c r="K1602" s="2" t="str">
        <f>_xlfn.IFS(Sales[[#This Row],[Current Upsell $]]=0,"",Sales[[#This Row],[Current Upsell $]]&gt;=400,"High",Sales[[#This Row],[Current Upsell $]]&gt;=100,"Medium",Sales[[#This Row],[Current Upsell $]]&lt;100,"Low")</f>
        <v>Low</v>
      </c>
      <c r="L1602" s="2" t="str">
        <f>IF(Sales[[#This Row],[Current Upsell $]]&gt;0,_xlfn.CONCAT(Sales[[#This Row],[Subscription Type]]," ",Sales[[#This Row],[Upsell Priority]]," ",TEXT(Sales[[#This Row],[Current Upsell $]],"$#,#")),"")</f>
        <v>Premium Low $60</v>
      </c>
      <c r="M1602" s="1">
        <v>44136</v>
      </c>
      <c r="N1602" s="1">
        <v>44378</v>
      </c>
      <c r="O1602">
        <v>8</v>
      </c>
      <c r="P1602">
        <v>0</v>
      </c>
      <c r="Q1602" s="1">
        <v>44348</v>
      </c>
      <c r="R1602">
        <v>290</v>
      </c>
      <c r="S1602" s="1"/>
    </row>
    <row r="1603" spans="1:19" x14ac:dyDescent="0.35">
      <c r="A1603">
        <v>100166</v>
      </c>
      <c r="B1603" t="s">
        <v>3</v>
      </c>
      <c r="C1603" s="2">
        <f>_xlfn.SWITCH(Sales[[#This Row],[Subscription Type]],"Basic",10,"Premium",10,"Business",25,"Enterprise",27)</f>
        <v>10</v>
      </c>
      <c r="E1603" s="1"/>
      <c r="F1603" s="1"/>
      <c r="G1603">
        <v>0</v>
      </c>
      <c r="H1603">
        <v>21</v>
      </c>
      <c r="I1603">
        <f>IF(Sales[[#This Row],[Number of Users]]-Sales[[#This Row],[Licenses Bought]]&lt;0,0,Sales[[#This Row],[Number of Users]]-Sales[[#This Row],[Licenses Bought]])</f>
        <v>21</v>
      </c>
      <c r="J1603" s="2">
        <f>IF(Sales[[#This Row],[Sales Month]]=MAX(Sales[Sales Month]),Sales[[#This Row],[Upsell $ Per Non-Paying User]]*Sales[[#This Row],[Non-Paying Users]],0)</f>
        <v>0</v>
      </c>
      <c r="K1603" s="2" t="str">
        <f>_xlfn.IFS(Sales[[#This Row],[Current Upsell $]]=0,"",Sales[[#This Row],[Current Upsell $]]&gt;=400,"High",Sales[[#This Row],[Current Upsell $]]&gt;=100,"Medium",Sales[[#This Row],[Current Upsell $]]&lt;100,"Low")</f>
        <v/>
      </c>
      <c r="L1603" s="2" t="str">
        <f>IF(Sales[[#This Row],[Current Upsell $]]&gt;0,_xlfn.CONCAT(Sales[[#This Row],[Subscription Type]]," ",Sales[[#This Row],[Upsell Priority]]," ",TEXT(Sales[[#This Row],[Current Upsell $]],"$#,#")),"")</f>
        <v/>
      </c>
      <c r="M1603" s="1">
        <v>44136</v>
      </c>
      <c r="N1603" s="1">
        <v>44378</v>
      </c>
      <c r="O1603">
        <v>8</v>
      </c>
      <c r="P1603">
        <v>0</v>
      </c>
      <c r="Q1603" s="1">
        <v>44136</v>
      </c>
      <c r="R1603">
        <v>0</v>
      </c>
      <c r="S1603" s="1"/>
    </row>
    <row r="1604" spans="1:19" x14ac:dyDescent="0.35">
      <c r="A1604">
        <v>100166</v>
      </c>
      <c r="B1604" t="s">
        <v>0</v>
      </c>
      <c r="C1604" s="2">
        <f>_xlfn.SWITCH(Sales[[#This Row],[Subscription Type]],"Basic",10,"Premium",10,"Business",25,"Enterprise",27)</f>
        <v>10</v>
      </c>
      <c r="E1604" s="1"/>
      <c r="F1604" s="1"/>
      <c r="G1604">
        <v>6</v>
      </c>
      <c r="H1604">
        <v>17</v>
      </c>
      <c r="I1604">
        <f>IF(Sales[[#This Row],[Number of Users]]-Sales[[#This Row],[Licenses Bought]]&lt;0,0,Sales[[#This Row],[Number of Users]]-Sales[[#This Row],[Licenses Bought]])</f>
        <v>11</v>
      </c>
      <c r="J1604" s="2">
        <f>IF(Sales[[#This Row],[Sales Month]]=MAX(Sales[Sales Month]),Sales[[#This Row],[Upsell $ Per Non-Paying User]]*Sales[[#This Row],[Non-Paying Users]],0)</f>
        <v>0</v>
      </c>
      <c r="K1604" s="2" t="str">
        <f>_xlfn.IFS(Sales[[#This Row],[Current Upsell $]]=0,"",Sales[[#This Row],[Current Upsell $]]&gt;=400,"High",Sales[[#This Row],[Current Upsell $]]&gt;=100,"Medium",Sales[[#This Row],[Current Upsell $]]&lt;100,"Low")</f>
        <v/>
      </c>
      <c r="L1604" s="2" t="str">
        <f>IF(Sales[[#This Row],[Current Upsell $]]&gt;0,_xlfn.CONCAT(Sales[[#This Row],[Subscription Type]]," ",Sales[[#This Row],[Upsell Priority]]," ",TEXT(Sales[[#This Row],[Current Upsell $]],"$#,#")),"")</f>
        <v/>
      </c>
      <c r="M1604" s="1">
        <v>44136</v>
      </c>
      <c r="N1604" s="1">
        <v>44378</v>
      </c>
      <c r="O1604">
        <v>8</v>
      </c>
      <c r="P1604">
        <v>0</v>
      </c>
      <c r="Q1604" s="1">
        <v>44166</v>
      </c>
      <c r="R1604">
        <v>60</v>
      </c>
      <c r="S1604" s="1"/>
    </row>
    <row r="1605" spans="1:19" x14ac:dyDescent="0.35">
      <c r="A1605">
        <v>100166</v>
      </c>
      <c r="B1605" t="s">
        <v>0</v>
      </c>
      <c r="C1605" s="2">
        <f>_xlfn.SWITCH(Sales[[#This Row],[Subscription Type]],"Basic",10,"Premium",10,"Business",25,"Enterprise",27)</f>
        <v>10</v>
      </c>
      <c r="E1605" s="1"/>
      <c r="F1605" s="1"/>
      <c r="G1605">
        <v>10</v>
      </c>
      <c r="H1605">
        <v>20</v>
      </c>
      <c r="I1605">
        <f>IF(Sales[[#This Row],[Number of Users]]-Sales[[#This Row],[Licenses Bought]]&lt;0,0,Sales[[#This Row],[Number of Users]]-Sales[[#This Row],[Licenses Bought]])</f>
        <v>10</v>
      </c>
      <c r="J1605" s="2">
        <f>IF(Sales[[#This Row],[Sales Month]]=MAX(Sales[Sales Month]),Sales[[#This Row],[Upsell $ Per Non-Paying User]]*Sales[[#This Row],[Non-Paying Users]],0)</f>
        <v>0</v>
      </c>
      <c r="K1605" s="2" t="str">
        <f>_xlfn.IFS(Sales[[#This Row],[Current Upsell $]]=0,"",Sales[[#This Row],[Current Upsell $]]&gt;=400,"High",Sales[[#This Row],[Current Upsell $]]&gt;=100,"Medium",Sales[[#This Row],[Current Upsell $]]&lt;100,"Low")</f>
        <v/>
      </c>
      <c r="L1605" s="2" t="str">
        <f>IF(Sales[[#This Row],[Current Upsell $]]&gt;0,_xlfn.CONCAT(Sales[[#This Row],[Subscription Type]]," ",Sales[[#This Row],[Upsell Priority]]," ",TEXT(Sales[[#This Row],[Current Upsell $]],"$#,#")),"")</f>
        <v/>
      </c>
      <c r="M1605" s="1">
        <v>44136</v>
      </c>
      <c r="N1605" s="1">
        <v>44378</v>
      </c>
      <c r="O1605">
        <v>8</v>
      </c>
      <c r="P1605">
        <v>0</v>
      </c>
      <c r="Q1605" s="1">
        <v>44197</v>
      </c>
      <c r="R1605">
        <v>100</v>
      </c>
      <c r="S1605" s="1"/>
    </row>
    <row r="1606" spans="1:19" x14ac:dyDescent="0.35">
      <c r="A1606">
        <v>100166</v>
      </c>
      <c r="B1606" t="s">
        <v>0</v>
      </c>
      <c r="C1606" s="2">
        <f>_xlfn.SWITCH(Sales[[#This Row],[Subscription Type]],"Basic",10,"Premium",10,"Business",25,"Enterprise",27)</f>
        <v>10</v>
      </c>
      <c r="E1606" s="1"/>
      <c r="F1606" s="1"/>
      <c r="G1606">
        <v>16</v>
      </c>
      <c r="H1606">
        <v>27</v>
      </c>
      <c r="I1606">
        <f>IF(Sales[[#This Row],[Number of Users]]-Sales[[#This Row],[Licenses Bought]]&lt;0,0,Sales[[#This Row],[Number of Users]]-Sales[[#This Row],[Licenses Bought]])</f>
        <v>11</v>
      </c>
      <c r="J1606" s="2">
        <f>IF(Sales[[#This Row],[Sales Month]]=MAX(Sales[Sales Month]),Sales[[#This Row],[Upsell $ Per Non-Paying User]]*Sales[[#This Row],[Non-Paying Users]],0)</f>
        <v>0</v>
      </c>
      <c r="K1606" s="2" t="str">
        <f>_xlfn.IFS(Sales[[#This Row],[Current Upsell $]]=0,"",Sales[[#This Row],[Current Upsell $]]&gt;=400,"High",Sales[[#This Row],[Current Upsell $]]&gt;=100,"Medium",Sales[[#This Row],[Current Upsell $]]&lt;100,"Low")</f>
        <v/>
      </c>
      <c r="L1606" s="2" t="str">
        <f>IF(Sales[[#This Row],[Current Upsell $]]&gt;0,_xlfn.CONCAT(Sales[[#This Row],[Subscription Type]]," ",Sales[[#This Row],[Upsell Priority]]," ",TEXT(Sales[[#This Row],[Current Upsell $]],"$#,#")),"")</f>
        <v/>
      </c>
      <c r="M1606" s="1">
        <v>44136</v>
      </c>
      <c r="N1606" s="1">
        <v>44378</v>
      </c>
      <c r="O1606">
        <v>8</v>
      </c>
      <c r="P1606">
        <v>0</v>
      </c>
      <c r="Q1606" s="1">
        <v>44228</v>
      </c>
      <c r="R1606">
        <v>160</v>
      </c>
      <c r="S1606" s="1"/>
    </row>
    <row r="1607" spans="1:19" x14ac:dyDescent="0.35">
      <c r="A1607">
        <v>100166</v>
      </c>
      <c r="B1607" t="s">
        <v>0</v>
      </c>
      <c r="C1607" s="2">
        <f>_xlfn.SWITCH(Sales[[#This Row],[Subscription Type]],"Basic",10,"Premium",10,"Business",25,"Enterprise",27)</f>
        <v>10</v>
      </c>
      <c r="E1607" s="1"/>
      <c r="F1607" s="1"/>
      <c r="G1607">
        <v>17</v>
      </c>
      <c r="H1607">
        <v>15</v>
      </c>
      <c r="I1607">
        <f>IF(Sales[[#This Row],[Number of Users]]-Sales[[#This Row],[Licenses Bought]]&lt;0,0,Sales[[#This Row],[Number of Users]]-Sales[[#This Row],[Licenses Bought]])</f>
        <v>0</v>
      </c>
      <c r="J1607" s="2">
        <f>IF(Sales[[#This Row],[Sales Month]]=MAX(Sales[Sales Month]),Sales[[#This Row],[Upsell $ Per Non-Paying User]]*Sales[[#This Row],[Non-Paying Users]],0)</f>
        <v>0</v>
      </c>
      <c r="K1607" s="2" t="str">
        <f>_xlfn.IFS(Sales[[#This Row],[Current Upsell $]]=0,"",Sales[[#This Row],[Current Upsell $]]&gt;=400,"High",Sales[[#This Row],[Current Upsell $]]&gt;=100,"Medium",Sales[[#This Row],[Current Upsell $]]&lt;100,"Low")</f>
        <v/>
      </c>
      <c r="L1607" s="2" t="str">
        <f>IF(Sales[[#This Row],[Current Upsell $]]&gt;0,_xlfn.CONCAT(Sales[[#This Row],[Subscription Type]]," ",Sales[[#This Row],[Upsell Priority]]," ",TEXT(Sales[[#This Row],[Current Upsell $]],"$#,#")),"")</f>
        <v/>
      </c>
      <c r="M1607" s="1">
        <v>44136</v>
      </c>
      <c r="N1607" s="1">
        <v>44378</v>
      </c>
      <c r="O1607">
        <v>8</v>
      </c>
      <c r="P1607">
        <v>0</v>
      </c>
      <c r="Q1607" s="1">
        <v>44256</v>
      </c>
      <c r="R1607">
        <v>170</v>
      </c>
      <c r="S1607" s="1"/>
    </row>
    <row r="1608" spans="1:19" x14ac:dyDescent="0.35">
      <c r="A1608">
        <v>100166</v>
      </c>
      <c r="B1608" t="s">
        <v>0</v>
      </c>
      <c r="C1608" s="2">
        <f>_xlfn.SWITCH(Sales[[#This Row],[Subscription Type]],"Basic",10,"Premium",10,"Business",25,"Enterprise",27)</f>
        <v>10</v>
      </c>
      <c r="E1608" s="1"/>
      <c r="F1608" s="1"/>
      <c r="G1608">
        <v>17</v>
      </c>
      <c r="H1608">
        <v>23</v>
      </c>
      <c r="I1608">
        <f>IF(Sales[[#This Row],[Number of Users]]-Sales[[#This Row],[Licenses Bought]]&lt;0,0,Sales[[#This Row],[Number of Users]]-Sales[[#This Row],[Licenses Bought]])</f>
        <v>6</v>
      </c>
      <c r="J1608" s="2">
        <f>IF(Sales[[#This Row],[Sales Month]]=MAX(Sales[Sales Month]),Sales[[#This Row],[Upsell $ Per Non-Paying User]]*Sales[[#This Row],[Non-Paying Users]],0)</f>
        <v>0</v>
      </c>
      <c r="K1608" s="2" t="str">
        <f>_xlfn.IFS(Sales[[#This Row],[Current Upsell $]]=0,"",Sales[[#This Row],[Current Upsell $]]&gt;=400,"High",Sales[[#This Row],[Current Upsell $]]&gt;=100,"Medium",Sales[[#This Row],[Current Upsell $]]&lt;100,"Low")</f>
        <v/>
      </c>
      <c r="L1608" s="2" t="str">
        <f>IF(Sales[[#This Row],[Current Upsell $]]&gt;0,_xlfn.CONCAT(Sales[[#This Row],[Subscription Type]]," ",Sales[[#This Row],[Upsell Priority]]," ",TEXT(Sales[[#This Row],[Current Upsell $]],"$#,#")),"")</f>
        <v/>
      </c>
      <c r="M1608" s="1">
        <v>44136</v>
      </c>
      <c r="N1608" s="1">
        <v>44378</v>
      </c>
      <c r="O1608">
        <v>8</v>
      </c>
      <c r="P1608">
        <v>0</v>
      </c>
      <c r="Q1608" s="1">
        <v>44287</v>
      </c>
      <c r="R1608">
        <v>170</v>
      </c>
      <c r="S1608" s="1"/>
    </row>
    <row r="1609" spans="1:19" x14ac:dyDescent="0.35">
      <c r="A1609">
        <v>100166</v>
      </c>
      <c r="B1609" t="s">
        <v>0</v>
      </c>
      <c r="C1609" s="2">
        <f>_xlfn.SWITCH(Sales[[#This Row],[Subscription Type]],"Basic",10,"Premium",10,"Business",25,"Enterprise",27)</f>
        <v>10</v>
      </c>
      <c r="E1609" s="1"/>
      <c r="F1609" s="1"/>
      <c r="G1609">
        <v>17</v>
      </c>
      <c r="H1609">
        <v>21</v>
      </c>
      <c r="I1609">
        <f>IF(Sales[[#This Row],[Number of Users]]-Sales[[#This Row],[Licenses Bought]]&lt;0,0,Sales[[#This Row],[Number of Users]]-Sales[[#This Row],[Licenses Bought]])</f>
        <v>4</v>
      </c>
      <c r="J1609" s="2">
        <f>IF(Sales[[#This Row],[Sales Month]]=MAX(Sales[Sales Month]),Sales[[#This Row],[Upsell $ Per Non-Paying User]]*Sales[[#This Row],[Non-Paying Users]],0)</f>
        <v>0</v>
      </c>
      <c r="K1609" s="2" t="str">
        <f>_xlfn.IFS(Sales[[#This Row],[Current Upsell $]]=0,"",Sales[[#This Row],[Current Upsell $]]&gt;=400,"High",Sales[[#This Row],[Current Upsell $]]&gt;=100,"Medium",Sales[[#This Row],[Current Upsell $]]&lt;100,"Low")</f>
        <v/>
      </c>
      <c r="L1609" s="2" t="str">
        <f>IF(Sales[[#This Row],[Current Upsell $]]&gt;0,_xlfn.CONCAT(Sales[[#This Row],[Subscription Type]]," ",Sales[[#This Row],[Upsell Priority]]," ",TEXT(Sales[[#This Row],[Current Upsell $]],"$#,#")),"")</f>
        <v/>
      </c>
      <c r="M1609" s="1">
        <v>44136</v>
      </c>
      <c r="N1609" s="1">
        <v>44378</v>
      </c>
      <c r="O1609">
        <v>8</v>
      </c>
      <c r="P1609">
        <v>0</v>
      </c>
      <c r="Q1609" s="1">
        <v>44317</v>
      </c>
      <c r="R1609">
        <v>170</v>
      </c>
      <c r="S1609" s="1"/>
    </row>
    <row r="1610" spans="1:19" x14ac:dyDescent="0.35">
      <c r="A1610">
        <v>100166</v>
      </c>
      <c r="B1610" t="s">
        <v>0</v>
      </c>
      <c r="C1610" s="2">
        <f>_xlfn.SWITCH(Sales[[#This Row],[Subscription Type]],"Basic",10,"Premium",10,"Business",25,"Enterprise",27)</f>
        <v>10</v>
      </c>
      <c r="E1610" s="1"/>
      <c r="F1610" s="1"/>
      <c r="G1610">
        <v>17</v>
      </c>
      <c r="H1610">
        <v>21</v>
      </c>
      <c r="I1610">
        <f>IF(Sales[[#This Row],[Number of Users]]-Sales[[#This Row],[Licenses Bought]]&lt;0,0,Sales[[#This Row],[Number of Users]]-Sales[[#This Row],[Licenses Bought]])</f>
        <v>4</v>
      </c>
      <c r="J1610" s="2">
        <f>IF(Sales[[#This Row],[Sales Month]]=MAX(Sales[Sales Month]),Sales[[#This Row],[Upsell $ Per Non-Paying User]]*Sales[[#This Row],[Non-Paying Users]],0)</f>
        <v>40</v>
      </c>
      <c r="K1610" s="2" t="str">
        <f>_xlfn.IFS(Sales[[#This Row],[Current Upsell $]]=0,"",Sales[[#This Row],[Current Upsell $]]&gt;=400,"High",Sales[[#This Row],[Current Upsell $]]&gt;=100,"Medium",Sales[[#This Row],[Current Upsell $]]&lt;100,"Low")</f>
        <v>Low</v>
      </c>
      <c r="L1610" s="2" t="str">
        <f>IF(Sales[[#This Row],[Current Upsell $]]&gt;0,_xlfn.CONCAT(Sales[[#This Row],[Subscription Type]]," ",Sales[[#This Row],[Upsell Priority]]," ",TEXT(Sales[[#This Row],[Current Upsell $]],"$#,#")),"")</f>
        <v>Premium Low $40</v>
      </c>
      <c r="M1610" s="1">
        <v>44136</v>
      </c>
      <c r="N1610" s="1">
        <v>44378</v>
      </c>
      <c r="O1610">
        <v>8</v>
      </c>
      <c r="P1610">
        <v>0</v>
      </c>
      <c r="Q1610" s="1">
        <v>44348</v>
      </c>
      <c r="R1610">
        <v>170</v>
      </c>
      <c r="S1610" s="1"/>
    </row>
    <row r="1611" spans="1:19" x14ac:dyDescent="0.35">
      <c r="A1611">
        <v>100167</v>
      </c>
      <c r="B1611" t="s">
        <v>3</v>
      </c>
      <c r="C1611" s="2">
        <f>_xlfn.SWITCH(Sales[[#This Row],[Subscription Type]],"Basic",10,"Premium",10,"Business",25,"Enterprise",27)</f>
        <v>10</v>
      </c>
      <c r="E1611" s="1"/>
      <c r="F1611" s="1"/>
      <c r="G1611">
        <v>0</v>
      </c>
      <c r="H1611">
        <v>77</v>
      </c>
      <c r="I1611">
        <f>IF(Sales[[#This Row],[Number of Users]]-Sales[[#This Row],[Licenses Bought]]&lt;0,0,Sales[[#This Row],[Number of Users]]-Sales[[#This Row],[Licenses Bought]])</f>
        <v>77</v>
      </c>
      <c r="J1611" s="2">
        <f>IF(Sales[[#This Row],[Sales Month]]=MAX(Sales[Sales Month]),Sales[[#This Row],[Upsell $ Per Non-Paying User]]*Sales[[#This Row],[Non-Paying Users]],0)</f>
        <v>0</v>
      </c>
      <c r="K1611" s="2" t="str">
        <f>_xlfn.IFS(Sales[[#This Row],[Current Upsell $]]=0,"",Sales[[#This Row],[Current Upsell $]]&gt;=400,"High",Sales[[#This Row],[Current Upsell $]]&gt;=100,"Medium",Sales[[#This Row],[Current Upsell $]]&lt;100,"Low")</f>
        <v/>
      </c>
      <c r="L1611" s="2" t="str">
        <f>IF(Sales[[#This Row],[Current Upsell $]]&gt;0,_xlfn.CONCAT(Sales[[#This Row],[Subscription Type]]," ",Sales[[#This Row],[Upsell Priority]]," ",TEXT(Sales[[#This Row],[Current Upsell $]],"$#,#")),"")</f>
        <v/>
      </c>
      <c r="M1611" s="1">
        <v>44136</v>
      </c>
      <c r="N1611" s="1">
        <v>44378</v>
      </c>
      <c r="O1611">
        <v>8</v>
      </c>
      <c r="P1611">
        <v>0</v>
      </c>
      <c r="Q1611" s="1">
        <v>44136</v>
      </c>
      <c r="R1611">
        <v>0</v>
      </c>
      <c r="S1611" s="1"/>
    </row>
    <row r="1612" spans="1:19" x14ac:dyDescent="0.35">
      <c r="A1612">
        <v>100167</v>
      </c>
      <c r="B1612" t="s">
        <v>2</v>
      </c>
      <c r="C1612" s="2">
        <f>_xlfn.SWITCH(Sales[[#This Row],[Subscription Type]],"Basic",10,"Premium",10,"Business",25,"Enterprise",27)</f>
        <v>27</v>
      </c>
      <c r="D1612">
        <v>12</v>
      </c>
      <c r="E1612" s="1">
        <v>44409</v>
      </c>
      <c r="F1612" s="1">
        <v>44773</v>
      </c>
      <c r="G1612">
        <v>80</v>
      </c>
      <c r="H1612">
        <v>74</v>
      </c>
      <c r="I1612">
        <f>IF(Sales[[#This Row],[Number of Users]]-Sales[[#This Row],[Licenses Bought]]&lt;0,0,Sales[[#This Row],[Number of Users]]-Sales[[#This Row],[Licenses Bought]])</f>
        <v>0</v>
      </c>
      <c r="J1612" s="2">
        <f>IF(Sales[[#This Row],[Sales Month]]=MAX(Sales[Sales Month]),Sales[[#This Row],[Upsell $ Per Non-Paying User]]*Sales[[#This Row],[Non-Paying Users]],0)</f>
        <v>0</v>
      </c>
      <c r="K1612" s="2" t="str">
        <f>_xlfn.IFS(Sales[[#This Row],[Current Upsell $]]=0,"",Sales[[#This Row],[Current Upsell $]]&gt;=400,"High",Sales[[#This Row],[Current Upsell $]]&gt;=100,"Medium",Sales[[#This Row],[Current Upsell $]]&lt;100,"Low")</f>
        <v/>
      </c>
      <c r="L1612" s="2" t="str">
        <f>IF(Sales[[#This Row],[Current Upsell $]]&gt;0,_xlfn.CONCAT(Sales[[#This Row],[Subscription Type]]," ",Sales[[#This Row],[Upsell Priority]]," ",TEXT(Sales[[#This Row],[Current Upsell $]],"$#,#")),"")</f>
        <v/>
      </c>
      <c r="M1612" s="1">
        <v>44136</v>
      </c>
      <c r="N1612" s="1">
        <v>44378</v>
      </c>
      <c r="O1612">
        <v>8</v>
      </c>
      <c r="P1612">
        <v>0</v>
      </c>
      <c r="Q1612" s="1">
        <v>44166</v>
      </c>
      <c r="R1612">
        <v>630</v>
      </c>
      <c r="S1612" s="1"/>
    </row>
    <row r="1613" spans="1:19" x14ac:dyDescent="0.35">
      <c r="A1613">
        <v>100167</v>
      </c>
      <c r="B1613" t="s">
        <v>2</v>
      </c>
      <c r="C1613" s="2">
        <f>_xlfn.SWITCH(Sales[[#This Row],[Subscription Type]],"Basic",10,"Premium",10,"Business",25,"Enterprise",27)</f>
        <v>27</v>
      </c>
      <c r="D1613">
        <v>12</v>
      </c>
      <c r="E1613" s="1">
        <v>44409</v>
      </c>
      <c r="F1613" s="1">
        <v>44773</v>
      </c>
      <c r="G1613">
        <v>80</v>
      </c>
      <c r="H1613">
        <v>95</v>
      </c>
      <c r="I1613">
        <f>IF(Sales[[#This Row],[Number of Users]]-Sales[[#This Row],[Licenses Bought]]&lt;0,0,Sales[[#This Row],[Number of Users]]-Sales[[#This Row],[Licenses Bought]])</f>
        <v>15</v>
      </c>
      <c r="J1613" s="2">
        <f>IF(Sales[[#This Row],[Sales Month]]=MAX(Sales[Sales Month]),Sales[[#This Row],[Upsell $ Per Non-Paying User]]*Sales[[#This Row],[Non-Paying Users]],0)</f>
        <v>0</v>
      </c>
      <c r="K1613" s="2" t="str">
        <f>_xlfn.IFS(Sales[[#This Row],[Current Upsell $]]=0,"",Sales[[#This Row],[Current Upsell $]]&gt;=400,"High",Sales[[#This Row],[Current Upsell $]]&gt;=100,"Medium",Sales[[#This Row],[Current Upsell $]]&lt;100,"Low")</f>
        <v/>
      </c>
      <c r="L1613" s="2" t="str">
        <f>IF(Sales[[#This Row],[Current Upsell $]]&gt;0,_xlfn.CONCAT(Sales[[#This Row],[Subscription Type]]," ",Sales[[#This Row],[Upsell Priority]]," ",TEXT(Sales[[#This Row],[Current Upsell $]],"$#,#")),"")</f>
        <v/>
      </c>
      <c r="M1613" s="1">
        <v>44136</v>
      </c>
      <c r="N1613" s="1">
        <v>44378</v>
      </c>
      <c r="O1613">
        <v>8</v>
      </c>
      <c r="P1613">
        <v>0</v>
      </c>
      <c r="Q1613" s="1">
        <v>44197</v>
      </c>
      <c r="R1613">
        <v>1230</v>
      </c>
      <c r="S1613" s="1"/>
    </row>
    <row r="1614" spans="1:19" x14ac:dyDescent="0.35">
      <c r="A1614">
        <v>100167</v>
      </c>
      <c r="B1614" t="s">
        <v>2</v>
      </c>
      <c r="C1614" s="2">
        <f>_xlfn.SWITCH(Sales[[#This Row],[Subscription Type]],"Basic",10,"Premium",10,"Business",25,"Enterprise",27)</f>
        <v>27</v>
      </c>
      <c r="D1614">
        <v>12</v>
      </c>
      <c r="E1614" s="1">
        <v>44409</v>
      </c>
      <c r="F1614" s="1">
        <v>44773</v>
      </c>
      <c r="G1614">
        <v>80</v>
      </c>
      <c r="H1614">
        <v>98</v>
      </c>
      <c r="I1614">
        <f>IF(Sales[[#This Row],[Number of Users]]-Sales[[#This Row],[Licenses Bought]]&lt;0,0,Sales[[#This Row],[Number of Users]]-Sales[[#This Row],[Licenses Bought]])</f>
        <v>18</v>
      </c>
      <c r="J1614" s="2">
        <f>IF(Sales[[#This Row],[Sales Month]]=MAX(Sales[Sales Month]),Sales[[#This Row],[Upsell $ Per Non-Paying User]]*Sales[[#This Row],[Non-Paying Users]],0)</f>
        <v>0</v>
      </c>
      <c r="K1614" s="2" t="str">
        <f>_xlfn.IFS(Sales[[#This Row],[Current Upsell $]]=0,"",Sales[[#This Row],[Current Upsell $]]&gt;=400,"High",Sales[[#This Row],[Current Upsell $]]&gt;=100,"Medium",Sales[[#This Row],[Current Upsell $]]&lt;100,"Low")</f>
        <v/>
      </c>
      <c r="L1614" s="2" t="str">
        <f>IF(Sales[[#This Row],[Current Upsell $]]&gt;0,_xlfn.CONCAT(Sales[[#This Row],[Subscription Type]]," ",Sales[[#This Row],[Upsell Priority]]," ",TEXT(Sales[[#This Row],[Current Upsell $]],"$#,#")),"")</f>
        <v/>
      </c>
      <c r="M1614" s="1">
        <v>44136</v>
      </c>
      <c r="N1614" s="1">
        <v>44378</v>
      </c>
      <c r="O1614">
        <v>8</v>
      </c>
      <c r="P1614">
        <v>0</v>
      </c>
      <c r="Q1614" s="1">
        <v>44228</v>
      </c>
      <c r="R1614">
        <v>2400</v>
      </c>
      <c r="S1614" s="1"/>
    </row>
    <row r="1615" spans="1:19" x14ac:dyDescent="0.35">
      <c r="A1615">
        <v>100167</v>
      </c>
      <c r="B1615" t="s">
        <v>2</v>
      </c>
      <c r="C1615" s="2">
        <f>_xlfn.SWITCH(Sales[[#This Row],[Subscription Type]],"Basic",10,"Premium",10,"Business",25,"Enterprise",27)</f>
        <v>27</v>
      </c>
      <c r="D1615">
        <v>12</v>
      </c>
      <c r="E1615" s="1">
        <v>44409</v>
      </c>
      <c r="F1615" s="1">
        <v>44773</v>
      </c>
      <c r="G1615">
        <v>80</v>
      </c>
      <c r="H1615">
        <v>84</v>
      </c>
      <c r="I1615">
        <f>IF(Sales[[#This Row],[Number of Users]]-Sales[[#This Row],[Licenses Bought]]&lt;0,0,Sales[[#This Row],[Number of Users]]-Sales[[#This Row],[Licenses Bought]])</f>
        <v>4</v>
      </c>
      <c r="J1615" s="2">
        <f>IF(Sales[[#This Row],[Sales Month]]=MAX(Sales[Sales Month]),Sales[[#This Row],[Upsell $ Per Non-Paying User]]*Sales[[#This Row],[Non-Paying Users]],0)</f>
        <v>0</v>
      </c>
      <c r="K1615" s="2" t="str">
        <f>_xlfn.IFS(Sales[[#This Row],[Current Upsell $]]=0,"",Sales[[#This Row],[Current Upsell $]]&gt;=400,"High",Sales[[#This Row],[Current Upsell $]]&gt;=100,"Medium",Sales[[#This Row],[Current Upsell $]]&lt;100,"Low")</f>
        <v/>
      </c>
      <c r="L1615" s="2" t="str">
        <f>IF(Sales[[#This Row],[Current Upsell $]]&gt;0,_xlfn.CONCAT(Sales[[#This Row],[Subscription Type]]," ",Sales[[#This Row],[Upsell Priority]]," ",TEXT(Sales[[#This Row],[Current Upsell $]],"$#,#")),"")</f>
        <v/>
      </c>
      <c r="M1615" s="1">
        <v>44136</v>
      </c>
      <c r="N1615" s="1">
        <v>44378</v>
      </c>
      <c r="O1615">
        <v>8</v>
      </c>
      <c r="P1615">
        <v>0</v>
      </c>
      <c r="Q1615" s="1">
        <v>44256</v>
      </c>
      <c r="R1615">
        <v>2400</v>
      </c>
      <c r="S1615" s="1"/>
    </row>
    <row r="1616" spans="1:19" x14ac:dyDescent="0.35">
      <c r="A1616">
        <v>100167</v>
      </c>
      <c r="B1616" t="s">
        <v>2</v>
      </c>
      <c r="C1616" s="2">
        <f>_xlfn.SWITCH(Sales[[#This Row],[Subscription Type]],"Basic",10,"Premium",10,"Business",25,"Enterprise",27)</f>
        <v>27</v>
      </c>
      <c r="D1616">
        <v>12</v>
      </c>
      <c r="E1616" s="1">
        <v>44409</v>
      </c>
      <c r="F1616" s="1">
        <v>44773</v>
      </c>
      <c r="G1616">
        <v>80</v>
      </c>
      <c r="H1616">
        <v>86</v>
      </c>
      <c r="I1616">
        <f>IF(Sales[[#This Row],[Number of Users]]-Sales[[#This Row],[Licenses Bought]]&lt;0,0,Sales[[#This Row],[Number of Users]]-Sales[[#This Row],[Licenses Bought]])</f>
        <v>6</v>
      </c>
      <c r="J1616" s="2">
        <f>IF(Sales[[#This Row],[Sales Month]]=MAX(Sales[Sales Month]),Sales[[#This Row],[Upsell $ Per Non-Paying User]]*Sales[[#This Row],[Non-Paying Users]],0)</f>
        <v>0</v>
      </c>
      <c r="K1616" s="2" t="str">
        <f>_xlfn.IFS(Sales[[#This Row],[Current Upsell $]]=0,"",Sales[[#This Row],[Current Upsell $]]&gt;=400,"High",Sales[[#This Row],[Current Upsell $]]&gt;=100,"Medium",Sales[[#This Row],[Current Upsell $]]&lt;100,"Low")</f>
        <v/>
      </c>
      <c r="L1616" s="2" t="str">
        <f>IF(Sales[[#This Row],[Current Upsell $]]&gt;0,_xlfn.CONCAT(Sales[[#This Row],[Subscription Type]]," ",Sales[[#This Row],[Upsell Priority]]," ",TEXT(Sales[[#This Row],[Current Upsell $]],"$#,#")),"")</f>
        <v/>
      </c>
      <c r="M1616" s="1">
        <v>44136</v>
      </c>
      <c r="N1616" s="1">
        <v>44378</v>
      </c>
      <c r="O1616">
        <v>8</v>
      </c>
      <c r="P1616">
        <v>0</v>
      </c>
      <c r="Q1616" s="1">
        <v>44287</v>
      </c>
      <c r="R1616">
        <v>2400</v>
      </c>
      <c r="S1616" s="1"/>
    </row>
    <row r="1617" spans="1:19" x14ac:dyDescent="0.35">
      <c r="A1617">
        <v>100167</v>
      </c>
      <c r="B1617" t="s">
        <v>2</v>
      </c>
      <c r="C1617" s="2">
        <f>_xlfn.SWITCH(Sales[[#This Row],[Subscription Type]],"Basic",10,"Premium",10,"Business",25,"Enterprise",27)</f>
        <v>27</v>
      </c>
      <c r="D1617">
        <v>12</v>
      </c>
      <c r="E1617" s="1">
        <v>44409</v>
      </c>
      <c r="F1617" s="1">
        <v>44773</v>
      </c>
      <c r="G1617">
        <v>80</v>
      </c>
      <c r="H1617">
        <v>89</v>
      </c>
      <c r="I1617">
        <f>IF(Sales[[#This Row],[Number of Users]]-Sales[[#This Row],[Licenses Bought]]&lt;0,0,Sales[[#This Row],[Number of Users]]-Sales[[#This Row],[Licenses Bought]])</f>
        <v>9</v>
      </c>
      <c r="J1617" s="2">
        <f>IF(Sales[[#This Row],[Sales Month]]=MAX(Sales[Sales Month]),Sales[[#This Row],[Upsell $ Per Non-Paying User]]*Sales[[#This Row],[Non-Paying Users]],0)</f>
        <v>0</v>
      </c>
      <c r="K1617" s="2" t="str">
        <f>_xlfn.IFS(Sales[[#This Row],[Current Upsell $]]=0,"",Sales[[#This Row],[Current Upsell $]]&gt;=400,"High",Sales[[#This Row],[Current Upsell $]]&gt;=100,"Medium",Sales[[#This Row],[Current Upsell $]]&lt;100,"Low")</f>
        <v/>
      </c>
      <c r="L1617" s="2" t="str">
        <f>IF(Sales[[#This Row],[Current Upsell $]]&gt;0,_xlfn.CONCAT(Sales[[#This Row],[Subscription Type]]," ",Sales[[#This Row],[Upsell Priority]]," ",TEXT(Sales[[#This Row],[Current Upsell $]],"$#,#")),"")</f>
        <v/>
      </c>
      <c r="M1617" s="1">
        <v>44136</v>
      </c>
      <c r="N1617" s="1">
        <v>44378</v>
      </c>
      <c r="O1617">
        <v>8</v>
      </c>
      <c r="P1617">
        <v>0</v>
      </c>
      <c r="Q1617" s="1">
        <v>44317</v>
      </c>
      <c r="R1617">
        <v>2400</v>
      </c>
      <c r="S1617" s="1"/>
    </row>
    <row r="1618" spans="1:19" x14ac:dyDescent="0.35">
      <c r="A1618">
        <v>100167</v>
      </c>
      <c r="B1618" t="s">
        <v>2</v>
      </c>
      <c r="C1618" s="2">
        <f>_xlfn.SWITCH(Sales[[#This Row],[Subscription Type]],"Basic",10,"Premium",10,"Business",25,"Enterprise",27)</f>
        <v>27</v>
      </c>
      <c r="D1618">
        <v>12</v>
      </c>
      <c r="E1618" s="1">
        <v>44409</v>
      </c>
      <c r="F1618" s="1">
        <v>44773</v>
      </c>
      <c r="G1618">
        <v>80</v>
      </c>
      <c r="H1618">
        <v>88</v>
      </c>
      <c r="I1618">
        <f>IF(Sales[[#This Row],[Number of Users]]-Sales[[#This Row],[Licenses Bought]]&lt;0,0,Sales[[#This Row],[Number of Users]]-Sales[[#This Row],[Licenses Bought]])</f>
        <v>8</v>
      </c>
      <c r="J1618" s="2">
        <f>IF(Sales[[#This Row],[Sales Month]]=MAX(Sales[Sales Month]),Sales[[#This Row],[Upsell $ Per Non-Paying User]]*Sales[[#This Row],[Non-Paying Users]],0)</f>
        <v>216</v>
      </c>
      <c r="K1618" s="2" t="str">
        <f>_xlfn.IFS(Sales[[#This Row],[Current Upsell $]]=0,"",Sales[[#This Row],[Current Upsell $]]&gt;=400,"High",Sales[[#This Row],[Current Upsell $]]&gt;=100,"Medium",Sales[[#This Row],[Current Upsell $]]&lt;100,"Low")</f>
        <v>Medium</v>
      </c>
      <c r="L1618" s="2" t="str">
        <f>IF(Sales[[#This Row],[Current Upsell $]]&gt;0,_xlfn.CONCAT(Sales[[#This Row],[Subscription Type]]," ",Sales[[#This Row],[Upsell Priority]]," ",TEXT(Sales[[#This Row],[Current Upsell $]],"$#,#")),"")</f>
        <v>Enterprise Medium $216</v>
      </c>
      <c r="M1618" s="1">
        <v>44136</v>
      </c>
      <c r="N1618" s="1">
        <v>44378</v>
      </c>
      <c r="O1618">
        <v>8</v>
      </c>
      <c r="P1618">
        <v>0</v>
      </c>
      <c r="Q1618" s="1">
        <v>44348</v>
      </c>
      <c r="R1618">
        <v>2400</v>
      </c>
      <c r="S1618" s="1"/>
    </row>
    <row r="1619" spans="1:19" x14ac:dyDescent="0.35">
      <c r="A1619">
        <v>100168</v>
      </c>
      <c r="B1619" t="s">
        <v>3</v>
      </c>
      <c r="C1619" s="2">
        <f>_xlfn.SWITCH(Sales[[#This Row],[Subscription Type]],"Basic",10,"Premium",10,"Business",25,"Enterprise",27)</f>
        <v>10</v>
      </c>
      <c r="G1619">
        <v>0</v>
      </c>
      <c r="H1619">
        <v>2</v>
      </c>
      <c r="I1619">
        <f>IF(Sales[[#This Row],[Number of Users]]-Sales[[#This Row],[Licenses Bought]]&lt;0,0,Sales[[#This Row],[Number of Users]]-Sales[[#This Row],[Licenses Bought]])</f>
        <v>2</v>
      </c>
      <c r="J1619" s="2">
        <f>IF(Sales[[#This Row],[Sales Month]]=MAX(Sales[Sales Month]),Sales[[#This Row],[Upsell $ Per Non-Paying User]]*Sales[[#This Row],[Non-Paying Users]],0)</f>
        <v>0</v>
      </c>
      <c r="K1619" s="2" t="str">
        <f>_xlfn.IFS(Sales[[#This Row],[Current Upsell $]]=0,"",Sales[[#This Row],[Current Upsell $]]&gt;=400,"High",Sales[[#This Row],[Current Upsell $]]&gt;=100,"Medium",Sales[[#This Row],[Current Upsell $]]&lt;100,"Low")</f>
        <v/>
      </c>
      <c r="L1619" s="2" t="str">
        <f>IF(Sales[[#This Row],[Current Upsell $]]&gt;0,_xlfn.CONCAT(Sales[[#This Row],[Subscription Type]]," ",Sales[[#This Row],[Upsell Priority]]," ",TEXT(Sales[[#This Row],[Current Upsell $]],"$#,#")),"")</f>
        <v/>
      </c>
      <c r="M1619" s="1">
        <v>44136</v>
      </c>
      <c r="N1619" s="1">
        <v>44166</v>
      </c>
      <c r="O1619">
        <v>1</v>
      </c>
      <c r="P1619">
        <v>6</v>
      </c>
      <c r="Q1619" s="1">
        <v>44136</v>
      </c>
      <c r="R1619">
        <v>0</v>
      </c>
      <c r="S1619" s="1"/>
    </row>
    <row r="1620" spans="1:19" x14ac:dyDescent="0.35">
      <c r="A1620">
        <v>100168</v>
      </c>
      <c r="B1620" t="s">
        <v>3</v>
      </c>
      <c r="C1620" s="2">
        <f>_xlfn.SWITCH(Sales[[#This Row],[Subscription Type]],"Basic",10,"Premium",10,"Business",25,"Enterprise",27)</f>
        <v>10</v>
      </c>
      <c r="G1620">
        <v>0</v>
      </c>
      <c r="H1620">
        <v>1</v>
      </c>
      <c r="I1620">
        <f>IF(Sales[[#This Row],[Number of Users]]-Sales[[#This Row],[Licenses Bought]]&lt;0,0,Sales[[#This Row],[Number of Users]]-Sales[[#This Row],[Licenses Bought]])</f>
        <v>1</v>
      </c>
      <c r="J1620" s="2">
        <f>IF(Sales[[#This Row],[Sales Month]]=MAX(Sales[Sales Month]),Sales[[#This Row],[Upsell $ Per Non-Paying User]]*Sales[[#This Row],[Non-Paying Users]],0)</f>
        <v>0</v>
      </c>
      <c r="K1620" s="2" t="str">
        <f>_xlfn.IFS(Sales[[#This Row],[Current Upsell $]]=0,"",Sales[[#This Row],[Current Upsell $]]&gt;=400,"High",Sales[[#This Row],[Current Upsell $]]&gt;=100,"Medium",Sales[[#This Row],[Current Upsell $]]&lt;100,"Low")</f>
        <v/>
      </c>
      <c r="L1620" s="2" t="str">
        <f>IF(Sales[[#This Row],[Current Upsell $]]&gt;0,_xlfn.CONCAT(Sales[[#This Row],[Subscription Type]]," ",Sales[[#This Row],[Upsell Priority]]," ",TEXT(Sales[[#This Row],[Current Upsell $]],"$#,#")),"")</f>
        <v/>
      </c>
      <c r="M1620" s="1">
        <v>44136</v>
      </c>
      <c r="N1620" s="1">
        <v>44166</v>
      </c>
      <c r="O1620">
        <v>1</v>
      </c>
      <c r="P1620">
        <v>6</v>
      </c>
      <c r="Q1620" s="1">
        <v>44166</v>
      </c>
      <c r="R1620">
        <v>0</v>
      </c>
      <c r="S1620" s="1"/>
    </row>
    <row r="1621" spans="1:19" x14ac:dyDescent="0.35">
      <c r="A1621">
        <v>100169</v>
      </c>
      <c r="B1621" t="s">
        <v>3</v>
      </c>
      <c r="C1621" s="2">
        <f>_xlfn.SWITCH(Sales[[#This Row],[Subscription Type]],"Basic",10,"Premium",10,"Business",25,"Enterprise",27)</f>
        <v>10</v>
      </c>
      <c r="G1621">
        <v>0</v>
      </c>
      <c r="H1621">
        <v>2</v>
      </c>
      <c r="I1621">
        <f>IF(Sales[[#This Row],[Number of Users]]-Sales[[#This Row],[Licenses Bought]]&lt;0,0,Sales[[#This Row],[Number of Users]]-Sales[[#This Row],[Licenses Bought]])</f>
        <v>2</v>
      </c>
      <c r="J1621" s="2">
        <f>IF(Sales[[#This Row],[Sales Month]]=MAX(Sales[Sales Month]),Sales[[#This Row],[Upsell $ Per Non-Paying User]]*Sales[[#This Row],[Non-Paying Users]],0)</f>
        <v>0</v>
      </c>
      <c r="K1621" s="2" t="str">
        <f>_xlfn.IFS(Sales[[#This Row],[Current Upsell $]]=0,"",Sales[[#This Row],[Current Upsell $]]&gt;=400,"High",Sales[[#This Row],[Current Upsell $]]&gt;=100,"Medium",Sales[[#This Row],[Current Upsell $]]&lt;100,"Low")</f>
        <v/>
      </c>
      <c r="L1621" s="2" t="str">
        <f>IF(Sales[[#This Row],[Current Upsell $]]&gt;0,_xlfn.CONCAT(Sales[[#This Row],[Subscription Type]]," ",Sales[[#This Row],[Upsell Priority]]," ",TEXT(Sales[[#This Row],[Current Upsell $]],"$#,#")),"")</f>
        <v/>
      </c>
      <c r="M1621" s="1">
        <v>44136</v>
      </c>
      <c r="N1621" s="1">
        <v>44317</v>
      </c>
      <c r="O1621">
        <v>6</v>
      </c>
      <c r="P1621">
        <v>1</v>
      </c>
      <c r="Q1621" s="1">
        <v>44136</v>
      </c>
      <c r="R1621">
        <v>0</v>
      </c>
      <c r="S1621" s="1"/>
    </row>
    <row r="1622" spans="1:19" x14ac:dyDescent="0.35">
      <c r="A1622">
        <v>100169</v>
      </c>
      <c r="B1622" t="s">
        <v>0</v>
      </c>
      <c r="C1622" s="2">
        <f>_xlfn.SWITCH(Sales[[#This Row],[Subscription Type]],"Basic",10,"Premium",10,"Business",25,"Enterprise",27)</f>
        <v>10</v>
      </c>
      <c r="G1622">
        <v>1</v>
      </c>
      <c r="H1622">
        <v>2</v>
      </c>
      <c r="I1622">
        <f>IF(Sales[[#This Row],[Number of Users]]-Sales[[#This Row],[Licenses Bought]]&lt;0,0,Sales[[#This Row],[Number of Users]]-Sales[[#This Row],[Licenses Bought]])</f>
        <v>1</v>
      </c>
      <c r="J1622" s="2">
        <f>IF(Sales[[#This Row],[Sales Month]]=MAX(Sales[Sales Month]),Sales[[#This Row],[Upsell $ Per Non-Paying User]]*Sales[[#This Row],[Non-Paying Users]],0)</f>
        <v>0</v>
      </c>
      <c r="K1622" s="2" t="str">
        <f>_xlfn.IFS(Sales[[#This Row],[Current Upsell $]]=0,"",Sales[[#This Row],[Current Upsell $]]&gt;=400,"High",Sales[[#This Row],[Current Upsell $]]&gt;=100,"Medium",Sales[[#This Row],[Current Upsell $]]&lt;100,"Low")</f>
        <v/>
      </c>
      <c r="L1622" s="2" t="str">
        <f>IF(Sales[[#This Row],[Current Upsell $]]&gt;0,_xlfn.CONCAT(Sales[[#This Row],[Subscription Type]]," ",Sales[[#This Row],[Upsell Priority]]," ",TEXT(Sales[[#This Row],[Current Upsell $]],"$#,#")),"")</f>
        <v/>
      </c>
      <c r="M1622" s="1">
        <v>44136</v>
      </c>
      <c r="N1622" s="1">
        <v>44317</v>
      </c>
      <c r="O1622">
        <v>6</v>
      </c>
      <c r="P1622">
        <v>1</v>
      </c>
      <c r="Q1622" s="1">
        <v>44166</v>
      </c>
      <c r="R1622">
        <v>10</v>
      </c>
      <c r="S1622" s="1"/>
    </row>
    <row r="1623" spans="1:19" x14ac:dyDescent="0.35">
      <c r="A1623">
        <v>100169</v>
      </c>
      <c r="B1623" t="s">
        <v>0</v>
      </c>
      <c r="C1623" s="2">
        <f>_xlfn.SWITCH(Sales[[#This Row],[Subscription Type]],"Basic",10,"Premium",10,"Business",25,"Enterprise",27)</f>
        <v>10</v>
      </c>
      <c r="G1623">
        <v>1</v>
      </c>
      <c r="H1623">
        <v>1</v>
      </c>
      <c r="I1623">
        <f>IF(Sales[[#This Row],[Number of Users]]-Sales[[#This Row],[Licenses Bought]]&lt;0,0,Sales[[#This Row],[Number of Users]]-Sales[[#This Row],[Licenses Bought]])</f>
        <v>0</v>
      </c>
      <c r="J1623" s="2">
        <f>IF(Sales[[#This Row],[Sales Month]]=MAX(Sales[Sales Month]),Sales[[#This Row],[Upsell $ Per Non-Paying User]]*Sales[[#This Row],[Non-Paying Users]],0)</f>
        <v>0</v>
      </c>
      <c r="K1623" s="2" t="str">
        <f>_xlfn.IFS(Sales[[#This Row],[Current Upsell $]]=0,"",Sales[[#This Row],[Current Upsell $]]&gt;=400,"High",Sales[[#This Row],[Current Upsell $]]&gt;=100,"Medium",Sales[[#This Row],[Current Upsell $]]&lt;100,"Low")</f>
        <v/>
      </c>
      <c r="L1623" s="2" t="str">
        <f>IF(Sales[[#This Row],[Current Upsell $]]&gt;0,_xlfn.CONCAT(Sales[[#This Row],[Subscription Type]]," ",Sales[[#This Row],[Upsell Priority]]," ",TEXT(Sales[[#This Row],[Current Upsell $]],"$#,#")),"")</f>
        <v/>
      </c>
      <c r="M1623" s="1">
        <v>44136</v>
      </c>
      <c r="N1623" s="1">
        <v>44317</v>
      </c>
      <c r="O1623">
        <v>6</v>
      </c>
      <c r="P1623">
        <v>1</v>
      </c>
      <c r="Q1623" s="1">
        <v>44197</v>
      </c>
      <c r="R1623">
        <v>10</v>
      </c>
      <c r="S1623" s="1"/>
    </row>
    <row r="1624" spans="1:19" x14ac:dyDescent="0.35">
      <c r="A1624">
        <v>100169</v>
      </c>
      <c r="B1624" t="s">
        <v>0</v>
      </c>
      <c r="C1624" s="2">
        <f>_xlfn.SWITCH(Sales[[#This Row],[Subscription Type]],"Basic",10,"Premium",10,"Business",25,"Enterprise",27)</f>
        <v>10</v>
      </c>
      <c r="G1624">
        <v>1</v>
      </c>
      <c r="H1624">
        <v>2</v>
      </c>
      <c r="I1624">
        <f>IF(Sales[[#This Row],[Number of Users]]-Sales[[#This Row],[Licenses Bought]]&lt;0,0,Sales[[#This Row],[Number of Users]]-Sales[[#This Row],[Licenses Bought]])</f>
        <v>1</v>
      </c>
      <c r="J1624" s="2">
        <f>IF(Sales[[#This Row],[Sales Month]]=MAX(Sales[Sales Month]),Sales[[#This Row],[Upsell $ Per Non-Paying User]]*Sales[[#This Row],[Non-Paying Users]],0)</f>
        <v>0</v>
      </c>
      <c r="K1624" s="2" t="str">
        <f>_xlfn.IFS(Sales[[#This Row],[Current Upsell $]]=0,"",Sales[[#This Row],[Current Upsell $]]&gt;=400,"High",Sales[[#This Row],[Current Upsell $]]&gt;=100,"Medium",Sales[[#This Row],[Current Upsell $]]&lt;100,"Low")</f>
        <v/>
      </c>
      <c r="L1624" s="2" t="str">
        <f>IF(Sales[[#This Row],[Current Upsell $]]&gt;0,_xlfn.CONCAT(Sales[[#This Row],[Subscription Type]]," ",Sales[[#This Row],[Upsell Priority]]," ",TEXT(Sales[[#This Row],[Current Upsell $]],"$#,#")),"")</f>
        <v/>
      </c>
      <c r="M1624" s="1">
        <v>44136</v>
      </c>
      <c r="N1624" s="1">
        <v>44317</v>
      </c>
      <c r="O1624">
        <v>6</v>
      </c>
      <c r="P1624">
        <v>1</v>
      </c>
      <c r="Q1624" s="1">
        <v>44228</v>
      </c>
      <c r="R1624">
        <v>10</v>
      </c>
      <c r="S1624" s="1"/>
    </row>
    <row r="1625" spans="1:19" x14ac:dyDescent="0.35">
      <c r="A1625">
        <v>100169</v>
      </c>
      <c r="B1625" t="s">
        <v>0</v>
      </c>
      <c r="C1625" s="2">
        <f>_xlfn.SWITCH(Sales[[#This Row],[Subscription Type]],"Basic",10,"Premium",10,"Business",25,"Enterprise",27)</f>
        <v>10</v>
      </c>
      <c r="G1625">
        <v>1</v>
      </c>
      <c r="H1625">
        <v>1</v>
      </c>
      <c r="I1625">
        <f>IF(Sales[[#This Row],[Number of Users]]-Sales[[#This Row],[Licenses Bought]]&lt;0,0,Sales[[#This Row],[Number of Users]]-Sales[[#This Row],[Licenses Bought]])</f>
        <v>0</v>
      </c>
      <c r="J1625" s="2">
        <f>IF(Sales[[#This Row],[Sales Month]]=MAX(Sales[Sales Month]),Sales[[#This Row],[Upsell $ Per Non-Paying User]]*Sales[[#This Row],[Non-Paying Users]],0)</f>
        <v>0</v>
      </c>
      <c r="K1625" s="2" t="str">
        <f>_xlfn.IFS(Sales[[#This Row],[Current Upsell $]]=0,"",Sales[[#This Row],[Current Upsell $]]&gt;=400,"High",Sales[[#This Row],[Current Upsell $]]&gt;=100,"Medium",Sales[[#This Row],[Current Upsell $]]&lt;100,"Low")</f>
        <v/>
      </c>
      <c r="L1625" s="2" t="str">
        <f>IF(Sales[[#This Row],[Current Upsell $]]&gt;0,_xlfn.CONCAT(Sales[[#This Row],[Subscription Type]]," ",Sales[[#This Row],[Upsell Priority]]," ",TEXT(Sales[[#This Row],[Current Upsell $]],"$#,#")),"")</f>
        <v/>
      </c>
      <c r="M1625" s="1">
        <v>44136</v>
      </c>
      <c r="N1625" s="1">
        <v>44317</v>
      </c>
      <c r="O1625">
        <v>6</v>
      </c>
      <c r="P1625">
        <v>1</v>
      </c>
      <c r="Q1625" s="1">
        <v>44256</v>
      </c>
      <c r="R1625">
        <v>10</v>
      </c>
      <c r="S1625" s="1"/>
    </row>
    <row r="1626" spans="1:19" x14ac:dyDescent="0.35">
      <c r="A1626">
        <v>100169</v>
      </c>
      <c r="B1626" t="s">
        <v>0</v>
      </c>
      <c r="C1626" s="2">
        <f>_xlfn.SWITCH(Sales[[#This Row],[Subscription Type]],"Basic",10,"Premium",10,"Business",25,"Enterprise",27)</f>
        <v>10</v>
      </c>
      <c r="G1626">
        <v>1</v>
      </c>
      <c r="H1626">
        <v>2</v>
      </c>
      <c r="I1626">
        <f>IF(Sales[[#This Row],[Number of Users]]-Sales[[#This Row],[Licenses Bought]]&lt;0,0,Sales[[#This Row],[Number of Users]]-Sales[[#This Row],[Licenses Bought]])</f>
        <v>1</v>
      </c>
      <c r="J1626" s="2">
        <f>IF(Sales[[#This Row],[Sales Month]]=MAX(Sales[Sales Month]),Sales[[#This Row],[Upsell $ Per Non-Paying User]]*Sales[[#This Row],[Non-Paying Users]],0)</f>
        <v>0</v>
      </c>
      <c r="K1626" s="2" t="str">
        <f>_xlfn.IFS(Sales[[#This Row],[Current Upsell $]]=0,"",Sales[[#This Row],[Current Upsell $]]&gt;=400,"High",Sales[[#This Row],[Current Upsell $]]&gt;=100,"Medium",Sales[[#This Row],[Current Upsell $]]&lt;100,"Low")</f>
        <v/>
      </c>
      <c r="L1626" s="2" t="str">
        <f>IF(Sales[[#This Row],[Current Upsell $]]&gt;0,_xlfn.CONCAT(Sales[[#This Row],[Subscription Type]]," ",Sales[[#This Row],[Upsell Priority]]," ",TEXT(Sales[[#This Row],[Current Upsell $]],"$#,#")),"")</f>
        <v/>
      </c>
      <c r="M1626" s="1">
        <v>44136</v>
      </c>
      <c r="N1626" s="1">
        <v>44317</v>
      </c>
      <c r="O1626">
        <v>6</v>
      </c>
      <c r="P1626">
        <v>1</v>
      </c>
      <c r="Q1626" s="1">
        <v>44287</v>
      </c>
      <c r="R1626">
        <v>10</v>
      </c>
      <c r="S1626" s="1"/>
    </row>
    <row r="1627" spans="1:19" x14ac:dyDescent="0.35">
      <c r="A1627">
        <v>100169</v>
      </c>
      <c r="B1627" t="s">
        <v>0</v>
      </c>
      <c r="C1627" s="2">
        <f>_xlfn.SWITCH(Sales[[#This Row],[Subscription Type]],"Basic",10,"Premium",10,"Business",25,"Enterprise",27)</f>
        <v>10</v>
      </c>
      <c r="G1627">
        <v>1</v>
      </c>
      <c r="H1627">
        <v>2</v>
      </c>
      <c r="I1627">
        <f>IF(Sales[[#This Row],[Number of Users]]-Sales[[#This Row],[Licenses Bought]]&lt;0,0,Sales[[#This Row],[Number of Users]]-Sales[[#This Row],[Licenses Bought]])</f>
        <v>1</v>
      </c>
      <c r="J1627" s="2">
        <f>IF(Sales[[#This Row],[Sales Month]]=MAX(Sales[Sales Month]),Sales[[#This Row],[Upsell $ Per Non-Paying User]]*Sales[[#This Row],[Non-Paying Users]],0)</f>
        <v>0</v>
      </c>
      <c r="K1627" s="2" t="str">
        <f>_xlfn.IFS(Sales[[#This Row],[Current Upsell $]]=0,"",Sales[[#This Row],[Current Upsell $]]&gt;=400,"High",Sales[[#This Row],[Current Upsell $]]&gt;=100,"Medium",Sales[[#This Row],[Current Upsell $]]&lt;100,"Low")</f>
        <v/>
      </c>
      <c r="L1627" s="2" t="str">
        <f>IF(Sales[[#This Row],[Current Upsell $]]&gt;0,_xlfn.CONCAT(Sales[[#This Row],[Subscription Type]]," ",Sales[[#This Row],[Upsell Priority]]," ",TEXT(Sales[[#This Row],[Current Upsell $]],"$#,#")),"")</f>
        <v/>
      </c>
      <c r="M1627" s="1">
        <v>44136</v>
      </c>
      <c r="N1627" s="1">
        <v>44317</v>
      </c>
      <c r="O1627">
        <v>6</v>
      </c>
      <c r="P1627">
        <v>1</v>
      </c>
      <c r="Q1627" s="1">
        <v>44317</v>
      </c>
      <c r="R1627">
        <v>10</v>
      </c>
      <c r="S1627" s="1"/>
    </row>
    <row r="1628" spans="1:19" x14ac:dyDescent="0.35">
      <c r="A1628">
        <v>100170</v>
      </c>
      <c r="B1628" t="s">
        <v>3</v>
      </c>
      <c r="C1628" s="2">
        <f>_xlfn.SWITCH(Sales[[#This Row],[Subscription Type]],"Basic",10,"Premium",10,"Business",25,"Enterprise",27)</f>
        <v>10</v>
      </c>
      <c r="E1628" s="1"/>
      <c r="F1628" s="1"/>
      <c r="G1628">
        <v>0</v>
      </c>
      <c r="H1628">
        <v>2</v>
      </c>
      <c r="I1628">
        <f>IF(Sales[[#This Row],[Number of Users]]-Sales[[#This Row],[Licenses Bought]]&lt;0,0,Sales[[#This Row],[Number of Users]]-Sales[[#This Row],[Licenses Bought]])</f>
        <v>2</v>
      </c>
      <c r="J1628" s="2">
        <f>IF(Sales[[#This Row],[Sales Month]]=MAX(Sales[Sales Month]),Sales[[#This Row],[Upsell $ Per Non-Paying User]]*Sales[[#This Row],[Non-Paying Users]],0)</f>
        <v>0</v>
      </c>
      <c r="K1628" s="2" t="str">
        <f>_xlfn.IFS(Sales[[#This Row],[Current Upsell $]]=0,"",Sales[[#This Row],[Current Upsell $]]&gt;=400,"High",Sales[[#This Row],[Current Upsell $]]&gt;=100,"Medium",Sales[[#This Row],[Current Upsell $]]&lt;100,"Low")</f>
        <v/>
      </c>
      <c r="L1628" s="2" t="str">
        <f>IF(Sales[[#This Row],[Current Upsell $]]&gt;0,_xlfn.CONCAT(Sales[[#This Row],[Subscription Type]]," ",Sales[[#This Row],[Upsell Priority]]," ",TEXT(Sales[[#This Row],[Current Upsell $]],"$#,#")),"")</f>
        <v/>
      </c>
      <c r="M1628" s="1">
        <v>44136</v>
      </c>
      <c r="N1628" s="1">
        <v>44378</v>
      </c>
      <c r="O1628">
        <v>8</v>
      </c>
      <c r="P1628">
        <v>0</v>
      </c>
      <c r="Q1628" s="1">
        <v>44136</v>
      </c>
      <c r="R1628">
        <v>0</v>
      </c>
      <c r="S1628" s="1"/>
    </row>
    <row r="1629" spans="1:19" x14ac:dyDescent="0.35">
      <c r="A1629">
        <v>100170</v>
      </c>
      <c r="B1629" t="s">
        <v>0</v>
      </c>
      <c r="C1629" s="2">
        <f>_xlfn.SWITCH(Sales[[#This Row],[Subscription Type]],"Basic",10,"Premium",10,"Business",25,"Enterprise",27)</f>
        <v>10</v>
      </c>
      <c r="E1629" s="1"/>
      <c r="F1629" s="1"/>
      <c r="G1629">
        <v>1</v>
      </c>
      <c r="H1629">
        <v>2</v>
      </c>
      <c r="I1629">
        <f>IF(Sales[[#This Row],[Number of Users]]-Sales[[#This Row],[Licenses Bought]]&lt;0,0,Sales[[#This Row],[Number of Users]]-Sales[[#This Row],[Licenses Bought]])</f>
        <v>1</v>
      </c>
      <c r="J1629" s="2">
        <f>IF(Sales[[#This Row],[Sales Month]]=MAX(Sales[Sales Month]),Sales[[#This Row],[Upsell $ Per Non-Paying User]]*Sales[[#This Row],[Non-Paying Users]],0)</f>
        <v>0</v>
      </c>
      <c r="K1629" s="2" t="str">
        <f>_xlfn.IFS(Sales[[#This Row],[Current Upsell $]]=0,"",Sales[[#This Row],[Current Upsell $]]&gt;=400,"High",Sales[[#This Row],[Current Upsell $]]&gt;=100,"Medium",Sales[[#This Row],[Current Upsell $]]&lt;100,"Low")</f>
        <v/>
      </c>
      <c r="L1629" s="2" t="str">
        <f>IF(Sales[[#This Row],[Current Upsell $]]&gt;0,_xlfn.CONCAT(Sales[[#This Row],[Subscription Type]]," ",Sales[[#This Row],[Upsell Priority]]," ",TEXT(Sales[[#This Row],[Current Upsell $]],"$#,#")),"")</f>
        <v/>
      </c>
      <c r="M1629" s="1">
        <v>44136</v>
      </c>
      <c r="N1629" s="1">
        <v>44378</v>
      </c>
      <c r="O1629">
        <v>8</v>
      </c>
      <c r="P1629">
        <v>0</v>
      </c>
      <c r="Q1629" s="1">
        <v>44166</v>
      </c>
      <c r="R1629">
        <v>10</v>
      </c>
      <c r="S1629" s="1"/>
    </row>
    <row r="1630" spans="1:19" x14ac:dyDescent="0.35">
      <c r="A1630">
        <v>100170</v>
      </c>
      <c r="B1630" t="s">
        <v>0</v>
      </c>
      <c r="C1630" s="2">
        <f>_xlfn.SWITCH(Sales[[#This Row],[Subscription Type]],"Basic",10,"Premium",10,"Business",25,"Enterprise",27)</f>
        <v>10</v>
      </c>
      <c r="E1630" s="1"/>
      <c r="F1630" s="1"/>
      <c r="G1630">
        <v>1</v>
      </c>
      <c r="H1630">
        <v>2</v>
      </c>
      <c r="I1630">
        <f>IF(Sales[[#This Row],[Number of Users]]-Sales[[#This Row],[Licenses Bought]]&lt;0,0,Sales[[#This Row],[Number of Users]]-Sales[[#This Row],[Licenses Bought]])</f>
        <v>1</v>
      </c>
      <c r="J1630" s="2">
        <f>IF(Sales[[#This Row],[Sales Month]]=MAX(Sales[Sales Month]),Sales[[#This Row],[Upsell $ Per Non-Paying User]]*Sales[[#This Row],[Non-Paying Users]],0)</f>
        <v>0</v>
      </c>
      <c r="K1630" s="2" t="str">
        <f>_xlfn.IFS(Sales[[#This Row],[Current Upsell $]]=0,"",Sales[[#This Row],[Current Upsell $]]&gt;=400,"High",Sales[[#This Row],[Current Upsell $]]&gt;=100,"Medium",Sales[[#This Row],[Current Upsell $]]&lt;100,"Low")</f>
        <v/>
      </c>
      <c r="L1630" s="2" t="str">
        <f>IF(Sales[[#This Row],[Current Upsell $]]&gt;0,_xlfn.CONCAT(Sales[[#This Row],[Subscription Type]]," ",Sales[[#This Row],[Upsell Priority]]," ",TEXT(Sales[[#This Row],[Current Upsell $]],"$#,#")),"")</f>
        <v/>
      </c>
      <c r="M1630" s="1">
        <v>44136</v>
      </c>
      <c r="N1630" s="1">
        <v>44378</v>
      </c>
      <c r="O1630">
        <v>8</v>
      </c>
      <c r="P1630">
        <v>0</v>
      </c>
      <c r="Q1630" s="1">
        <v>44197</v>
      </c>
      <c r="R1630">
        <v>10</v>
      </c>
      <c r="S1630" s="1"/>
    </row>
    <row r="1631" spans="1:19" x14ac:dyDescent="0.35">
      <c r="A1631">
        <v>100170</v>
      </c>
      <c r="B1631" t="s">
        <v>0</v>
      </c>
      <c r="C1631" s="2">
        <f>_xlfn.SWITCH(Sales[[#This Row],[Subscription Type]],"Basic",10,"Premium",10,"Business",25,"Enterprise",27)</f>
        <v>10</v>
      </c>
      <c r="E1631" s="1"/>
      <c r="F1631" s="1"/>
      <c r="G1631">
        <v>1</v>
      </c>
      <c r="H1631">
        <v>2</v>
      </c>
      <c r="I1631">
        <f>IF(Sales[[#This Row],[Number of Users]]-Sales[[#This Row],[Licenses Bought]]&lt;0,0,Sales[[#This Row],[Number of Users]]-Sales[[#This Row],[Licenses Bought]])</f>
        <v>1</v>
      </c>
      <c r="J1631" s="2">
        <f>IF(Sales[[#This Row],[Sales Month]]=MAX(Sales[Sales Month]),Sales[[#This Row],[Upsell $ Per Non-Paying User]]*Sales[[#This Row],[Non-Paying Users]],0)</f>
        <v>0</v>
      </c>
      <c r="K1631" s="2" t="str">
        <f>_xlfn.IFS(Sales[[#This Row],[Current Upsell $]]=0,"",Sales[[#This Row],[Current Upsell $]]&gt;=400,"High",Sales[[#This Row],[Current Upsell $]]&gt;=100,"Medium",Sales[[#This Row],[Current Upsell $]]&lt;100,"Low")</f>
        <v/>
      </c>
      <c r="L1631" s="2" t="str">
        <f>IF(Sales[[#This Row],[Current Upsell $]]&gt;0,_xlfn.CONCAT(Sales[[#This Row],[Subscription Type]]," ",Sales[[#This Row],[Upsell Priority]]," ",TEXT(Sales[[#This Row],[Current Upsell $]],"$#,#")),"")</f>
        <v/>
      </c>
      <c r="M1631" s="1">
        <v>44136</v>
      </c>
      <c r="N1631" s="1">
        <v>44378</v>
      </c>
      <c r="O1631">
        <v>8</v>
      </c>
      <c r="P1631">
        <v>0</v>
      </c>
      <c r="Q1631" s="1">
        <v>44228</v>
      </c>
      <c r="R1631">
        <v>10</v>
      </c>
      <c r="S1631" s="1"/>
    </row>
    <row r="1632" spans="1:19" x14ac:dyDescent="0.35">
      <c r="A1632">
        <v>100170</v>
      </c>
      <c r="B1632" t="s">
        <v>0</v>
      </c>
      <c r="C1632" s="2">
        <f>_xlfn.SWITCH(Sales[[#This Row],[Subscription Type]],"Basic",10,"Premium",10,"Business",25,"Enterprise",27)</f>
        <v>10</v>
      </c>
      <c r="E1632" s="1"/>
      <c r="F1632" s="1"/>
      <c r="G1632">
        <v>1</v>
      </c>
      <c r="H1632">
        <v>2</v>
      </c>
      <c r="I1632">
        <f>IF(Sales[[#This Row],[Number of Users]]-Sales[[#This Row],[Licenses Bought]]&lt;0,0,Sales[[#This Row],[Number of Users]]-Sales[[#This Row],[Licenses Bought]])</f>
        <v>1</v>
      </c>
      <c r="J1632" s="2">
        <f>IF(Sales[[#This Row],[Sales Month]]=MAX(Sales[Sales Month]),Sales[[#This Row],[Upsell $ Per Non-Paying User]]*Sales[[#This Row],[Non-Paying Users]],0)</f>
        <v>0</v>
      </c>
      <c r="K1632" s="2" t="str">
        <f>_xlfn.IFS(Sales[[#This Row],[Current Upsell $]]=0,"",Sales[[#This Row],[Current Upsell $]]&gt;=400,"High",Sales[[#This Row],[Current Upsell $]]&gt;=100,"Medium",Sales[[#This Row],[Current Upsell $]]&lt;100,"Low")</f>
        <v/>
      </c>
      <c r="L1632" s="2" t="str">
        <f>IF(Sales[[#This Row],[Current Upsell $]]&gt;0,_xlfn.CONCAT(Sales[[#This Row],[Subscription Type]]," ",Sales[[#This Row],[Upsell Priority]]," ",TEXT(Sales[[#This Row],[Current Upsell $]],"$#,#")),"")</f>
        <v/>
      </c>
      <c r="M1632" s="1">
        <v>44136</v>
      </c>
      <c r="N1632" s="1">
        <v>44378</v>
      </c>
      <c r="O1632">
        <v>8</v>
      </c>
      <c r="P1632">
        <v>0</v>
      </c>
      <c r="Q1632" s="1">
        <v>44256</v>
      </c>
      <c r="R1632">
        <v>10</v>
      </c>
      <c r="S1632" s="1"/>
    </row>
    <row r="1633" spans="1:19" x14ac:dyDescent="0.35">
      <c r="A1633">
        <v>100170</v>
      </c>
      <c r="B1633" t="s">
        <v>0</v>
      </c>
      <c r="C1633" s="2">
        <f>_xlfn.SWITCH(Sales[[#This Row],[Subscription Type]],"Basic",10,"Premium",10,"Business",25,"Enterprise",27)</f>
        <v>10</v>
      </c>
      <c r="E1633" s="1"/>
      <c r="F1633" s="1"/>
      <c r="G1633">
        <v>1</v>
      </c>
      <c r="H1633">
        <v>2</v>
      </c>
      <c r="I1633">
        <f>IF(Sales[[#This Row],[Number of Users]]-Sales[[#This Row],[Licenses Bought]]&lt;0,0,Sales[[#This Row],[Number of Users]]-Sales[[#This Row],[Licenses Bought]])</f>
        <v>1</v>
      </c>
      <c r="J1633" s="2">
        <f>IF(Sales[[#This Row],[Sales Month]]=MAX(Sales[Sales Month]),Sales[[#This Row],[Upsell $ Per Non-Paying User]]*Sales[[#This Row],[Non-Paying Users]],0)</f>
        <v>0</v>
      </c>
      <c r="K1633" s="2" t="str">
        <f>_xlfn.IFS(Sales[[#This Row],[Current Upsell $]]=0,"",Sales[[#This Row],[Current Upsell $]]&gt;=400,"High",Sales[[#This Row],[Current Upsell $]]&gt;=100,"Medium",Sales[[#This Row],[Current Upsell $]]&lt;100,"Low")</f>
        <v/>
      </c>
      <c r="L1633" s="2" t="str">
        <f>IF(Sales[[#This Row],[Current Upsell $]]&gt;0,_xlfn.CONCAT(Sales[[#This Row],[Subscription Type]]," ",Sales[[#This Row],[Upsell Priority]]," ",TEXT(Sales[[#This Row],[Current Upsell $]],"$#,#")),"")</f>
        <v/>
      </c>
      <c r="M1633" s="1">
        <v>44136</v>
      </c>
      <c r="N1633" s="1">
        <v>44378</v>
      </c>
      <c r="O1633">
        <v>8</v>
      </c>
      <c r="P1633">
        <v>0</v>
      </c>
      <c r="Q1633" s="1">
        <v>44287</v>
      </c>
      <c r="R1633">
        <v>10</v>
      </c>
      <c r="S1633" s="1"/>
    </row>
    <row r="1634" spans="1:19" x14ac:dyDescent="0.35">
      <c r="A1634">
        <v>100170</v>
      </c>
      <c r="B1634" t="s">
        <v>0</v>
      </c>
      <c r="C1634" s="2">
        <f>_xlfn.SWITCH(Sales[[#This Row],[Subscription Type]],"Basic",10,"Premium",10,"Business",25,"Enterprise",27)</f>
        <v>10</v>
      </c>
      <c r="E1634" s="1"/>
      <c r="F1634" s="1"/>
      <c r="G1634">
        <v>1</v>
      </c>
      <c r="H1634">
        <v>2</v>
      </c>
      <c r="I1634">
        <f>IF(Sales[[#This Row],[Number of Users]]-Sales[[#This Row],[Licenses Bought]]&lt;0,0,Sales[[#This Row],[Number of Users]]-Sales[[#This Row],[Licenses Bought]])</f>
        <v>1</v>
      </c>
      <c r="J1634" s="2">
        <f>IF(Sales[[#This Row],[Sales Month]]=MAX(Sales[Sales Month]),Sales[[#This Row],[Upsell $ Per Non-Paying User]]*Sales[[#This Row],[Non-Paying Users]],0)</f>
        <v>0</v>
      </c>
      <c r="K1634" s="2" t="str">
        <f>_xlfn.IFS(Sales[[#This Row],[Current Upsell $]]=0,"",Sales[[#This Row],[Current Upsell $]]&gt;=400,"High",Sales[[#This Row],[Current Upsell $]]&gt;=100,"Medium",Sales[[#This Row],[Current Upsell $]]&lt;100,"Low")</f>
        <v/>
      </c>
      <c r="L1634" s="2" t="str">
        <f>IF(Sales[[#This Row],[Current Upsell $]]&gt;0,_xlfn.CONCAT(Sales[[#This Row],[Subscription Type]]," ",Sales[[#This Row],[Upsell Priority]]," ",TEXT(Sales[[#This Row],[Current Upsell $]],"$#,#")),"")</f>
        <v/>
      </c>
      <c r="M1634" s="1">
        <v>44136</v>
      </c>
      <c r="N1634" s="1">
        <v>44378</v>
      </c>
      <c r="O1634">
        <v>8</v>
      </c>
      <c r="P1634">
        <v>0</v>
      </c>
      <c r="Q1634" s="1">
        <v>44317</v>
      </c>
      <c r="R1634">
        <v>10</v>
      </c>
      <c r="S1634" s="1"/>
    </row>
    <row r="1635" spans="1:19" x14ac:dyDescent="0.35">
      <c r="A1635">
        <v>100170</v>
      </c>
      <c r="B1635" t="s">
        <v>0</v>
      </c>
      <c r="C1635" s="2">
        <f>_xlfn.SWITCH(Sales[[#This Row],[Subscription Type]],"Basic",10,"Premium",10,"Business",25,"Enterprise",27)</f>
        <v>10</v>
      </c>
      <c r="E1635" s="1"/>
      <c r="F1635" s="1"/>
      <c r="G1635">
        <v>1</v>
      </c>
      <c r="H1635">
        <v>2</v>
      </c>
      <c r="I1635">
        <f>IF(Sales[[#This Row],[Number of Users]]-Sales[[#This Row],[Licenses Bought]]&lt;0,0,Sales[[#This Row],[Number of Users]]-Sales[[#This Row],[Licenses Bought]])</f>
        <v>1</v>
      </c>
      <c r="J1635" s="2">
        <f>IF(Sales[[#This Row],[Sales Month]]=MAX(Sales[Sales Month]),Sales[[#This Row],[Upsell $ Per Non-Paying User]]*Sales[[#This Row],[Non-Paying Users]],0)</f>
        <v>10</v>
      </c>
      <c r="K1635" s="2" t="str">
        <f>_xlfn.IFS(Sales[[#This Row],[Current Upsell $]]=0,"",Sales[[#This Row],[Current Upsell $]]&gt;=400,"High",Sales[[#This Row],[Current Upsell $]]&gt;=100,"Medium",Sales[[#This Row],[Current Upsell $]]&lt;100,"Low")</f>
        <v>Low</v>
      </c>
      <c r="L1635" s="2" t="str">
        <f>IF(Sales[[#This Row],[Current Upsell $]]&gt;0,_xlfn.CONCAT(Sales[[#This Row],[Subscription Type]]," ",Sales[[#This Row],[Upsell Priority]]," ",TEXT(Sales[[#This Row],[Current Upsell $]],"$#,#")),"")</f>
        <v>Premium Low $10</v>
      </c>
      <c r="M1635" s="1">
        <v>44136</v>
      </c>
      <c r="N1635" s="1">
        <v>44378</v>
      </c>
      <c r="O1635">
        <v>8</v>
      </c>
      <c r="P1635">
        <v>0</v>
      </c>
      <c r="Q1635" s="1">
        <v>44348</v>
      </c>
      <c r="R1635">
        <v>10</v>
      </c>
      <c r="S1635" s="1"/>
    </row>
    <row r="1636" spans="1:19" x14ac:dyDescent="0.35">
      <c r="A1636">
        <v>100171</v>
      </c>
      <c r="B1636" t="s">
        <v>3</v>
      </c>
      <c r="C1636" s="2">
        <f>_xlfn.SWITCH(Sales[[#This Row],[Subscription Type]],"Basic",10,"Premium",10,"Business",25,"Enterprise",27)</f>
        <v>10</v>
      </c>
      <c r="E1636" s="1"/>
      <c r="F1636" s="1"/>
      <c r="G1636">
        <v>0</v>
      </c>
      <c r="H1636">
        <v>51</v>
      </c>
      <c r="I1636">
        <f>IF(Sales[[#This Row],[Number of Users]]-Sales[[#This Row],[Licenses Bought]]&lt;0,0,Sales[[#This Row],[Number of Users]]-Sales[[#This Row],[Licenses Bought]])</f>
        <v>51</v>
      </c>
      <c r="J1636" s="2">
        <f>IF(Sales[[#This Row],[Sales Month]]=MAX(Sales[Sales Month]),Sales[[#This Row],[Upsell $ Per Non-Paying User]]*Sales[[#This Row],[Non-Paying Users]],0)</f>
        <v>0</v>
      </c>
      <c r="K1636" s="2" t="str">
        <f>_xlfn.IFS(Sales[[#This Row],[Current Upsell $]]=0,"",Sales[[#This Row],[Current Upsell $]]&gt;=400,"High",Sales[[#This Row],[Current Upsell $]]&gt;=100,"Medium",Sales[[#This Row],[Current Upsell $]]&lt;100,"Low")</f>
        <v/>
      </c>
      <c r="L1636" s="2" t="str">
        <f>IF(Sales[[#This Row],[Current Upsell $]]&gt;0,_xlfn.CONCAT(Sales[[#This Row],[Subscription Type]]," ",Sales[[#This Row],[Upsell Priority]]," ",TEXT(Sales[[#This Row],[Current Upsell $]],"$#,#")),"")</f>
        <v/>
      </c>
      <c r="M1636" s="1">
        <v>44166</v>
      </c>
      <c r="N1636" s="1">
        <v>44378</v>
      </c>
      <c r="O1636">
        <v>7</v>
      </c>
      <c r="P1636">
        <v>0</v>
      </c>
      <c r="Q1636" s="1">
        <v>44166</v>
      </c>
      <c r="R1636">
        <v>0</v>
      </c>
      <c r="S1636" s="1"/>
    </row>
    <row r="1637" spans="1:19" x14ac:dyDescent="0.35">
      <c r="A1637">
        <v>100171</v>
      </c>
      <c r="B1637" t="s">
        <v>0</v>
      </c>
      <c r="C1637" s="2">
        <f>_xlfn.SWITCH(Sales[[#This Row],[Subscription Type]],"Basic",10,"Premium",10,"Business",25,"Enterprise",27)</f>
        <v>10</v>
      </c>
      <c r="E1637" s="1"/>
      <c r="F1637" s="1"/>
      <c r="G1637">
        <v>15</v>
      </c>
      <c r="H1637">
        <v>61</v>
      </c>
      <c r="I1637">
        <f>IF(Sales[[#This Row],[Number of Users]]-Sales[[#This Row],[Licenses Bought]]&lt;0,0,Sales[[#This Row],[Number of Users]]-Sales[[#This Row],[Licenses Bought]])</f>
        <v>46</v>
      </c>
      <c r="J1637" s="2">
        <f>IF(Sales[[#This Row],[Sales Month]]=MAX(Sales[Sales Month]),Sales[[#This Row],[Upsell $ Per Non-Paying User]]*Sales[[#This Row],[Non-Paying Users]],0)</f>
        <v>0</v>
      </c>
      <c r="K1637" s="2" t="str">
        <f>_xlfn.IFS(Sales[[#This Row],[Current Upsell $]]=0,"",Sales[[#This Row],[Current Upsell $]]&gt;=400,"High",Sales[[#This Row],[Current Upsell $]]&gt;=100,"Medium",Sales[[#This Row],[Current Upsell $]]&lt;100,"Low")</f>
        <v/>
      </c>
      <c r="L1637" s="2" t="str">
        <f>IF(Sales[[#This Row],[Current Upsell $]]&gt;0,_xlfn.CONCAT(Sales[[#This Row],[Subscription Type]]," ",Sales[[#This Row],[Upsell Priority]]," ",TEXT(Sales[[#This Row],[Current Upsell $]],"$#,#")),"")</f>
        <v/>
      </c>
      <c r="M1637" s="1">
        <v>44166</v>
      </c>
      <c r="N1637" s="1">
        <v>44378</v>
      </c>
      <c r="O1637">
        <v>7</v>
      </c>
      <c r="P1637">
        <v>0</v>
      </c>
      <c r="Q1637" s="1">
        <v>44197</v>
      </c>
      <c r="R1637">
        <v>150</v>
      </c>
      <c r="S1637" s="1"/>
    </row>
    <row r="1638" spans="1:19" x14ac:dyDescent="0.35">
      <c r="A1638">
        <v>100171</v>
      </c>
      <c r="B1638" t="s">
        <v>0</v>
      </c>
      <c r="C1638" s="2">
        <f>_xlfn.SWITCH(Sales[[#This Row],[Subscription Type]],"Basic",10,"Premium",10,"Business",25,"Enterprise",27)</f>
        <v>10</v>
      </c>
      <c r="E1638" s="1"/>
      <c r="F1638" s="1"/>
      <c r="G1638">
        <v>35</v>
      </c>
      <c r="H1638">
        <v>45</v>
      </c>
      <c r="I1638">
        <f>IF(Sales[[#This Row],[Number of Users]]-Sales[[#This Row],[Licenses Bought]]&lt;0,0,Sales[[#This Row],[Number of Users]]-Sales[[#This Row],[Licenses Bought]])</f>
        <v>10</v>
      </c>
      <c r="J1638" s="2">
        <f>IF(Sales[[#This Row],[Sales Month]]=MAX(Sales[Sales Month]),Sales[[#This Row],[Upsell $ Per Non-Paying User]]*Sales[[#This Row],[Non-Paying Users]],0)</f>
        <v>0</v>
      </c>
      <c r="K1638" s="2" t="str">
        <f>_xlfn.IFS(Sales[[#This Row],[Current Upsell $]]=0,"",Sales[[#This Row],[Current Upsell $]]&gt;=400,"High",Sales[[#This Row],[Current Upsell $]]&gt;=100,"Medium",Sales[[#This Row],[Current Upsell $]]&lt;100,"Low")</f>
        <v/>
      </c>
      <c r="L1638" s="2" t="str">
        <f>IF(Sales[[#This Row],[Current Upsell $]]&gt;0,_xlfn.CONCAT(Sales[[#This Row],[Subscription Type]]," ",Sales[[#This Row],[Upsell Priority]]," ",TEXT(Sales[[#This Row],[Current Upsell $]],"$#,#")),"")</f>
        <v/>
      </c>
      <c r="M1638" s="1">
        <v>44166</v>
      </c>
      <c r="N1638" s="1">
        <v>44378</v>
      </c>
      <c r="O1638">
        <v>7</v>
      </c>
      <c r="P1638">
        <v>0</v>
      </c>
      <c r="Q1638" s="1">
        <v>44228</v>
      </c>
      <c r="R1638">
        <v>350</v>
      </c>
      <c r="S1638" s="1"/>
    </row>
    <row r="1639" spans="1:19" x14ac:dyDescent="0.35">
      <c r="A1639">
        <v>100171</v>
      </c>
      <c r="B1639" t="s">
        <v>0</v>
      </c>
      <c r="C1639" s="2">
        <f>_xlfn.SWITCH(Sales[[#This Row],[Subscription Type]],"Basic",10,"Premium",10,"Business",25,"Enterprise",27)</f>
        <v>10</v>
      </c>
      <c r="E1639" s="1"/>
      <c r="F1639" s="1"/>
      <c r="G1639">
        <v>34</v>
      </c>
      <c r="H1639">
        <v>56</v>
      </c>
      <c r="I1639">
        <f>IF(Sales[[#This Row],[Number of Users]]-Sales[[#This Row],[Licenses Bought]]&lt;0,0,Sales[[#This Row],[Number of Users]]-Sales[[#This Row],[Licenses Bought]])</f>
        <v>22</v>
      </c>
      <c r="J1639" s="2">
        <f>IF(Sales[[#This Row],[Sales Month]]=MAX(Sales[Sales Month]),Sales[[#This Row],[Upsell $ Per Non-Paying User]]*Sales[[#This Row],[Non-Paying Users]],0)</f>
        <v>0</v>
      </c>
      <c r="K1639" s="2" t="str">
        <f>_xlfn.IFS(Sales[[#This Row],[Current Upsell $]]=0,"",Sales[[#This Row],[Current Upsell $]]&gt;=400,"High",Sales[[#This Row],[Current Upsell $]]&gt;=100,"Medium",Sales[[#This Row],[Current Upsell $]]&lt;100,"Low")</f>
        <v/>
      </c>
      <c r="L1639" s="2" t="str">
        <f>IF(Sales[[#This Row],[Current Upsell $]]&gt;0,_xlfn.CONCAT(Sales[[#This Row],[Subscription Type]]," ",Sales[[#This Row],[Upsell Priority]]," ",TEXT(Sales[[#This Row],[Current Upsell $]],"$#,#")),"")</f>
        <v/>
      </c>
      <c r="M1639" s="1">
        <v>44166</v>
      </c>
      <c r="N1639" s="1">
        <v>44378</v>
      </c>
      <c r="O1639">
        <v>7</v>
      </c>
      <c r="P1639">
        <v>0</v>
      </c>
      <c r="Q1639" s="1">
        <v>44256</v>
      </c>
      <c r="R1639">
        <v>340</v>
      </c>
      <c r="S1639" s="1"/>
    </row>
    <row r="1640" spans="1:19" x14ac:dyDescent="0.35">
      <c r="A1640">
        <v>100171</v>
      </c>
      <c r="B1640" t="s">
        <v>0</v>
      </c>
      <c r="C1640" s="2">
        <f>_xlfn.SWITCH(Sales[[#This Row],[Subscription Type]],"Basic",10,"Premium",10,"Business",25,"Enterprise",27)</f>
        <v>10</v>
      </c>
      <c r="E1640" s="1"/>
      <c r="F1640" s="1"/>
      <c r="G1640">
        <v>43</v>
      </c>
      <c r="H1640">
        <v>53</v>
      </c>
      <c r="I1640">
        <f>IF(Sales[[#This Row],[Number of Users]]-Sales[[#This Row],[Licenses Bought]]&lt;0,0,Sales[[#This Row],[Number of Users]]-Sales[[#This Row],[Licenses Bought]])</f>
        <v>10</v>
      </c>
      <c r="J1640" s="2">
        <f>IF(Sales[[#This Row],[Sales Month]]=MAX(Sales[Sales Month]),Sales[[#This Row],[Upsell $ Per Non-Paying User]]*Sales[[#This Row],[Non-Paying Users]],0)</f>
        <v>0</v>
      </c>
      <c r="K1640" s="2" t="str">
        <f>_xlfn.IFS(Sales[[#This Row],[Current Upsell $]]=0,"",Sales[[#This Row],[Current Upsell $]]&gt;=400,"High",Sales[[#This Row],[Current Upsell $]]&gt;=100,"Medium",Sales[[#This Row],[Current Upsell $]]&lt;100,"Low")</f>
        <v/>
      </c>
      <c r="L1640" s="2" t="str">
        <f>IF(Sales[[#This Row],[Current Upsell $]]&gt;0,_xlfn.CONCAT(Sales[[#This Row],[Subscription Type]]," ",Sales[[#This Row],[Upsell Priority]]," ",TEXT(Sales[[#This Row],[Current Upsell $]],"$#,#")),"")</f>
        <v/>
      </c>
      <c r="M1640" s="1">
        <v>44166</v>
      </c>
      <c r="N1640" s="1">
        <v>44378</v>
      </c>
      <c r="O1640">
        <v>7</v>
      </c>
      <c r="P1640">
        <v>0</v>
      </c>
      <c r="Q1640" s="1">
        <v>44287</v>
      </c>
      <c r="R1640">
        <v>430</v>
      </c>
      <c r="S1640" s="1"/>
    </row>
    <row r="1641" spans="1:19" x14ac:dyDescent="0.35">
      <c r="A1641">
        <v>100171</v>
      </c>
      <c r="B1641" t="s">
        <v>0</v>
      </c>
      <c r="C1641" s="2">
        <f>_xlfn.SWITCH(Sales[[#This Row],[Subscription Type]],"Basic",10,"Premium",10,"Business",25,"Enterprise",27)</f>
        <v>10</v>
      </c>
      <c r="E1641" s="1"/>
      <c r="F1641" s="1"/>
      <c r="G1641">
        <v>43</v>
      </c>
      <c r="H1641">
        <v>50</v>
      </c>
      <c r="I1641">
        <f>IF(Sales[[#This Row],[Number of Users]]-Sales[[#This Row],[Licenses Bought]]&lt;0,0,Sales[[#This Row],[Number of Users]]-Sales[[#This Row],[Licenses Bought]])</f>
        <v>7</v>
      </c>
      <c r="J1641" s="2">
        <f>IF(Sales[[#This Row],[Sales Month]]=MAX(Sales[Sales Month]),Sales[[#This Row],[Upsell $ Per Non-Paying User]]*Sales[[#This Row],[Non-Paying Users]],0)</f>
        <v>0</v>
      </c>
      <c r="K1641" s="2" t="str">
        <f>_xlfn.IFS(Sales[[#This Row],[Current Upsell $]]=0,"",Sales[[#This Row],[Current Upsell $]]&gt;=400,"High",Sales[[#This Row],[Current Upsell $]]&gt;=100,"Medium",Sales[[#This Row],[Current Upsell $]]&lt;100,"Low")</f>
        <v/>
      </c>
      <c r="L1641" s="2" t="str">
        <f>IF(Sales[[#This Row],[Current Upsell $]]&gt;0,_xlfn.CONCAT(Sales[[#This Row],[Subscription Type]]," ",Sales[[#This Row],[Upsell Priority]]," ",TEXT(Sales[[#This Row],[Current Upsell $]],"$#,#")),"")</f>
        <v/>
      </c>
      <c r="M1641" s="1">
        <v>44166</v>
      </c>
      <c r="N1641" s="1">
        <v>44378</v>
      </c>
      <c r="O1641">
        <v>7</v>
      </c>
      <c r="P1641">
        <v>0</v>
      </c>
      <c r="Q1641" s="1">
        <v>44317</v>
      </c>
      <c r="R1641">
        <v>430</v>
      </c>
      <c r="S1641" s="1"/>
    </row>
    <row r="1642" spans="1:19" x14ac:dyDescent="0.35">
      <c r="A1642">
        <v>100171</v>
      </c>
      <c r="B1642" t="s">
        <v>0</v>
      </c>
      <c r="C1642" s="2">
        <f>_xlfn.SWITCH(Sales[[#This Row],[Subscription Type]],"Basic",10,"Premium",10,"Business",25,"Enterprise",27)</f>
        <v>10</v>
      </c>
      <c r="E1642" s="1"/>
      <c r="F1642" s="1"/>
      <c r="G1642">
        <v>43</v>
      </c>
      <c r="H1642">
        <v>41</v>
      </c>
      <c r="I1642">
        <f>IF(Sales[[#This Row],[Number of Users]]-Sales[[#This Row],[Licenses Bought]]&lt;0,0,Sales[[#This Row],[Number of Users]]-Sales[[#This Row],[Licenses Bought]])</f>
        <v>0</v>
      </c>
      <c r="J1642" s="2">
        <f>IF(Sales[[#This Row],[Sales Month]]=MAX(Sales[Sales Month]),Sales[[#This Row],[Upsell $ Per Non-Paying User]]*Sales[[#This Row],[Non-Paying Users]],0)</f>
        <v>0</v>
      </c>
      <c r="K1642" s="2" t="str">
        <f>_xlfn.IFS(Sales[[#This Row],[Current Upsell $]]=0,"",Sales[[#This Row],[Current Upsell $]]&gt;=400,"High",Sales[[#This Row],[Current Upsell $]]&gt;=100,"Medium",Sales[[#This Row],[Current Upsell $]]&lt;100,"Low")</f>
        <v/>
      </c>
      <c r="L1642" s="2" t="str">
        <f>IF(Sales[[#This Row],[Current Upsell $]]&gt;0,_xlfn.CONCAT(Sales[[#This Row],[Subscription Type]]," ",Sales[[#This Row],[Upsell Priority]]," ",TEXT(Sales[[#This Row],[Current Upsell $]],"$#,#")),"")</f>
        <v/>
      </c>
      <c r="M1642" s="1">
        <v>44166</v>
      </c>
      <c r="N1642" s="1">
        <v>44378</v>
      </c>
      <c r="O1642">
        <v>7</v>
      </c>
      <c r="P1642">
        <v>0</v>
      </c>
      <c r="Q1642" s="1">
        <v>44348</v>
      </c>
      <c r="R1642">
        <v>430</v>
      </c>
      <c r="S1642" s="1"/>
    </row>
    <row r="1643" spans="1:19" x14ac:dyDescent="0.35">
      <c r="A1643">
        <v>100172</v>
      </c>
      <c r="B1643" t="s">
        <v>3</v>
      </c>
      <c r="C1643" s="2">
        <f>_xlfn.SWITCH(Sales[[#This Row],[Subscription Type]],"Basic",10,"Premium",10,"Business",25,"Enterprise",27)</f>
        <v>10</v>
      </c>
      <c r="E1643" s="1"/>
      <c r="F1643" s="1"/>
      <c r="G1643">
        <v>0</v>
      </c>
      <c r="H1643">
        <v>14</v>
      </c>
      <c r="I1643">
        <f>IF(Sales[[#This Row],[Number of Users]]-Sales[[#This Row],[Licenses Bought]]&lt;0,0,Sales[[#This Row],[Number of Users]]-Sales[[#This Row],[Licenses Bought]])</f>
        <v>14</v>
      </c>
      <c r="J1643" s="2">
        <f>IF(Sales[[#This Row],[Sales Month]]=MAX(Sales[Sales Month]),Sales[[#This Row],[Upsell $ Per Non-Paying User]]*Sales[[#This Row],[Non-Paying Users]],0)</f>
        <v>0</v>
      </c>
      <c r="K1643" s="2" t="str">
        <f>_xlfn.IFS(Sales[[#This Row],[Current Upsell $]]=0,"",Sales[[#This Row],[Current Upsell $]]&gt;=400,"High",Sales[[#This Row],[Current Upsell $]]&gt;=100,"Medium",Sales[[#This Row],[Current Upsell $]]&lt;100,"Low")</f>
        <v/>
      </c>
      <c r="L1643" s="2" t="str">
        <f>IF(Sales[[#This Row],[Current Upsell $]]&gt;0,_xlfn.CONCAT(Sales[[#This Row],[Subscription Type]]," ",Sales[[#This Row],[Upsell Priority]]," ",TEXT(Sales[[#This Row],[Current Upsell $]],"$#,#")),"")</f>
        <v/>
      </c>
      <c r="M1643" s="1">
        <v>44166</v>
      </c>
      <c r="N1643" s="1">
        <v>44378</v>
      </c>
      <c r="O1643">
        <v>7</v>
      </c>
      <c r="P1643">
        <v>0</v>
      </c>
      <c r="Q1643" s="1">
        <v>44166</v>
      </c>
      <c r="R1643">
        <v>0</v>
      </c>
      <c r="S1643" s="1"/>
    </row>
    <row r="1644" spans="1:19" x14ac:dyDescent="0.35">
      <c r="A1644">
        <v>100172</v>
      </c>
      <c r="B1644" t="s">
        <v>1</v>
      </c>
      <c r="C1644" s="2">
        <f>_xlfn.SWITCH(Sales[[#This Row],[Subscription Type]],"Basic",10,"Premium",10,"Business",25,"Enterprise",27)</f>
        <v>25</v>
      </c>
      <c r="E1644" s="1"/>
      <c r="F1644" s="1"/>
      <c r="G1644">
        <v>4</v>
      </c>
      <c r="H1644">
        <v>11</v>
      </c>
      <c r="I1644">
        <f>IF(Sales[[#This Row],[Number of Users]]-Sales[[#This Row],[Licenses Bought]]&lt;0,0,Sales[[#This Row],[Number of Users]]-Sales[[#This Row],[Licenses Bought]])</f>
        <v>7</v>
      </c>
      <c r="J1644" s="2">
        <f>IF(Sales[[#This Row],[Sales Month]]=MAX(Sales[Sales Month]),Sales[[#This Row],[Upsell $ Per Non-Paying User]]*Sales[[#This Row],[Non-Paying Users]],0)</f>
        <v>0</v>
      </c>
      <c r="K1644" s="2" t="str">
        <f>_xlfn.IFS(Sales[[#This Row],[Current Upsell $]]=0,"",Sales[[#This Row],[Current Upsell $]]&gt;=400,"High",Sales[[#This Row],[Current Upsell $]]&gt;=100,"Medium",Sales[[#This Row],[Current Upsell $]]&lt;100,"Low")</f>
        <v/>
      </c>
      <c r="L1644" s="2" t="str">
        <f>IF(Sales[[#This Row],[Current Upsell $]]&gt;0,_xlfn.CONCAT(Sales[[#This Row],[Subscription Type]]," ",Sales[[#This Row],[Upsell Priority]]," ",TEXT(Sales[[#This Row],[Current Upsell $]],"$#,#")),"")</f>
        <v/>
      </c>
      <c r="M1644" s="1">
        <v>44166</v>
      </c>
      <c r="N1644" s="1">
        <v>44378</v>
      </c>
      <c r="O1644">
        <v>7</v>
      </c>
      <c r="P1644">
        <v>0</v>
      </c>
      <c r="Q1644" s="1">
        <v>44197</v>
      </c>
      <c r="R1644">
        <v>100</v>
      </c>
      <c r="S1644" s="1"/>
    </row>
    <row r="1645" spans="1:19" x14ac:dyDescent="0.35">
      <c r="A1645">
        <v>100172</v>
      </c>
      <c r="B1645" t="s">
        <v>1</v>
      </c>
      <c r="C1645" s="2">
        <f>_xlfn.SWITCH(Sales[[#This Row],[Subscription Type]],"Basic",10,"Premium",10,"Business",25,"Enterprise",27)</f>
        <v>25</v>
      </c>
      <c r="E1645" s="1"/>
      <c r="F1645" s="1"/>
      <c r="G1645">
        <v>9</v>
      </c>
      <c r="H1645">
        <v>12</v>
      </c>
      <c r="I1645">
        <f>IF(Sales[[#This Row],[Number of Users]]-Sales[[#This Row],[Licenses Bought]]&lt;0,0,Sales[[#This Row],[Number of Users]]-Sales[[#This Row],[Licenses Bought]])</f>
        <v>3</v>
      </c>
      <c r="J1645" s="2">
        <f>IF(Sales[[#This Row],[Sales Month]]=MAX(Sales[Sales Month]),Sales[[#This Row],[Upsell $ Per Non-Paying User]]*Sales[[#This Row],[Non-Paying Users]],0)</f>
        <v>0</v>
      </c>
      <c r="K1645" s="2" t="str">
        <f>_xlfn.IFS(Sales[[#This Row],[Current Upsell $]]=0,"",Sales[[#This Row],[Current Upsell $]]&gt;=400,"High",Sales[[#This Row],[Current Upsell $]]&gt;=100,"Medium",Sales[[#This Row],[Current Upsell $]]&lt;100,"Low")</f>
        <v/>
      </c>
      <c r="L1645" s="2" t="str">
        <f>IF(Sales[[#This Row],[Current Upsell $]]&gt;0,_xlfn.CONCAT(Sales[[#This Row],[Subscription Type]]," ",Sales[[#This Row],[Upsell Priority]]," ",TEXT(Sales[[#This Row],[Current Upsell $]],"$#,#")),"")</f>
        <v/>
      </c>
      <c r="M1645" s="1">
        <v>44166</v>
      </c>
      <c r="N1645" s="1">
        <v>44378</v>
      </c>
      <c r="O1645">
        <v>7</v>
      </c>
      <c r="P1645">
        <v>0</v>
      </c>
      <c r="Q1645" s="1">
        <v>44228</v>
      </c>
      <c r="R1645">
        <v>225</v>
      </c>
      <c r="S1645" s="1"/>
    </row>
    <row r="1646" spans="1:19" x14ac:dyDescent="0.35">
      <c r="A1646">
        <v>100172</v>
      </c>
      <c r="B1646" t="s">
        <v>1</v>
      </c>
      <c r="C1646" s="2">
        <f>_xlfn.SWITCH(Sales[[#This Row],[Subscription Type]],"Basic",10,"Premium",10,"Business",25,"Enterprise",27)</f>
        <v>25</v>
      </c>
      <c r="E1646" s="1"/>
      <c r="F1646" s="1"/>
      <c r="G1646">
        <v>9</v>
      </c>
      <c r="H1646">
        <v>11</v>
      </c>
      <c r="I1646">
        <f>IF(Sales[[#This Row],[Number of Users]]-Sales[[#This Row],[Licenses Bought]]&lt;0,0,Sales[[#This Row],[Number of Users]]-Sales[[#This Row],[Licenses Bought]])</f>
        <v>2</v>
      </c>
      <c r="J1646" s="2">
        <f>IF(Sales[[#This Row],[Sales Month]]=MAX(Sales[Sales Month]),Sales[[#This Row],[Upsell $ Per Non-Paying User]]*Sales[[#This Row],[Non-Paying Users]],0)</f>
        <v>0</v>
      </c>
      <c r="K1646" s="2" t="str">
        <f>_xlfn.IFS(Sales[[#This Row],[Current Upsell $]]=0,"",Sales[[#This Row],[Current Upsell $]]&gt;=400,"High",Sales[[#This Row],[Current Upsell $]]&gt;=100,"Medium",Sales[[#This Row],[Current Upsell $]]&lt;100,"Low")</f>
        <v/>
      </c>
      <c r="L1646" s="2" t="str">
        <f>IF(Sales[[#This Row],[Current Upsell $]]&gt;0,_xlfn.CONCAT(Sales[[#This Row],[Subscription Type]]," ",Sales[[#This Row],[Upsell Priority]]," ",TEXT(Sales[[#This Row],[Current Upsell $]],"$#,#")),"")</f>
        <v/>
      </c>
      <c r="M1646" s="1">
        <v>44166</v>
      </c>
      <c r="N1646" s="1">
        <v>44378</v>
      </c>
      <c r="O1646">
        <v>7</v>
      </c>
      <c r="P1646">
        <v>0</v>
      </c>
      <c r="Q1646" s="1">
        <v>44256</v>
      </c>
      <c r="R1646">
        <v>225</v>
      </c>
      <c r="S1646" s="1"/>
    </row>
    <row r="1647" spans="1:19" x14ac:dyDescent="0.35">
      <c r="A1647">
        <v>100172</v>
      </c>
      <c r="B1647" t="s">
        <v>1</v>
      </c>
      <c r="C1647" s="2">
        <f>_xlfn.SWITCH(Sales[[#This Row],[Subscription Type]],"Basic",10,"Premium",10,"Business",25,"Enterprise",27)</f>
        <v>25</v>
      </c>
      <c r="E1647" s="1"/>
      <c r="F1647" s="1"/>
      <c r="G1647">
        <v>9</v>
      </c>
      <c r="H1647">
        <v>12</v>
      </c>
      <c r="I1647">
        <f>IF(Sales[[#This Row],[Number of Users]]-Sales[[#This Row],[Licenses Bought]]&lt;0,0,Sales[[#This Row],[Number of Users]]-Sales[[#This Row],[Licenses Bought]])</f>
        <v>3</v>
      </c>
      <c r="J1647" s="2">
        <f>IF(Sales[[#This Row],[Sales Month]]=MAX(Sales[Sales Month]),Sales[[#This Row],[Upsell $ Per Non-Paying User]]*Sales[[#This Row],[Non-Paying Users]],0)</f>
        <v>0</v>
      </c>
      <c r="K1647" s="2" t="str">
        <f>_xlfn.IFS(Sales[[#This Row],[Current Upsell $]]=0,"",Sales[[#This Row],[Current Upsell $]]&gt;=400,"High",Sales[[#This Row],[Current Upsell $]]&gt;=100,"Medium",Sales[[#This Row],[Current Upsell $]]&lt;100,"Low")</f>
        <v/>
      </c>
      <c r="L1647" s="2" t="str">
        <f>IF(Sales[[#This Row],[Current Upsell $]]&gt;0,_xlfn.CONCAT(Sales[[#This Row],[Subscription Type]]," ",Sales[[#This Row],[Upsell Priority]]," ",TEXT(Sales[[#This Row],[Current Upsell $]],"$#,#")),"")</f>
        <v/>
      </c>
      <c r="M1647" s="1">
        <v>44166</v>
      </c>
      <c r="N1647" s="1">
        <v>44378</v>
      </c>
      <c r="O1647">
        <v>7</v>
      </c>
      <c r="P1647">
        <v>0</v>
      </c>
      <c r="Q1647" s="1">
        <v>44287</v>
      </c>
      <c r="R1647">
        <v>225</v>
      </c>
      <c r="S1647" s="1"/>
    </row>
    <row r="1648" spans="1:19" x14ac:dyDescent="0.35">
      <c r="A1648">
        <v>100172</v>
      </c>
      <c r="B1648" t="s">
        <v>1</v>
      </c>
      <c r="C1648" s="2">
        <f>_xlfn.SWITCH(Sales[[#This Row],[Subscription Type]],"Basic",10,"Premium",10,"Business",25,"Enterprise",27)</f>
        <v>25</v>
      </c>
      <c r="E1648" s="1"/>
      <c r="F1648" s="1"/>
      <c r="G1648">
        <v>9</v>
      </c>
      <c r="H1648">
        <v>12</v>
      </c>
      <c r="I1648">
        <f>IF(Sales[[#This Row],[Number of Users]]-Sales[[#This Row],[Licenses Bought]]&lt;0,0,Sales[[#This Row],[Number of Users]]-Sales[[#This Row],[Licenses Bought]])</f>
        <v>3</v>
      </c>
      <c r="J1648" s="2">
        <f>IF(Sales[[#This Row],[Sales Month]]=MAX(Sales[Sales Month]),Sales[[#This Row],[Upsell $ Per Non-Paying User]]*Sales[[#This Row],[Non-Paying Users]],0)</f>
        <v>0</v>
      </c>
      <c r="K1648" s="2" t="str">
        <f>_xlfn.IFS(Sales[[#This Row],[Current Upsell $]]=0,"",Sales[[#This Row],[Current Upsell $]]&gt;=400,"High",Sales[[#This Row],[Current Upsell $]]&gt;=100,"Medium",Sales[[#This Row],[Current Upsell $]]&lt;100,"Low")</f>
        <v/>
      </c>
      <c r="L1648" s="2" t="str">
        <f>IF(Sales[[#This Row],[Current Upsell $]]&gt;0,_xlfn.CONCAT(Sales[[#This Row],[Subscription Type]]," ",Sales[[#This Row],[Upsell Priority]]," ",TEXT(Sales[[#This Row],[Current Upsell $]],"$#,#")),"")</f>
        <v/>
      </c>
      <c r="M1648" s="1">
        <v>44166</v>
      </c>
      <c r="N1648" s="1">
        <v>44378</v>
      </c>
      <c r="O1648">
        <v>7</v>
      </c>
      <c r="P1648">
        <v>0</v>
      </c>
      <c r="Q1648" s="1">
        <v>44317</v>
      </c>
      <c r="R1648">
        <v>225</v>
      </c>
      <c r="S1648" s="1"/>
    </row>
    <row r="1649" spans="1:19" x14ac:dyDescent="0.35">
      <c r="A1649">
        <v>100172</v>
      </c>
      <c r="B1649" t="s">
        <v>1</v>
      </c>
      <c r="C1649" s="2">
        <f>_xlfn.SWITCH(Sales[[#This Row],[Subscription Type]],"Basic",10,"Premium",10,"Business",25,"Enterprise",27)</f>
        <v>25</v>
      </c>
      <c r="E1649" s="1"/>
      <c r="F1649" s="1"/>
      <c r="G1649">
        <v>9</v>
      </c>
      <c r="H1649">
        <v>13</v>
      </c>
      <c r="I1649">
        <f>IF(Sales[[#This Row],[Number of Users]]-Sales[[#This Row],[Licenses Bought]]&lt;0,0,Sales[[#This Row],[Number of Users]]-Sales[[#This Row],[Licenses Bought]])</f>
        <v>4</v>
      </c>
      <c r="J1649" s="2">
        <f>IF(Sales[[#This Row],[Sales Month]]=MAX(Sales[Sales Month]),Sales[[#This Row],[Upsell $ Per Non-Paying User]]*Sales[[#This Row],[Non-Paying Users]],0)</f>
        <v>100</v>
      </c>
      <c r="K1649" s="2" t="str">
        <f>_xlfn.IFS(Sales[[#This Row],[Current Upsell $]]=0,"",Sales[[#This Row],[Current Upsell $]]&gt;=400,"High",Sales[[#This Row],[Current Upsell $]]&gt;=100,"Medium",Sales[[#This Row],[Current Upsell $]]&lt;100,"Low")</f>
        <v>Medium</v>
      </c>
      <c r="L1649" s="2" t="str">
        <f>IF(Sales[[#This Row],[Current Upsell $]]&gt;0,_xlfn.CONCAT(Sales[[#This Row],[Subscription Type]]," ",Sales[[#This Row],[Upsell Priority]]," ",TEXT(Sales[[#This Row],[Current Upsell $]],"$#,#")),"")</f>
        <v>Business Medium $100</v>
      </c>
      <c r="M1649" s="1">
        <v>44166</v>
      </c>
      <c r="N1649" s="1">
        <v>44378</v>
      </c>
      <c r="O1649">
        <v>7</v>
      </c>
      <c r="P1649">
        <v>0</v>
      </c>
      <c r="Q1649" s="1">
        <v>44348</v>
      </c>
      <c r="R1649">
        <v>225</v>
      </c>
      <c r="S1649" s="1"/>
    </row>
    <row r="1650" spans="1:19" x14ac:dyDescent="0.35">
      <c r="A1650">
        <v>100173</v>
      </c>
      <c r="B1650" t="s">
        <v>3</v>
      </c>
      <c r="C1650" s="2">
        <f>_xlfn.SWITCH(Sales[[#This Row],[Subscription Type]],"Basic",10,"Premium",10,"Business",25,"Enterprise",27)</f>
        <v>10</v>
      </c>
      <c r="G1650">
        <v>0</v>
      </c>
      <c r="H1650">
        <v>8</v>
      </c>
      <c r="I1650">
        <f>IF(Sales[[#This Row],[Number of Users]]-Sales[[#This Row],[Licenses Bought]]&lt;0,0,Sales[[#This Row],[Number of Users]]-Sales[[#This Row],[Licenses Bought]])</f>
        <v>8</v>
      </c>
      <c r="J1650" s="2">
        <f>IF(Sales[[#This Row],[Sales Month]]=MAX(Sales[Sales Month]),Sales[[#This Row],[Upsell $ Per Non-Paying User]]*Sales[[#This Row],[Non-Paying Users]],0)</f>
        <v>0</v>
      </c>
      <c r="K1650" s="2" t="str">
        <f>_xlfn.IFS(Sales[[#This Row],[Current Upsell $]]=0,"",Sales[[#This Row],[Current Upsell $]]&gt;=400,"High",Sales[[#This Row],[Current Upsell $]]&gt;=100,"Medium",Sales[[#This Row],[Current Upsell $]]&lt;100,"Low")</f>
        <v/>
      </c>
      <c r="L1650" s="2" t="str">
        <f>IF(Sales[[#This Row],[Current Upsell $]]&gt;0,_xlfn.CONCAT(Sales[[#This Row],[Subscription Type]]," ",Sales[[#This Row],[Upsell Priority]]," ",TEXT(Sales[[#This Row],[Current Upsell $]],"$#,#")),"")</f>
        <v/>
      </c>
      <c r="M1650" s="1">
        <v>44166</v>
      </c>
      <c r="N1650" s="1">
        <v>44228</v>
      </c>
      <c r="O1650">
        <v>2</v>
      </c>
      <c r="P1650">
        <v>4</v>
      </c>
      <c r="Q1650" s="1">
        <v>44166</v>
      </c>
      <c r="R1650">
        <v>0</v>
      </c>
      <c r="S1650" s="1"/>
    </row>
    <row r="1651" spans="1:19" x14ac:dyDescent="0.35">
      <c r="A1651">
        <v>100173</v>
      </c>
      <c r="B1651" t="s">
        <v>3</v>
      </c>
      <c r="C1651" s="2">
        <f>_xlfn.SWITCH(Sales[[#This Row],[Subscription Type]],"Basic",10,"Premium",10,"Business",25,"Enterprise",27)</f>
        <v>10</v>
      </c>
      <c r="G1651">
        <v>0</v>
      </c>
      <c r="H1651">
        <v>6</v>
      </c>
      <c r="I1651">
        <f>IF(Sales[[#This Row],[Number of Users]]-Sales[[#This Row],[Licenses Bought]]&lt;0,0,Sales[[#This Row],[Number of Users]]-Sales[[#This Row],[Licenses Bought]])</f>
        <v>6</v>
      </c>
      <c r="J1651" s="2">
        <f>IF(Sales[[#This Row],[Sales Month]]=MAX(Sales[Sales Month]),Sales[[#This Row],[Upsell $ Per Non-Paying User]]*Sales[[#This Row],[Non-Paying Users]],0)</f>
        <v>0</v>
      </c>
      <c r="K1651" s="2" t="str">
        <f>_xlfn.IFS(Sales[[#This Row],[Current Upsell $]]=0,"",Sales[[#This Row],[Current Upsell $]]&gt;=400,"High",Sales[[#This Row],[Current Upsell $]]&gt;=100,"Medium",Sales[[#This Row],[Current Upsell $]]&lt;100,"Low")</f>
        <v/>
      </c>
      <c r="L1651" s="2" t="str">
        <f>IF(Sales[[#This Row],[Current Upsell $]]&gt;0,_xlfn.CONCAT(Sales[[#This Row],[Subscription Type]]," ",Sales[[#This Row],[Upsell Priority]]," ",TEXT(Sales[[#This Row],[Current Upsell $]],"$#,#")),"")</f>
        <v/>
      </c>
      <c r="M1651" s="1">
        <v>44166</v>
      </c>
      <c r="N1651" s="1">
        <v>44228</v>
      </c>
      <c r="O1651">
        <v>2</v>
      </c>
      <c r="P1651">
        <v>4</v>
      </c>
      <c r="Q1651" s="1">
        <v>44197</v>
      </c>
      <c r="R1651">
        <v>0</v>
      </c>
      <c r="S1651" s="1"/>
    </row>
    <row r="1652" spans="1:19" x14ac:dyDescent="0.35">
      <c r="A1652">
        <v>100173</v>
      </c>
      <c r="B1652" t="s">
        <v>3</v>
      </c>
      <c r="C1652" s="2">
        <f>_xlfn.SWITCH(Sales[[#This Row],[Subscription Type]],"Basic",10,"Premium",10,"Business",25,"Enterprise",27)</f>
        <v>10</v>
      </c>
      <c r="G1652">
        <v>0</v>
      </c>
      <c r="H1652">
        <v>6</v>
      </c>
      <c r="I1652">
        <f>IF(Sales[[#This Row],[Number of Users]]-Sales[[#This Row],[Licenses Bought]]&lt;0,0,Sales[[#This Row],[Number of Users]]-Sales[[#This Row],[Licenses Bought]])</f>
        <v>6</v>
      </c>
      <c r="J1652" s="2">
        <f>IF(Sales[[#This Row],[Sales Month]]=MAX(Sales[Sales Month]),Sales[[#This Row],[Upsell $ Per Non-Paying User]]*Sales[[#This Row],[Non-Paying Users]],0)</f>
        <v>0</v>
      </c>
      <c r="K1652" s="2" t="str">
        <f>_xlfn.IFS(Sales[[#This Row],[Current Upsell $]]=0,"",Sales[[#This Row],[Current Upsell $]]&gt;=400,"High",Sales[[#This Row],[Current Upsell $]]&gt;=100,"Medium",Sales[[#This Row],[Current Upsell $]]&lt;100,"Low")</f>
        <v/>
      </c>
      <c r="L1652" s="2" t="str">
        <f>IF(Sales[[#This Row],[Current Upsell $]]&gt;0,_xlfn.CONCAT(Sales[[#This Row],[Subscription Type]]," ",Sales[[#This Row],[Upsell Priority]]," ",TEXT(Sales[[#This Row],[Current Upsell $]],"$#,#")),"")</f>
        <v/>
      </c>
      <c r="M1652" s="1">
        <v>44166</v>
      </c>
      <c r="N1652" s="1">
        <v>44228</v>
      </c>
      <c r="O1652">
        <v>2</v>
      </c>
      <c r="P1652">
        <v>4</v>
      </c>
      <c r="Q1652" s="1">
        <v>44228</v>
      </c>
      <c r="R1652">
        <v>0</v>
      </c>
      <c r="S1652" s="1"/>
    </row>
    <row r="1653" spans="1:19" x14ac:dyDescent="0.35">
      <c r="A1653">
        <v>100174</v>
      </c>
      <c r="B1653" t="s">
        <v>3</v>
      </c>
      <c r="C1653" s="2">
        <f>_xlfn.SWITCH(Sales[[#This Row],[Subscription Type]],"Basic",10,"Premium",10,"Business",25,"Enterprise",27)</f>
        <v>10</v>
      </c>
      <c r="G1653">
        <v>0</v>
      </c>
      <c r="H1653">
        <v>6</v>
      </c>
      <c r="I1653">
        <f>IF(Sales[[#This Row],[Number of Users]]-Sales[[#This Row],[Licenses Bought]]&lt;0,0,Sales[[#This Row],[Number of Users]]-Sales[[#This Row],[Licenses Bought]])</f>
        <v>6</v>
      </c>
      <c r="J1653" s="2">
        <f>IF(Sales[[#This Row],[Sales Month]]=MAX(Sales[Sales Month]),Sales[[#This Row],[Upsell $ Per Non-Paying User]]*Sales[[#This Row],[Non-Paying Users]],0)</f>
        <v>0</v>
      </c>
      <c r="K1653" s="2" t="str">
        <f>_xlfn.IFS(Sales[[#This Row],[Current Upsell $]]=0,"",Sales[[#This Row],[Current Upsell $]]&gt;=400,"High",Sales[[#This Row],[Current Upsell $]]&gt;=100,"Medium",Sales[[#This Row],[Current Upsell $]]&lt;100,"Low")</f>
        <v/>
      </c>
      <c r="L1653" s="2" t="str">
        <f>IF(Sales[[#This Row],[Current Upsell $]]&gt;0,_xlfn.CONCAT(Sales[[#This Row],[Subscription Type]]," ",Sales[[#This Row],[Upsell Priority]]," ",TEXT(Sales[[#This Row],[Current Upsell $]],"$#,#")),"")</f>
        <v/>
      </c>
      <c r="M1653" s="1">
        <v>44166</v>
      </c>
      <c r="N1653" s="1">
        <v>44287</v>
      </c>
      <c r="O1653">
        <v>4</v>
      </c>
      <c r="P1653">
        <v>2</v>
      </c>
      <c r="Q1653" s="1">
        <v>44166</v>
      </c>
      <c r="R1653">
        <v>0</v>
      </c>
      <c r="S1653" s="1"/>
    </row>
    <row r="1654" spans="1:19" x14ac:dyDescent="0.35">
      <c r="A1654">
        <v>100174</v>
      </c>
      <c r="B1654" t="s">
        <v>3</v>
      </c>
      <c r="C1654" s="2">
        <f>_xlfn.SWITCH(Sales[[#This Row],[Subscription Type]],"Basic",10,"Premium",10,"Business",25,"Enterprise",27)</f>
        <v>10</v>
      </c>
      <c r="G1654">
        <v>0</v>
      </c>
      <c r="H1654">
        <v>6</v>
      </c>
      <c r="I1654">
        <f>IF(Sales[[#This Row],[Number of Users]]-Sales[[#This Row],[Licenses Bought]]&lt;0,0,Sales[[#This Row],[Number of Users]]-Sales[[#This Row],[Licenses Bought]])</f>
        <v>6</v>
      </c>
      <c r="J1654" s="2">
        <f>IF(Sales[[#This Row],[Sales Month]]=MAX(Sales[Sales Month]),Sales[[#This Row],[Upsell $ Per Non-Paying User]]*Sales[[#This Row],[Non-Paying Users]],0)</f>
        <v>0</v>
      </c>
      <c r="K1654" s="2" t="str">
        <f>_xlfn.IFS(Sales[[#This Row],[Current Upsell $]]=0,"",Sales[[#This Row],[Current Upsell $]]&gt;=400,"High",Sales[[#This Row],[Current Upsell $]]&gt;=100,"Medium",Sales[[#This Row],[Current Upsell $]]&lt;100,"Low")</f>
        <v/>
      </c>
      <c r="L1654" s="2" t="str">
        <f>IF(Sales[[#This Row],[Current Upsell $]]&gt;0,_xlfn.CONCAT(Sales[[#This Row],[Subscription Type]]," ",Sales[[#This Row],[Upsell Priority]]," ",TEXT(Sales[[#This Row],[Current Upsell $]],"$#,#")),"")</f>
        <v/>
      </c>
      <c r="M1654" s="1">
        <v>44166</v>
      </c>
      <c r="N1654" s="1">
        <v>44287</v>
      </c>
      <c r="O1654">
        <v>4</v>
      </c>
      <c r="P1654">
        <v>2</v>
      </c>
      <c r="Q1654" s="1">
        <v>44197</v>
      </c>
      <c r="R1654">
        <v>0</v>
      </c>
      <c r="S1654" s="1"/>
    </row>
    <row r="1655" spans="1:19" x14ac:dyDescent="0.35">
      <c r="A1655">
        <v>100174</v>
      </c>
      <c r="B1655" t="s">
        <v>3</v>
      </c>
      <c r="C1655" s="2">
        <f>_xlfn.SWITCH(Sales[[#This Row],[Subscription Type]],"Basic",10,"Premium",10,"Business",25,"Enterprise",27)</f>
        <v>10</v>
      </c>
      <c r="G1655">
        <v>0</v>
      </c>
      <c r="H1655">
        <v>7</v>
      </c>
      <c r="I1655">
        <f>IF(Sales[[#This Row],[Number of Users]]-Sales[[#This Row],[Licenses Bought]]&lt;0,0,Sales[[#This Row],[Number of Users]]-Sales[[#This Row],[Licenses Bought]])</f>
        <v>7</v>
      </c>
      <c r="J1655" s="2">
        <f>IF(Sales[[#This Row],[Sales Month]]=MAX(Sales[Sales Month]),Sales[[#This Row],[Upsell $ Per Non-Paying User]]*Sales[[#This Row],[Non-Paying Users]],0)</f>
        <v>0</v>
      </c>
      <c r="K1655" s="2" t="str">
        <f>_xlfn.IFS(Sales[[#This Row],[Current Upsell $]]=0,"",Sales[[#This Row],[Current Upsell $]]&gt;=400,"High",Sales[[#This Row],[Current Upsell $]]&gt;=100,"Medium",Sales[[#This Row],[Current Upsell $]]&lt;100,"Low")</f>
        <v/>
      </c>
      <c r="L1655" s="2" t="str">
        <f>IF(Sales[[#This Row],[Current Upsell $]]&gt;0,_xlfn.CONCAT(Sales[[#This Row],[Subscription Type]]," ",Sales[[#This Row],[Upsell Priority]]," ",TEXT(Sales[[#This Row],[Current Upsell $]],"$#,#")),"")</f>
        <v/>
      </c>
      <c r="M1655" s="1">
        <v>44166</v>
      </c>
      <c r="N1655" s="1">
        <v>44287</v>
      </c>
      <c r="O1655">
        <v>4</v>
      </c>
      <c r="P1655">
        <v>2</v>
      </c>
      <c r="Q1655" s="1">
        <v>44228</v>
      </c>
      <c r="R1655">
        <v>0</v>
      </c>
      <c r="S1655" s="1"/>
    </row>
    <row r="1656" spans="1:19" x14ac:dyDescent="0.35">
      <c r="A1656">
        <v>100174</v>
      </c>
      <c r="B1656" t="s">
        <v>3</v>
      </c>
      <c r="C1656" s="2">
        <f>_xlfn.SWITCH(Sales[[#This Row],[Subscription Type]],"Basic",10,"Premium",10,"Business",25,"Enterprise",27)</f>
        <v>10</v>
      </c>
      <c r="G1656">
        <v>0</v>
      </c>
      <c r="H1656">
        <v>8</v>
      </c>
      <c r="I1656">
        <f>IF(Sales[[#This Row],[Number of Users]]-Sales[[#This Row],[Licenses Bought]]&lt;0,0,Sales[[#This Row],[Number of Users]]-Sales[[#This Row],[Licenses Bought]])</f>
        <v>8</v>
      </c>
      <c r="J1656" s="2">
        <f>IF(Sales[[#This Row],[Sales Month]]=MAX(Sales[Sales Month]),Sales[[#This Row],[Upsell $ Per Non-Paying User]]*Sales[[#This Row],[Non-Paying Users]],0)</f>
        <v>0</v>
      </c>
      <c r="K1656" s="2" t="str">
        <f>_xlfn.IFS(Sales[[#This Row],[Current Upsell $]]=0,"",Sales[[#This Row],[Current Upsell $]]&gt;=400,"High",Sales[[#This Row],[Current Upsell $]]&gt;=100,"Medium",Sales[[#This Row],[Current Upsell $]]&lt;100,"Low")</f>
        <v/>
      </c>
      <c r="L1656" s="2" t="str">
        <f>IF(Sales[[#This Row],[Current Upsell $]]&gt;0,_xlfn.CONCAT(Sales[[#This Row],[Subscription Type]]," ",Sales[[#This Row],[Upsell Priority]]," ",TEXT(Sales[[#This Row],[Current Upsell $]],"$#,#")),"")</f>
        <v/>
      </c>
      <c r="M1656" s="1">
        <v>44166</v>
      </c>
      <c r="N1656" s="1">
        <v>44287</v>
      </c>
      <c r="O1656">
        <v>4</v>
      </c>
      <c r="P1656">
        <v>2</v>
      </c>
      <c r="Q1656" s="1">
        <v>44256</v>
      </c>
      <c r="R1656">
        <v>0</v>
      </c>
      <c r="S1656" s="1"/>
    </row>
    <row r="1657" spans="1:19" x14ac:dyDescent="0.35">
      <c r="A1657">
        <v>100174</v>
      </c>
      <c r="B1657" t="s">
        <v>3</v>
      </c>
      <c r="C1657" s="2">
        <f>_xlfn.SWITCH(Sales[[#This Row],[Subscription Type]],"Basic",10,"Premium",10,"Business",25,"Enterprise",27)</f>
        <v>10</v>
      </c>
      <c r="G1657">
        <v>0</v>
      </c>
      <c r="H1657">
        <v>7</v>
      </c>
      <c r="I1657">
        <f>IF(Sales[[#This Row],[Number of Users]]-Sales[[#This Row],[Licenses Bought]]&lt;0,0,Sales[[#This Row],[Number of Users]]-Sales[[#This Row],[Licenses Bought]])</f>
        <v>7</v>
      </c>
      <c r="J1657" s="2">
        <f>IF(Sales[[#This Row],[Sales Month]]=MAX(Sales[Sales Month]),Sales[[#This Row],[Upsell $ Per Non-Paying User]]*Sales[[#This Row],[Non-Paying Users]],0)</f>
        <v>0</v>
      </c>
      <c r="K1657" s="2" t="str">
        <f>_xlfn.IFS(Sales[[#This Row],[Current Upsell $]]=0,"",Sales[[#This Row],[Current Upsell $]]&gt;=400,"High",Sales[[#This Row],[Current Upsell $]]&gt;=100,"Medium",Sales[[#This Row],[Current Upsell $]]&lt;100,"Low")</f>
        <v/>
      </c>
      <c r="L1657" s="2" t="str">
        <f>IF(Sales[[#This Row],[Current Upsell $]]&gt;0,_xlfn.CONCAT(Sales[[#This Row],[Subscription Type]]," ",Sales[[#This Row],[Upsell Priority]]," ",TEXT(Sales[[#This Row],[Current Upsell $]],"$#,#")),"")</f>
        <v/>
      </c>
      <c r="M1657" s="1">
        <v>44166</v>
      </c>
      <c r="N1657" s="1">
        <v>44287</v>
      </c>
      <c r="O1657">
        <v>4</v>
      </c>
      <c r="P1657">
        <v>2</v>
      </c>
      <c r="Q1657" s="1">
        <v>44287</v>
      </c>
      <c r="R1657">
        <v>0</v>
      </c>
      <c r="S1657" s="1"/>
    </row>
    <row r="1658" spans="1:19" x14ac:dyDescent="0.35">
      <c r="A1658">
        <v>100175</v>
      </c>
      <c r="B1658" t="s">
        <v>3</v>
      </c>
      <c r="C1658" s="2">
        <f>_xlfn.SWITCH(Sales[[#This Row],[Subscription Type]],"Basic",10,"Premium",10,"Business",25,"Enterprise",27)</f>
        <v>10</v>
      </c>
      <c r="G1658">
        <v>0</v>
      </c>
      <c r="H1658">
        <v>7</v>
      </c>
      <c r="I1658">
        <f>IF(Sales[[#This Row],[Number of Users]]-Sales[[#This Row],[Licenses Bought]]&lt;0,0,Sales[[#This Row],[Number of Users]]-Sales[[#This Row],[Licenses Bought]])</f>
        <v>7</v>
      </c>
      <c r="J1658" s="2">
        <f>IF(Sales[[#This Row],[Sales Month]]=MAX(Sales[Sales Month]),Sales[[#This Row],[Upsell $ Per Non-Paying User]]*Sales[[#This Row],[Non-Paying Users]],0)</f>
        <v>0</v>
      </c>
      <c r="K1658" s="2" t="str">
        <f>_xlfn.IFS(Sales[[#This Row],[Current Upsell $]]=0,"",Sales[[#This Row],[Current Upsell $]]&gt;=400,"High",Sales[[#This Row],[Current Upsell $]]&gt;=100,"Medium",Sales[[#This Row],[Current Upsell $]]&lt;100,"Low")</f>
        <v/>
      </c>
      <c r="L1658" s="2" t="str">
        <f>IF(Sales[[#This Row],[Current Upsell $]]&gt;0,_xlfn.CONCAT(Sales[[#This Row],[Subscription Type]]," ",Sales[[#This Row],[Upsell Priority]]," ",TEXT(Sales[[#This Row],[Current Upsell $]],"$#,#")),"")</f>
        <v/>
      </c>
      <c r="M1658" s="1">
        <v>44166</v>
      </c>
      <c r="N1658" s="1">
        <v>44378</v>
      </c>
      <c r="O1658">
        <v>7</v>
      </c>
      <c r="P1658">
        <v>0</v>
      </c>
      <c r="Q1658" s="1">
        <v>44166</v>
      </c>
      <c r="R1658">
        <v>0</v>
      </c>
      <c r="S1658" s="1"/>
    </row>
    <row r="1659" spans="1:19" x14ac:dyDescent="0.35">
      <c r="A1659">
        <v>100175</v>
      </c>
      <c r="B1659" t="s">
        <v>0</v>
      </c>
      <c r="C1659" s="2">
        <f>_xlfn.SWITCH(Sales[[#This Row],[Subscription Type]],"Basic",10,"Premium",10,"Business",25,"Enterprise",27)</f>
        <v>10</v>
      </c>
      <c r="G1659">
        <v>5</v>
      </c>
      <c r="H1659">
        <v>6</v>
      </c>
      <c r="I1659">
        <f>IF(Sales[[#This Row],[Number of Users]]-Sales[[#This Row],[Licenses Bought]]&lt;0,0,Sales[[#This Row],[Number of Users]]-Sales[[#This Row],[Licenses Bought]])</f>
        <v>1</v>
      </c>
      <c r="J1659" s="2">
        <f>IF(Sales[[#This Row],[Sales Month]]=MAX(Sales[Sales Month]),Sales[[#This Row],[Upsell $ Per Non-Paying User]]*Sales[[#This Row],[Non-Paying Users]],0)</f>
        <v>0</v>
      </c>
      <c r="K1659" s="2" t="str">
        <f>_xlfn.IFS(Sales[[#This Row],[Current Upsell $]]=0,"",Sales[[#This Row],[Current Upsell $]]&gt;=400,"High",Sales[[#This Row],[Current Upsell $]]&gt;=100,"Medium",Sales[[#This Row],[Current Upsell $]]&lt;100,"Low")</f>
        <v/>
      </c>
      <c r="L1659" s="2" t="str">
        <f>IF(Sales[[#This Row],[Current Upsell $]]&gt;0,_xlfn.CONCAT(Sales[[#This Row],[Subscription Type]]," ",Sales[[#This Row],[Upsell Priority]]," ",TEXT(Sales[[#This Row],[Current Upsell $]],"$#,#")),"")</f>
        <v/>
      </c>
      <c r="M1659" s="1">
        <v>44166</v>
      </c>
      <c r="N1659" s="1">
        <v>44378</v>
      </c>
      <c r="O1659">
        <v>7</v>
      </c>
      <c r="P1659">
        <v>0</v>
      </c>
      <c r="Q1659" s="1">
        <v>44197</v>
      </c>
      <c r="R1659">
        <v>50</v>
      </c>
      <c r="S1659" s="1"/>
    </row>
    <row r="1660" spans="1:19" x14ac:dyDescent="0.35">
      <c r="A1660">
        <v>100175</v>
      </c>
      <c r="B1660" t="s">
        <v>0</v>
      </c>
      <c r="C1660" s="2">
        <f>_xlfn.SWITCH(Sales[[#This Row],[Subscription Type]],"Basic",10,"Premium",10,"Business",25,"Enterprise",27)</f>
        <v>10</v>
      </c>
      <c r="G1660">
        <v>5</v>
      </c>
      <c r="H1660">
        <v>6</v>
      </c>
      <c r="I1660">
        <f>IF(Sales[[#This Row],[Number of Users]]-Sales[[#This Row],[Licenses Bought]]&lt;0,0,Sales[[#This Row],[Number of Users]]-Sales[[#This Row],[Licenses Bought]])</f>
        <v>1</v>
      </c>
      <c r="J1660" s="2">
        <f>IF(Sales[[#This Row],[Sales Month]]=MAX(Sales[Sales Month]),Sales[[#This Row],[Upsell $ Per Non-Paying User]]*Sales[[#This Row],[Non-Paying Users]],0)</f>
        <v>0</v>
      </c>
      <c r="K1660" s="2" t="str">
        <f>_xlfn.IFS(Sales[[#This Row],[Current Upsell $]]=0,"",Sales[[#This Row],[Current Upsell $]]&gt;=400,"High",Sales[[#This Row],[Current Upsell $]]&gt;=100,"Medium",Sales[[#This Row],[Current Upsell $]]&lt;100,"Low")</f>
        <v/>
      </c>
      <c r="L1660" s="2" t="str">
        <f>IF(Sales[[#This Row],[Current Upsell $]]&gt;0,_xlfn.CONCAT(Sales[[#This Row],[Subscription Type]]," ",Sales[[#This Row],[Upsell Priority]]," ",TEXT(Sales[[#This Row],[Current Upsell $]],"$#,#")),"")</f>
        <v/>
      </c>
      <c r="M1660" s="1">
        <v>44166</v>
      </c>
      <c r="N1660" s="1">
        <v>44378</v>
      </c>
      <c r="O1660">
        <v>7</v>
      </c>
      <c r="P1660">
        <v>0</v>
      </c>
      <c r="Q1660" s="1">
        <v>44228</v>
      </c>
      <c r="R1660">
        <v>50</v>
      </c>
      <c r="S1660" s="1"/>
    </row>
    <row r="1661" spans="1:19" x14ac:dyDescent="0.35">
      <c r="A1661">
        <v>100175</v>
      </c>
      <c r="B1661" t="s">
        <v>0</v>
      </c>
      <c r="C1661" s="2">
        <f>_xlfn.SWITCH(Sales[[#This Row],[Subscription Type]],"Basic",10,"Premium",10,"Business",25,"Enterprise",27)</f>
        <v>10</v>
      </c>
      <c r="G1661">
        <v>5</v>
      </c>
      <c r="H1661">
        <v>7</v>
      </c>
      <c r="I1661">
        <f>IF(Sales[[#This Row],[Number of Users]]-Sales[[#This Row],[Licenses Bought]]&lt;0,0,Sales[[#This Row],[Number of Users]]-Sales[[#This Row],[Licenses Bought]])</f>
        <v>2</v>
      </c>
      <c r="J1661" s="2">
        <f>IF(Sales[[#This Row],[Sales Month]]=MAX(Sales[Sales Month]),Sales[[#This Row],[Upsell $ Per Non-Paying User]]*Sales[[#This Row],[Non-Paying Users]],0)</f>
        <v>0</v>
      </c>
      <c r="K1661" s="2" t="str">
        <f>_xlfn.IFS(Sales[[#This Row],[Current Upsell $]]=0,"",Sales[[#This Row],[Current Upsell $]]&gt;=400,"High",Sales[[#This Row],[Current Upsell $]]&gt;=100,"Medium",Sales[[#This Row],[Current Upsell $]]&lt;100,"Low")</f>
        <v/>
      </c>
      <c r="L1661" s="2" t="str">
        <f>IF(Sales[[#This Row],[Current Upsell $]]&gt;0,_xlfn.CONCAT(Sales[[#This Row],[Subscription Type]]," ",Sales[[#This Row],[Upsell Priority]]," ",TEXT(Sales[[#This Row],[Current Upsell $]],"$#,#")),"")</f>
        <v/>
      </c>
      <c r="M1661" s="1">
        <v>44166</v>
      </c>
      <c r="N1661" s="1">
        <v>44378</v>
      </c>
      <c r="O1661">
        <v>7</v>
      </c>
      <c r="P1661">
        <v>0</v>
      </c>
      <c r="Q1661" s="1">
        <v>44256</v>
      </c>
      <c r="R1661">
        <v>50</v>
      </c>
      <c r="S1661" s="1"/>
    </row>
    <row r="1662" spans="1:19" x14ac:dyDescent="0.35">
      <c r="A1662">
        <v>100175</v>
      </c>
      <c r="B1662" t="s">
        <v>0</v>
      </c>
      <c r="C1662" s="2">
        <f>_xlfn.SWITCH(Sales[[#This Row],[Subscription Type]],"Basic",10,"Premium",10,"Business",25,"Enterprise",27)</f>
        <v>10</v>
      </c>
      <c r="G1662">
        <v>5</v>
      </c>
      <c r="H1662">
        <v>7</v>
      </c>
      <c r="I1662">
        <f>IF(Sales[[#This Row],[Number of Users]]-Sales[[#This Row],[Licenses Bought]]&lt;0,0,Sales[[#This Row],[Number of Users]]-Sales[[#This Row],[Licenses Bought]])</f>
        <v>2</v>
      </c>
      <c r="J1662" s="2">
        <f>IF(Sales[[#This Row],[Sales Month]]=MAX(Sales[Sales Month]),Sales[[#This Row],[Upsell $ Per Non-Paying User]]*Sales[[#This Row],[Non-Paying Users]],0)</f>
        <v>0</v>
      </c>
      <c r="K1662" s="2" t="str">
        <f>_xlfn.IFS(Sales[[#This Row],[Current Upsell $]]=0,"",Sales[[#This Row],[Current Upsell $]]&gt;=400,"High",Sales[[#This Row],[Current Upsell $]]&gt;=100,"Medium",Sales[[#This Row],[Current Upsell $]]&lt;100,"Low")</f>
        <v/>
      </c>
      <c r="L1662" s="2" t="str">
        <f>IF(Sales[[#This Row],[Current Upsell $]]&gt;0,_xlfn.CONCAT(Sales[[#This Row],[Subscription Type]]," ",Sales[[#This Row],[Upsell Priority]]," ",TEXT(Sales[[#This Row],[Current Upsell $]],"$#,#")),"")</f>
        <v/>
      </c>
      <c r="M1662" s="1">
        <v>44166</v>
      </c>
      <c r="N1662" s="1">
        <v>44378</v>
      </c>
      <c r="O1662">
        <v>7</v>
      </c>
      <c r="P1662">
        <v>0</v>
      </c>
      <c r="Q1662" s="1">
        <v>44287</v>
      </c>
      <c r="R1662">
        <v>50</v>
      </c>
      <c r="S1662" s="1"/>
    </row>
    <row r="1663" spans="1:19" x14ac:dyDescent="0.35">
      <c r="A1663">
        <v>100175</v>
      </c>
      <c r="B1663" t="s">
        <v>0</v>
      </c>
      <c r="C1663" s="2">
        <f>_xlfn.SWITCH(Sales[[#This Row],[Subscription Type]],"Basic",10,"Premium",10,"Business",25,"Enterprise",27)</f>
        <v>10</v>
      </c>
      <c r="G1663">
        <v>5</v>
      </c>
      <c r="H1663">
        <v>8</v>
      </c>
      <c r="I1663">
        <f>IF(Sales[[#This Row],[Number of Users]]-Sales[[#This Row],[Licenses Bought]]&lt;0,0,Sales[[#This Row],[Number of Users]]-Sales[[#This Row],[Licenses Bought]])</f>
        <v>3</v>
      </c>
      <c r="J1663" s="2">
        <f>IF(Sales[[#This Row],[Sales Month]]=MAX(Sales[Sales Month]),Sales[[#This Row],[Upsell $ Per Non-Paying User]]*Sales[[#This Row],[Non-Paying Users]],0)</f>
        <v>0</v>
      </c>
      <c r="K1663" s="2" t="str">
        <f>_xlfn.IFS(Sales[[#This Row],[Current Upsell $]]=0,"",Sales[[#This Row],[Current Upsell $]]&gt;=400,"High",Sales[[#This Row],[Current Upsell $]]&gt;=100,"Medium",Sales[[#This Row],[Current Upsell $]]&lt;100,"Low")</f>
        <v/>
      </c>
      <c r="L1663" s="2" t="str">
        <f>IF(Sales[[#This Row],[Current Upsell $]]&gt;0,_xlfn.CONCAT(Sales[[#This Row],[Subscription Type]]," ",Sales[[#This Row],[Upsell Priority]]," ",TEXT(Sales[[#This Row],[Current Upsell $]],"$#,#")),"")</f>
        <v/>
      </c>
      <c r="M1663" s="1">
        <v>44166</v>
      </c>
      <c r="N1663" s="1">
        <v>44378</v>
      </c>
      <c r="O1663">
        <v>7</v>
      </c>
      <c r="P1663">
        <v>0</v>
      </c>
      <c r="Q1663" s="1">
        <v>44317</v>
      </c>
      <c r="R1663">
        <v>50</v>
      </c>
      <c r="S1663" s="1"/>
    </row>
    <row r="1664" spans="1:19" x14ac:dyDescent="0.35">
      <c r="A1664">
        <v>100175</v>
      </c>
      <c r="B1664" t="s">
        <v>0</v>
      </c>
      <c r="C1664" s="2">
        <f>_xlfn.SWITCH(Sales[[#This Row],[Subscription Type]],"Basic",10,"Premium",10,"Business",25,"Enterprise",27)</f>
        <v>10</v>
      </c>
      <c r="G1664">
        <v>5</v>
      </c>
      <c r="H1664">
        <v>6</v>
      </c>
      <c r="I1664">
        <f>IF(Sales[[#This Row],[Number of Users]]-Sales[[#This Row],[Licenses Bought]]&lt;0,0,Sales[[#This Row],[Number of Users]]-Sales[[#This Row],[Licenses Bought]])</f>
        <v>1</v>
      </c>
      <c r="J1664" s="2">
        <f>IF(Sales[[#This Row],[Sales Month]]=MAX(Sales[Sales Month]),Sales[[#This Row],[Upsell $ Per Non-Paying User]]*Sales[[#This Row],[Non-Paying Users]],0)</f>
        <v>10</v>
      </c>
      <c r="K1664" s="2" t="str">
        <f>_xlfn.IFS(Sales[[#This Row],[Current Upsell $]]=0,"",Sales[[#This Row],[Current Upsell $]]&gt;=400,"High",Sales[[#This Row],[Current Upsell $]]&gt;=100,"Medium",Sales[[#This Row],[Current Upsell $]]&lt;100,"Low")</f>
        <v>Low</v>
      </c>
      <c r="L1664" s="2" t="str">
        <f>IF(Sales[[#This Row],[Current Upsell $]]&gt;0,_xlfn.CONCAT(Sales[[#This Row],[Subscription Type]]," ",Sales[[#This Row],[Upsell Priority]]," ",TEXT(Sales[[#This Row],[Current Upsell $]],"$#,#")),"")</f>
        <v>Premium Low $10</v>
      </c>
      <c r="M1664" s="1">
        <v>44166</v>
      </c>
      <c r="N1664" s="1">
        <v>44378</v>
      </c>
      <c r="O1664">
        <v>7</v>
      </c>
      <c r="P1664">
        <v>0</v>
      </c>
      <c r="Q1664" s="1">
        <v>44348</v>
      </c>
      <c r="R1664">
        <v>50</v>
      </c>
      <c r="S1664" s="1"/>
    </row>
    <row r="1665" spans="1:19" x14ac:dyDescent="0.35">
      <c r="A1665">
        <v>100176</v>
      </c>
      <c r="B1665" t="s">
        <v>3</v>
      </c>
      <c r="C1665" s="2">
        <f>_xlfn.SWITCH(Sales[[#This Row],[Subscription Type]],"Basic",10,"Premium",10,"Business",25,"Enterprise",27)</f>
        <v>10</v>
      </c>
      <c r="G1665">
        <v>0</v>
      </c>
      <c r="H1665">
        <v>7</v>
      </c>
      <c r="I1665">
        <f>IF(Sales[[#This Row],[Number of Users]]-Sales[[#This Row],[Licenses Bought]]&lt;0,0,Sales[[#This Row],[Number of Users]]-Sales[[#This Row],[Licenses Bought]])</f>
        <v>7</v>
      </c>
      <c r="J1665" s="2">
        <f>IF(Sales[[#This Row],[Sales Month]]=MAX(Sales[Sales Month]),Sales[[#This Row],[Upsell $ Per Non-Paying User]]*Sales[[#This Row],[Non-Paying Users]],0)</f>
        <v>0</v>
      </c>
      <c r="K1665" s="2" t="str">
        <f>_xlfn.IFS(Sales[[#This Row],[Current Upsell $]]=0,"",Sales[[#This Row],[Current Upsell $]]&gt;=400,"High",Sales[[#This Row],[Current Upsell $]]&gt;=100,"Medium",Sales[[#This Row],[Current Upsell $]]&lt;100,"Low")</f>
        <v/>
      </c>
      <c r="L1665" s="2" t="str">
        <f>IF(Sales[[#This Row],[Current Upsell $]]&gt;0,_xlfn.CONCAT(Sales[[#This Row],[Subscription Type]]," ",Sales[[#This Row],[Upsell Priority]]," ",TEXT(Sales[[#This Row],[Current Upsell $]],"$#,#")),"")</f>
        <v/>
      </c>
      <c r="M1665" s="1">
        <v>44166</v>
      </c>
      <c r="N1665" s="1">
        <v>44317</v>
      </c>
      <c r="O1665">
        <v>5</v>
      </c>
      <c r="P1665">
        <v>1</v>
      </c>
      <c r="Q1665" s="1">
        <v>44166</v>
      </c>
      <c r="R1665">
        <v>0</v>
      </c>
      <c r="S1665" s="1"/>
    </row>
    <row r="1666" spans="1:19" x14ac:dyDescent="0.35">
      <c r="A1666">
        <v>100176</v>
      </c>
      <c r="B1666" t="s">
        <v>3</v>
      </c>
      <c r="C1666" s="2">
        <f>_xlfn.SWITCH(Sales[[#This Row],[Subscription Type]],"Basic",10,"Premium",10,"Business",25,"Enterprise",27)</f>
        <v>10</v>
      </c>
      <c r="G1666">
        <v>0</v>
      </c>
      <c r="H1666">
        <v>7</v>
      </c>
      <c r="I1666">
        <f>IF(Sales[[#This Row],[Number of Users]]-Sales[[#This Row],[Licenses Bought]]&lt;0,0,Sales[[#This Row],[Number of Users]]-Sales[[#This Row],[Licenses Bought]])</f>
        <v>7</v>
      </c>
      <c r="J1666" s="2">
        <f>IF(Sales[[#This Row],[Sales Month]]=MAX(Sales[Sales Month]),Sales[[#This Row],[Upsell $ Per Non-Paying User]]*Sales[[#This Row],[Non-Paying Users]],0)</f>
        <v>0</v>
      </c>
      <c r="K1666" s="2" t="str">
        <f>_xlfn.IFS(Sales[[#This Row],[Current Upsell $]]=0,"",Sales[[#This Row],[Current Upsell $]]&gt;=400,"High",Sales[[#This Row],[Current Upsell $]]&gt;=100,"Medium",Sales[[#This Row],[Current Upsell $]]&lt;100,"Low")</f>
        <v/>
      </c>
      <c r="L1666" s="2" t="str">
        <f>IF(Sales[[#This Row],[Current Upsell $]]&gt;0,_xlfn.CONCAT(Sales[[#This Row],[Subscription Type]]," ",Sales[[#This Row],[Upsell Priority]]," ",TEXT(Sales[[#This Row],[Current Upsell $]],"$#,#")),"")</f>
        <v/>
      </c>
      <c r="M1666" s="1">
        <v>44166</v>
      </c>
      <c r="N1666" s="1">
        <v>44317</v>
      </c>
      <c r="O1666">
        <v>5</v>
      </c>
      <c r="P1666">
        <v>1</v>
      </c>
      <c r="Q1666" s="1">
        <v>44197</v>
      </c>
      <c r="R1666">
        <v>0</v>
      </c>
      <c r="S1666" s="1"/>
    </row>
    <row r="1667" spans="1:19" x14ac:dyDescent="0.35">
      <c r="A1667">
        <v>100176</v>
      </c>
      <c r="B1667" t="s">
        <v>3</v>
      </c>
      <c r="C1667" s="2">
        <f>_xlfn.SWITCH(Sales[[#This Row],[Subscription Type]],"Basic",10,"Premium",10,"Business",25,"Enterprise",27)</f>
        <v>10</v>
      </c>
      <c r="G1667">
        <v>0</v>
      </c>
      <c r="H1667">
        <v>6</v>
      </c>
      <c r="I1667">
        <f>IF(Sales[[#This Row],[Number of Users]]-Sales[[#This Row],[Licenses Bought]]&lt;0,0,Sales[[#This Row],[Number of Users]]-Sales[[#This Row],[Licenses Bought]])</f>
        <v>6</v>
      </c>
      <c r="J1667" s="2">
        <f>IF(Sales[[#This Row],[Sales Month]]=MAX(Sales[Sales Month]),Sales[[#This Row],[Upsell $ Per Non-Paying User]]*Sales[[#This Row],[Non-Paying Users]],0)</f>
        <v>0</v>
      </c>
      <c r="K1667" s="2" t="str">
        <f>_xlfn.IFS(Sales[[#This Row],[Current Upsell $]]=0,"",Sales[[#This Row],[Current Upsell $]]&gt;=400,"High",Sales[[#This Row],[Current Upsell $]]&gt;=100,"Medium",Sales[[#This Row],[Current Upsell $]]&lt;100,"Low")</f>
        <v/>
      </c>
      <c r="L1667" s="2" t="str">
        <f>IF(Sales[[#This Row],[Current Upsell $]]&gt;0,_xlfn.CONCAT(Sales[[#This Row],[Subscription Type]]," ",Sales[[#This Row],[Upsell Priority]]," ",TEXT(Sales[[#This Row],[Current Upsell $]],"$#,#")),"")</f>
        <v/>
      </c>
      <c r="M1667" s="1">
        <v>44166</v>
      </c>
      <c r="N1667" s="1">
        <v>44317</v>
      </c>
      <c r="O1667">
        <v>5</v>
      </c>
      <c r="P1667">
        <v>1</v>
      </c>
      <c r="Q1667" s="1">
        <v>44228</v>
      </c>
      <c r="R1667">
        <v>0</v>
      </c>
      <c r="S1667" s="1"/>
    </row>
    <row r="1668" spans="1:19" x14ac:dyDescent="0.35">
      <c r="A1668">
        <v>100176</v>
      </c>
      <c r="B1668" t="s">
        <v>3</v>
      </c>
      <c r="C1668" s="2">
        <f>_xlfn.SWITCH(Sales[[#This Row],[Subscription Type]],"Basic",10,"Premium",10,"Business",25,"Enterprise",27)</f>
        <v>10</v>
      </c>
      <c r="G1668">
        <v>0</v>
      </c>
      <c r="H1668">
        <v>8</v>
      </c>
      <c r="I1668">
        <f>IF(Sales[[#This Row],[Number of Users]]-Sales[[#This Row],[Licenses Bought]]&lt;0,0,Sales[[#This Row],[Number of Users]]-Sales[[#This Row],[Licenses Bought]])</f>
        <v>8</v>
      </c>
      <c r="J1668" s="2">
        <f>IF(Sales[[#This Row],[Sales Month]]=MAX(Sales[Sales Month]),Sales[[#This Row],[Upsell $ Per Non-Paying User]]*Sales[[#This Row],[Non-Paying Users]],0)</f>
        <v>0</v>
      </c>
      <c r="K1668" s="2" t="str">
        <f>_xlfn.IFS(Sales[[#This Row],[Current Upsell $]]=0,"",Sales[[#This Row],[Current Upsell $]]&gt;=400,"High",Sales[[#This Row],[Current Upsell $]]&gt;=100,"Medium",Sales[[#This Row],[Current Upsell $]]&lt;100,"Low")</f>
        <v/>
      </c>
      <c r="L1668" s="2" t="str">
        <f>IF(Sales[[#This Row],[Current Upsell $]]&gt;0,_xlfn.CONCAT(Sales[[#This Row],[Subscription Type]]," ",Sales[[#This Row],[Upsell Priority]]," ",TEXT(Sales[[#This Row],[Current Upsell $]],"$#,#")),"")</f>
        <v/>
      </c>
      <c r="M1668" s="1">
        <v>44166</v>
      </c>
      <c r="N1668" s="1">
        <v>44317</v>
      </c>
      <c r="O1668">
        <v>5</v>
      </c>
      <c r="P1668">
        <v>1</v>
      </c>
      <c r="Q1668" s="1">
        <v>44256</v>
      </c>
      <c r="R1668">
        <v>0</v>
      </c>
      <c r="S1668" s="1"/>
    </row>
    <row r="1669" spans="1:19" x14ac:dyDescent="0.35">
      <c r="A1669">
        <v>100176</v>
      </c>
      <c r="B1669" t="s">
        <v>3</v>
      </c>
      <c r="C1669" s="2">
        <f>_xlfn.SWITCH(Sales[[#This Row],[Subscription Type]],"Basic",10,"Premium",10,"Business",25,"Enterprise",27)</f>
        <v>10</v>
      </c>
      <c r="G1669">
        <v>0</v>
      </c>
      <c r="H1669">
        <v>7</v>
      </c>
      <c r="I1669">
        <f>IF(Sales[[#This Row],[Number of Users]]-Sales[[#This Row],[Licenses Bought]]&lt;0,0,Sales[[#This Row],[Number of Users]]-Sales[[#This Row],[Licenses Bought]])</f>
        <v>7</v>
      </c>
      <c r="J1669" s="2">
        <f>IF(Sales[[#This Row],[Sales Month]]=MAX(Sales[Sales Month]),Sales[[#This Row],[Upsell $ Per Non-Paying User]]*Sales[[#This Row],[Non-Paying Users]],0)</f>
        <v>0</v>
      </c>
      <c r="K1669" s="2" t="str">
        <f>_xlfn.IFS(Sales[[#This Row],[Current Upsell $]]=0,"",Sales[[#This Row],[Current Upsell $]]&gt;=400,"High",Sales[[#This Row],[Current Upsell $]]&gt;=100,"Medium",Sales[[#This Row],[Current Upsell $]]&lt;100,"Low")</f>
        <v/>
      </c>
      <c r="L1669" s="2" t="str">
        <f>IF(Sales[[#This Row],[Current Upsell $]]&gt;0,_xlfn.CONCAT(Sales[[#This Row],[Subscription Type]]," ",Sales[[#This Row],[Upsell Priority]]," ",TEXT(Sales[[#This Row],[Current Upsell $]],"$#,#")),"")</f>
        <v/>
      </c>
      <c r="M1669" s="1">
        <v>44166</v>
      </c>
      <c r="N1669" s="1">
        <v>44317</v>
      </c>
      <c r="O1669">
        <v>5</v>
      </c>
      <c r="P1669">
        <v>1</v>
      </c>
      <c r="Q1669" s="1">
        <v>44287</v>
      </c>
      <c r="R1669">
        <v>0</v>
      </c>
      <c r="S1669" s="1"/>
    </row>
    <row r="1670" spans="1:19" x14ac:dyDescent="0.35">
      <c r="A1670">
        <v>100176</v>
      </c>
      <c r="B1670" t="s">
        <v>3</v>
      </c>
      <c r="C1670" s="2">
        <f>_xlfn.SWITCH(Sales[[#This Row],[Subscription Type]],"Basic",10,"Premium",10,"Business",25,"Enterprise",27)</f>
        <v>10</v>
      </c>
      <c r="G1670">
        <v>0</v>
      </c>
      <c r="H1670">
        <v>6</v>
      </c>
      <c r="I1670">
        <f>IF(Sales[[#This Row],[Number of Users]]-Sales[[#This Row],[Licenses Bought]]&lt;0,0,Sales[[#This Row],[Number of Users]]-Sales[[#This Row],[Licenses Bought]])</f>
        <v>6</v>
      </c>
      <c r="J1670" s="2">
        <f>IF(Sales[[#This Row],[Sales Month]]=MAX(Sales[Sales Month]),Sales[[#This Row],[Upsell $ Per Non-Paying User]]*Sales[[#This Row],[Non-Paying Users]],0)</f>
        <v>0</v>
      </c>
      <c r="K1670" s="2" t="str">
        <f>_xlfn.IFS(Sales[[#This Row],[Current Upsell $]]=0,"",Sales[[#This Row],[Current Upsell $]]&gt;=400,"High",Sales[[#This Row],[Current Upsell $]]&gt;=100,"Medium",Sales[[#This Row],[Current Upsell $]]&lt;100,"Low")</f>
        <v/>
      </c>
      <c r="L1670" s="2" t="str">
        <f>IF(Sales[[#This Row],[Current Upsell $]]&gt;0,_xlfn.CONCAT(Sales[[#This Row],[Subscription Type]]," ",Sales[[#This Row],[Upsell Priority]]," ",TEXT(Sales[[#This Row],[Current Upsell $]],"$#,#")),"")</f>
        <v/>
      </c>
      <c r="M1670" s="1">
        <v>44166</v>
      </c>
      <c r="N1670" s="1">
        <v>44317</v>
      </c>
      <c r="O1670">
        <v>5</v>
      </c>
      <c r="P1670">
        <v>1</v>
      </c>
      <c r="Q1670" s="1">
        <v>44317</v>
      </c>
      <c r="R1670">
        <v>0</v>
      </c>
      <c r="S1670" s="1"/>
    </row>
    <row r="1671" spans="1:19" x14ac:dyDescent="0.35">
      <c r="A1671">
        <v>100177</v>
      </c>
      <c r="B1671" t="s">
        <v>3</v>
      </c>
      <c r="C1671" s="2">
        <f>_xlfn.SWITCH(Sales[[#This Row],[Subscription Type]],"Basic",10,"Premium",10,"Business",25,"Enterprise",27)</f>
        <v>10</v>
      </c>
      <c r="G1671">
        <v>0</v>
      </c>
      <c r="H1671">
        <v>5</v>
      </c>
      <c r="I1671">
        <f>IF(Sales[[#This Row],[Number of Users]]-Sales[[#This Row],[Licenses Bought]]&lt;0,0,Sales[[#This Row],[Number of Users]]-Sales[[#This Row],[Licenses Bought]])</f>
        <v>5</v>
      </c>
      <c r="J1671" s="2">
        <f>IF(Sales[[#This Row],[Sales Month]]=MAX(Sales[Sales Month]),Sales[[#This Row],[Upsell $ Per Non-Paying User]]*Sales[[#This Row],[Non-Paying Users]],0)</f>
        <v>0</v>
      </c>
      <c r="K1671" s="2" t="str">
        <f>_xlfn.IFS(Sales[[#This Row],[Current Upsell $]]=0,"",Sales[[#This Row],[Current Upsell $]]&gt;=400,"High",Sales[[#This Row],[Current Upsell $]]&gt;=100,"Medium",Sales[[#This Row],[Current Upsell $]]&lt;100,"Low")</f>
        <v/>
      </c>
      <c r="L1671" s="2" t="str">
        <f>IF(Sales[[#This Row],[Current Upsell $]]&gt;0,_xlfn.CONCAT(Sales[[#This Row],[Subscription Type]]," ",Sales[[#This Row],[Upsell Priority]]," ",TEXT(Sales[[#This Row],[Current Upsell $]],"$#,#")),"")</f>
        <v/>
      </c>
      <c r="M1671" s="1">
        <v>44166</v>
      </c>
      <c r="N1671" s="1">
        <v>44228</v>
      </c>
      <c r="O1671">
        <v>2</v>
      </c>
      <c r="P1671">
        <v>4</v>
      </c>
      <c r="Q1671" s="1">
        <v>44166</v>
      </c>
      <c r="R1671">
        <v>0</v>
      </c>
      <c r="S1671" s="1"/>
    </row>
    <row r="1672" spans="1:19" x14ac:dyDescent="0.35">
      <c r="A1672">
        <v>100177</v>
      </c>
      <c r="B1672" t="s">
        <v>0</v>
      </c>
      <c r="C1672" s="2">
        <f>_xlfn.SWITCH(Sales[[#This Row],[Subscription Type]],"Basic",10,"Premium",10,"Business",25,"Enterprise",27)</f>
        <v>10</v>
      </c>
      <c r="G1672">
        <v>3</v>
      </c>
      <c r="H1672">
        <v>6</v>
      </c>
      <c r="I1672">
        <f>IF(Sales[[#This Row],[Number of Users]]-Sales[[#This Row],[Licenses Bought]]&lt;0,0,Sales[[#This Row],[Number of Users]]-Sales[[#This Row],[Licenses Bought]])</f>
        <v>3</v>
      </c>
      <c r="J1672" s="2">
        <f>IF(Sales[[#This Row],[Sales Month]]=MAX(Sales[Sales Month]),Sales[[#This Row],[Upsell $ Per Non-Paying User]]*Sales[[#This Row],[Non-Paying Users]],0)</f>
        <v>0</v>
      </c>
      <c r="K1672" s="2" t="str">
        <f>_xlfn.IFS(Sales[[#This Row],[Current Upsell $]]=0,"",Sales[[#This Row],[Current Upsell $]]&gt;=400,"High",Sales[[#This Row],[Current Upsell $]]&gt;=100,"Medium",Sales[[#This Row],[Current Upsell $]]&lt;100,"Low")</f>
        <v/>
      </c>
      <c r="L1672" s="2" t="str">
        <f>IF(Sales[[#This Row],[Current Upsell $]]&gt;0,_xlfn.CONCAT(Sales[[#This Row],[Subscription Type]]," ",Sales[[#This Row],[Upsell Priority]]," ",TEXT(Sales[[#This Row],[Current Upsell $]],"$#,#")),"")</f>
        <v/>
      </c>
      <c r="M1672" s="1">
        <v>44166</v>
      </c>
      <c r="N1672" s="1">
        <v>44228</v>
      </c>
      <c r="O1672">
        <v>2</v>
      </c>
      <c r="P1672">
        <v>4</v>
      </c>
      <c r="Q1672" s="1">
        <v>44197</v>
      </c>
      <c r="R1672">
        <v>30</v>
      </c>
      <c r="S1672" s="1"/>
    </row>
    <row r="1673" spans="1:19" x14ac:dyDescent="0.35">
      <c r="A1673">
        <v>100177</v>
      </c>
      <c r="B1673" t="s">
        <v>0</v>
      </c>
      <c r="C1673" s="2">
        <f>_xlfn.SWITCH(Sales[[#This Row],[Subscription Type]],"Basic",10,"Premium",10,"Business",25,"Enterprise",27)</f>
        <v>10</v>
      </c>
      <c r="G1673">
        <v>4</v>
      </c>
      <c r="H1673">
        <v>6</v>
      </c>
      <c r="I1673">
        <f>IF(Sales[[#This Row],[Number of Users]]-Sales[[#This Row],[Licenses Bought]]&lt;0,0,Sales[[#This Row],[Number of Users]]-Sales[[#This Row],[Licenses Bought]])</f>
        <v>2</v>
      </c>
      <c r="J1673" s="2">
        <f>IF(Sales[[#This Row],[Sales Month]]=MAX(Sales[Sales Month]),Sales[[#This Row],[Upsell $ Per Non-Paying User]]*Sales[[#This Row],[Non-Paying Users]],0)</f>
        <v>0</v>
      </c>
      <c r="K1673" s="2" t="str">
        <f>_xlfn.IFS(Sales[[#This Row],[Current Upsell $]]=0,"",Sales[[#This Row],[Current Upsell $]]&gt;=400,"High",Sales[[#This Row],[Current Upsell $]]&gt;=100,"Medium",Sales[[#This Row],[Current Upsell $]]&lt;100,"Low")</f>
        <v/>
      </c>
      <c r="L1673" s="2" t="str">
        <f>IF(Sales[[#This Row],[Current Upsell $]]&gt;0,_xlfn.CONCAT(Sales[[#This Row],[Subscription Type]]," ",Sales[[#This Row],[Upsell Priority]]," ",TEXT(Sales[[#This Row],[Current Upsell $]],"$#,#")),"")</f>
        <v/>
      </c>
      <c r="M1673" s="1">
        <v>44166</v>
      </c>
      <c r="N1673" s="1">
        <v>44228</v>
      </c>
      <c r="O1673">
        <v>2</v>
      </c>
      <c r="P1673">
        <v>4</v>
      </c>
      <c r="Q1673" s="1">
        <v>44228</v>
      </c>
      <c r="R1673">
        <v>40</v>
      </c>
      <c r="S1673" s="1"/>
    </row>
    <row r="1674" spans="1:19" x14ac:dyDescent="0.35">
      <c r="A1674">
        <v>100178</v>
      </c>
      <c r="B1674" t="s">
        <v>3</v>
      </c>
      <c r="C1674" s="2">
        <f>_xlfn.SWITCH(Sales[[#This Row],[Subscription Type]],"Basic",10,"Premium",10,"Business",25,"Enterprise",27)</f>
        <v>10</v>
      </c>
      <c r="E1674" s="1"/>
      <c r="F1674" s="1"/>
      <c r="G1674">
        <v>0</v>
      </c>
      <c r="H1674">
        <v>5</v>
      </c>
      <c r="I1674">
        <f>IF(Sales[[#This Row],[Number of Users]]-Sales[[#This Row],[Licenses Bought]]&lt;0,0,Sales[[#This Row],[Number of Users]]-Sales[[#This Row],[Licenses Bought]])</f>
        <v>5</v>
      </c>
      <c r="J1674" s="2">
        <f>IF(Sales[[#This Row],[Sales Month]]=MAX(Sales[Sales Month]),Sales[[#This Row],[Upsell $ Per Non-Paying User]]*Sales[[#This Row],[Non-Paying Users]],0)</f>
        <v>0</v>
      </c>
      <c r="K1674" s="2" t="str">
        <f>_xlfn.IFS(Sales[[#This Row],[Current Upsell $]]=0,"",Sales[[#This Row],[Current Upsell $]]&gt;=400,"High",Sales[[#This Row],[Current Upsell $]]&gt;=100,"Medium",Sales[[#This Row],[Current Upsell $]]&lt;100,"Low")</f>
        <v/>
      </c>
      <c r="L1674" s="2" t="str">
        <f>IF(Sales[[#This Row],[Current Upsell $]]&gt;0,_xlfn.CONCAT(Sales[[#This Row],[Subscription Type]]," ",Sales[[#This Row],[Upsell Priority]]," ",TEXT(Sales[[#This Row],[Current Upsell $]],"$#,#")),"")</f>
        <v/>
      </c>
      <c r="M1674" s="1">
        <v>44166</v>
      </c>
      <c r="N1674" s="1">
        <v>44378</v>
      </c>
      <c r="O1674">
        <v>7</v>
      </c>
      <c r="P1674">
        <v>0</v>
      </c>
      <c r="Q1674" s="1">
        <v>44166</v>
      </c>
      <c r="R1674">
        <v>0</v>
      </c>
      <c r="S1674" s="1"/>
    </row>
    <row r="1675" spans="1:19" x14ac:dyDescent="0.35">
      <c r="A1675">
        <v>100178</v>
      </c>
      <c r="B1675" t="s">
        <v>0</v>
      </c>
      <c r="C1675" s="2">
        <f>_xlfn.SWITCH(Sales[[#This Row],[Subscription Type]],"Basic",10,"Premium",10,"Business",25,"Enterprise",27)</f>
        <v>10</v>
      </c>
      <c r="E1675" s="1"/>
      <c r="F1675" s="1"/>
      <c r="G1675">
        <v>2</v>
      </c>
      <c r="H1675">
        <v>5</v>
      </c>
      <c r="I1675">
        <f>IF(Sales[[#This Row],[Number of Users]]-Sales[[#This Row],[Licenses Bought]]&lt;0,0,Sales[[#This Row],[Number of Users]]-Sales[[#This Row],[Licenses Bought]])</f>
        <v>3</v>
      </c>
      <c r="J1675" s="2">
        <f>IF(Sales[[#This Row],[Sales Month]]=MAX(Sales[Sales Month]),Sales[[#This Row],[Upsell $ Per Non-Paying User]]*Sales[[#This Row],[Non-Paying Users]],0)</f>
        <v>0</v>
      </c>
      <c r="K1675" s="2" t="str">
        <f>_xlfn.IFS(Sales[[#This Row],[Current Upsell $]]=0,"",Sales[[#This Row],[Current Upsell $]]&gt;=400,"High",Sales[[#This Row],[Current Upsell $]]&gt;=100,"Medium",Sales[[#This Row],[Current Upsell $]]&lt;100,"Low")</f>
        <v/>
      </c>
      <c r="L1675" s="2" t="str">
        <f>IF(Sales[[#This Row],[Current Upsell $]]&gt;0,_xlfn.CONCAT(Sales[[#This Row],[Subscription Type]]," ",Sales[[#This Row],[Upsell Priority]]," ",TEXT(Sales[[#This Row],[Current Upsell $]],"$#,#")),"")</f>
        <v/>
      </c>
      <c r="M1675" s="1">
        <v>44166</v>
      </c>
      <c r="N1675" s="1">
        <v>44378</v>
      </c>
      <c r="O1675">
        <v>7</v>
      </c>
      <c r="P1675">
        <v>0</v>
      </c>
      <c r="Q1675" s="1">
        <v>44197</v>
      </c>
      <c r="R1675">
        <v>20</v>
      </c>
      <c r="S1675" s="1"/>
    </row>
    <row r="1676" spans="1:19" x14ac:dyDescent="0.35">
      <c r="A1676">
        <v>100178</v>
      </c>
      <c r="B1676" t="s">
        <v>0</v>
      </c>
      <c r="C1676" s="2">
        <f>_xlfn.SWITCH(Sales[[#This Row],[Subscription Type]],"Basic",10,"Premium",10,"Business",25,"Enterprise",27)</f>
        <v>10</v>
      </c>
      <c r="E1676" s="1"/>
      <c r="F1676" s="1"/>
      <c r="G1676">
        <v>3</v>
      </c>
      <c r="H1676">
        <v>5</v>
      </c>
      <c r="I1676">
        <f>IF(Sales[[#This Row],[Number of Users]]-Sales[[#This Row],[Licenses Bought]]&lt;0,0,Sales[[#This Row],[Number of Users]]-Sales[[#This Row],[Licenses Bought]])</f>
        <v>2</v>
      </c>
      <c r="J1676" s="2">
        <f>IF(Sales[[#This Row],[Sales Month]]=MAX(Sales[Sales Month]),Sales[[#This Row],[Upsell $ Per Non-Paying User]]*Sales[[#This Row],[Non-Paying Users]],0)</f>
        <v>0</v>
      </c>
      <c r="K1676" s="2" t="str">
        <f>_xlfn.IFS(Sales[[#This Row],[Current Upsell $]]=0,"",Sales[[#This Row],[Current Upsell $]]&gt;=400,"High",Sales[[#This Row],[Current Upsell $]]&gt;=100,"Medium",Sales[[#This Row],[Current Upsell $]]&lt;100,"Low")</f>
        <v/>
      </c>
      <c r="L1676" s="2" t="str">
        <f>IF(Sales[[#This Row],[Current Upsell $]]&gt;0,_xlfn.CONCAT(Sales[[#This Row],[Subscription Type]]," ",Sales[[#This Row],[Upsell Priority]]," ",TEXT(Sales[[#This Row],[Current Upsell $]],"$#,#")),"")</f>
        <v/>
      </c>
      <c r="M1676" s="1">
        <v>44166</v>
      </c>
      <c r="N1676" s="1">
        <v>44378</v>
      </c>
      <c r="O1676">
        <v>7</v>
      </c>
      <c r="P1676">
        <v>0</v>
      </c>
      <c r="Q1676" s="1">
        <v>44228</v>
      </c>
      <c r="R1676">
        <v>30</v>
      </c>
      <c r="S1676" s="1"/>
    </row>
    <row r="1677" spans="1:19" x14ac:dyDescent="0.35">
      <c r="A1677">
        <v>100178</v>
      </c>
      <c r="B1677" t="s">
        <v>0</v>
      </c>
      <c r="C1677" s="2">
        <f>_xlfn.SWITCH(Sales[[#This Row],[Subscription Type]],"Basic",10,"Premium",10,"Business",25,"Enterprise",27)</f>
        <v>10</v>
      </c>
      <c r="E1677" s="1"/>
      <c r="F1677" s="1"/>
      <c r="G1677">
        <v>4</v>
      </c>
      <c r="H1677">
        <v>5</v>
      </c>
      <c r="I1677">
        <f>IF(Sales[[#This Row],[Number of Users]]-Sales[[#This Row],[Licenses Bought]]&lt;0,0,Sales[[#This Row],[Number of Users]]-Sales[[#This Row],[Licenses Bought]])</f>
        <v>1</v>
      </c>
      <c r="J1677" s="2">
        <f>IF(Sales[[#This Row],[Sales Month]]=MAX(Sales[Sales Month]),Sales[[#This Row],[Upsell $ Per Non-Paying User]]*Sales[[#This Row],[Non-Paying Users]],0)</f>
        <v>0</v>
      </c>
      <c r="K1677" s="2" t="str">
        <f>_xlfn.IFS(Sales[[#This Row],[Current Upsell $]]=0,"",Sales[[#This Row],[Current Upsell $]]&gt;=400,"High",Sales[[#This Row],[Current Upsell $]]&gt;=100,"Medium",Sales[[#This Row],[Current Upsell $]]&lt;100,"Low")</f>
        <v/>
      </c>
      <c r="L1677" s="2" t="str">
        <f>IF(Sales[[#This Row],[Current Upsell $]]&gt;0,_xlfn.CONCAT(Sales[[#This Row],[Subscription Type]]," ",Sales[[#This Row],[Upsell Priority]]," ",TEXT(Sales[[#This Row],[Current Upsell $]],"$#,#")),"")</f>
        <v/>
      </c>
      <c r="M1677" s="1">
        <v>44166</v>
      </c>
      <c r="N1677" s="1">
        <v>44378</v>
      </c>
      <c r="O1677">
        <v>7</v>
      </c>
      <c r="P1677">
        <v>0</v>
      </c>
      <c r="Q1677" s="1">
        <v>44256</v>
      </c>
      <c r="R1677">
        <v>40</v>
      </c>
      <c r="S1677" s="1"/>
    </row>
    <row r="1678" spans="1:19" x14ac:dyDescent="0.35">
      <c r="A1678">
        <v>100178</v>
      </c>
      <c r="B1678" t="s">
        <v>0</v>
      </c>
      <c r="C1678" s="2">
        <f>_xlfn.SWITCH(Sales[[#This Row],[Subscription Type]],"Basic",10,"Premium",10,"Business",25,"Enterprise",27)</f>
        <v>10</v>
      </c>
      <c r="E1678" s="1"/>
      <c r="F1678" s="1"/>
      <c r="G1678">
        <v>4</v>
      </c>
      <c r="H1678">
        <v>5</v>
      </c>
      <c r="I1678">
        <f>IF(Sales[[#This Row],[Number of Users]]-Sales[[#This Row],[Licenses Bought]]&lt;0,0,Sales[[#This Row],[Number of Users]]-Sales[[#This Row],[Licenses Bought]])</f>
        <v>1</v>
      </c>
      <c r="J1678" s="2">
        <f>IF(Sales[[#This Row],[Sales Month]]=MAX(Sales[Sales Month]),Sales[[#This Row],[Upsell $ Per Non-Paying User]]*Sales[[#This Row],[Non-Paying Users]],0)</f>
        <v>0</v>
      </c>
      <c r="K1678" s="2" t="str">
        <f>_xlfn.IFS(Sales[[#This Row],[Current Upsell $]]=0,"",Sales[[#This Row],[Current Upsell $]]&gt;=400,"High",Sales[[#This Row],[Current Upsell $]]&gt;=100,"Medium",Sales[[#This Row],[Current Upsell $]]&lt;100,"Low")</f>
        <v/>
      </c>
      <c r="L1678" s="2" t="str">
        <f>IF(Sales[[#This Row],[Current Upsell $]]&gt;0,_xlfn.CONCAT(Sales[[#This Row],[Subscription Type]]," ",Sales[[#This Row],[Upsell Priority]]," ",TEXT(Sales[[#This Row],[Current Upsell $]],"$#,#")),"")</f>
        <v/>
      </c>
      <c r="M1678" s="1">
        <v>44166</v>
      </c>
      <c r="N1678" s="1">
        <v>44378</v>
      </c>
      <c r="O1678">
        <v>7</v>
      </c>
      <c r="P1678">
        <v>0</v>
      </c>
      <c r="Q1678" s="1">
        <v>44287</v>
      </c>
      <c r="R1678">
        <v>40</v>
      </c>
      <c r="S1678" s="1"/>
    </row>
    <row r="1679" spans="1:19" x14ac:dyDescent="0.35">
      <c r="A1679">
        <v>100178</v>
      </c>
      <c r="B1679" t="s">
        <v>0</v>
      </c>
      <c r="C1679" s="2">
        <f>_xlfn.SWITCH(Sales[[#This Row],[Subscription Type]],"Basic",10,"Premium",10,"Business",25,"Enterprise",27)</f>
        <v>10</v>
      </c>
      <c r="E1679" s="1"/>
      <c r="F1679" s="1"/>
      <c r="G1679">
        <v>4</v>
      </c>
      <c r="H1679">
        <v>4</v>
      </c>
      <c r="I1679">
        <f>IF(Sales[[#This Row],[Number of Users]]-Sales[[#This Row],[Licenses Bought]]&lt;0,0,Sales[[#This Row],[Number of Users]]-Sales[[#This Row],[Licenses Bought]])</f>
        <v>0</v>
      </c>
      <c r="J1679" s="2">
        <f>IF(Sales[[#This Row],[Sales Month]]=MAX(Sales[Sales Month]),Sales[[#This Row],[Upsell $ Per Non-Paying User]]*Sales[[#This Row],[Non-Paying Users]],0)</f>
        <v>0</v>
      </c>
      <c r="K1679" s="2" t="str">
        <f>_xlfn.IFS(Sales[[#This Row],[Current Upsell $]]=0,"",Sales[[#This Row],[Current Upsell $]]&gt;=400,"High",Sales[[#This Row],[Current Upsell $]]&gt;=100,"Medium",Sales[[#This Row],[Current Upsell $]]&lt;100,"Low")</f>
        <v/>
      </c>
      <c r="L1679" s="2" t="str">
        <f>IF(Sales[[#This Row],[Current Upsell $]]&gt;0,_xlfn.CONCAT(Sales[[#This Row],[Subscription Type]]," ",Sales[[#This Row],[Upsell Priority]]," ",TEXT(Sales[[#This Row],[Current Upsell $]],"$#,#")),"")</f>
        <v/>
      </c>
      <c r="M1679" s="1">
        <v>44166</v>
      </c>
      <c r="N1679" s="1">
        <v>44378</v>
      </c>
      <c r="O1679">
        <v>7</v>
      </c>
      <c r="P1679">
        <v>0</v>
      </c>
      <c r="Q1679" s="1">
        <v>44317</v>
      </c>
      <c r="R1679">
        <v>40</v>
      </c>
      <c r="S1679" s="1"/>
    </row>
    <row r="1680" spans="1:19" x14ac:dyDescent="0.35">
      <c r="A1680">
        <v>100178</v>
      </c>
      <c r="B1680" t="s">
        <v>0</v>
      </c>
      <c r="C1680" s="2">
        <f>_xlfn.SWITCH(Sales[[#This Row],[Subscription Type]],"Basic",10,"Premium",10,"Business",25,"Enterprise",27)</f>
        <v>10</v>
      </c>
      <c r="E1680" s="1"/>
      <c r="F1680" s="1"/>
      <c r="G1680">
        <v>4</v>
      </c>
      <c r="H1680">
        <v>5</v>
      </c>
      <c r="I1680">
        <f>IF(Sales[[#This Row],[Number of Users]]-Sales[[#This Row],[Licenses Bought]]&lt;0,0,Sales[[#This Row],[Number of Users]]-Sales[[#This Row],[Licenses Bought]])</f>
        <v>1</v>
      </c>
      <c r="J1680" s="2">
        <f>IF(Sales[[#This Row],[Sales Month]]=MAX(Sales[Sales Month]),Sales[[#This Row],[Upsell $ Per Non-Paying User]]*Sales[[#This Row],[Non-Paying Users]],0)</f>
        <v>10</v>
      </c>
      <c r="K1680" s="2" t="str">
        <f>_xlfn.IFS(Sales[[#This Row],[Current Upsell $]]=0,"",Sales[[#This Row],[Current Upsell $]]&gt;=400,"High",Sales[[#This Row],[Current Upsell $]]&gt;=100,"Medium",Sales[[#This Row],[Current Upsell $]]&lt;100,"Low")</f>
        <v>Low</v>
      </c>
      <c r="L1680" s="2" t="str">
        <f>IF(Sales[[#This Row],[Current Upsell $]]&gt;0,_xlfn.CONCAT(Sales[[#This Row],[Subscription Type]]," ",Sales[[#This Row],[Upsell Priority]]," ",TEXT(Sales[[#This Row],[Current Upsell $]],"$#,#")),"")</f>
        <v>Premium Low $10</v>
      </c>
      <c r="M1680" s="1">
        <v>44166</v>
      </c>
      <c r="N1680" s="1">
        <v>44378</v>
      </c>
      <c r="O1680">
        <v>7</v>
      </c>
      <c r="P1680">
        <v>0</v>
      </c>
      <c r="Q1680" s="1">
        <v>44348</v>
      </c>
      <c r="R1680">
        <v>40</v>
      </c>
      <c r="S1680" s="1"/>
    </row>
    <row r="1681" spans="1:19" x14ac:dyDescent="0.35">
      <c r="A1681">
        <v>100179</v>
      </c>
      <c r="B1681" t="s">
        <v>3</v>
      </c>
      <c r="C1681" s="2">
        <f>_xlfn.SWITCH(Sales[[#This Row],[Subscription Type]],"Basic",10,"Premium",10,"Business",25,"Enterprise",27)</f>
        <v>10</v>
      </c>
      <c r="G1681">
        <v>0</v>
      </c>
      <c r="H1681">
        <v>3</v>
      </c>
      <c r="I1681">
        <f>IF(Sales[[#This Row],[Number of Users]]-Sales[[#This Row],[Licenses Bought]]&lt;0,0,Sales[[#This Row],[Number of Users]]-Sales[[#This Row],[Licenses Bought]])</f>
        <v>3</v>
      </c>
      <c r="J1681" s="2">
        <f>IF(Sales[[#This Row],[Sales Month]]=MAX(Sales[Sales Month]),Sales[[#This Row],[Upsell $ Per Non-Paying User]]*Sales[[#This Row],[Non-Paying Users]],0)</f>
        <v>0</v>
      </c>
      <c r="K1681" s="2" t="str">
        <f>_xlfn.IFS(Sales[[#This Row],[Current Upsell $]]=0,"",Sales[[#This Row],[Current Upsell $]]&gt;=400,"High",Sales[[#This Row],[Current Upsell $]]&gt;=100,"Medium",Sales[[#This Row],[Current Upsell $]]&lt;100,"Low")</f>
        <v/>
      </c>
      <c r="L1681" s="2" t="str">
        <f>IF(Sales[[#This Row],[Current Upsell $]]&gt;0,_xlfn.CONCAT(Sales[[#This Row],[Subscription Type]]," ",Sales[[#This Row],[Upsell Priority]]," ",TEXT(Sales[[#This Row],[Current Upsell $]],"$#,#")),"")</f>
        <v/>
      </c>
      <c r="M1681" s="1">
        <v>44166</v>
      </c>
      <c r="N1681" s="1">
        <v>44287</v>
      </c>
      <c r="O1681">
        <v>4</v>
      </c>
      <c r="P1681">
        <v>2</v>
      </c>
      <c r="Q1681" s="1">
        <v>44166</v>
      </c>
      <c r="R1681">
        <v>0</v>
      </c>
      <c r="S1681" s="1"/>
    </row>
    <row r="1682" spans="1:19" x14ac:dyDescent="0.35">
      <c r="A1682">
        <v>100179</v>
      </c>
      <c r="B1682" t="s">
        <v>3</v>
      </c>
      <c r="C1682" s="2">
        <f>_xlfn.SWITCH(Sales[[#This Row],[Subscription Type]],"Basic",10,"Premium",10,"Business",25,"Enterprise",27)</f>
        <v>10</v>
      </c>
      <c r="G1682">
        <v>0</v>
      </c>
      <c r="H1682">
        <v>3</v>
      </c>
      <c r="I1682">
        <f>IF(Sales[[#This Row],[Number of Users]]-Sales[[#This Row],[Licenses Bought]]&lt;0,0,Sales[[#This Row],[Number of Users]]-Sales[[#This Row],[Licenses Bought]])</f>
        <v>3</v>
      </c>
      <c r="J1682" s="2">
        <f>IF(Sales[[#This Row],[Sales Month]]=MAX(Sales[Sales Month]),Sales[[#This Row],[Upsell $ Per Non-Paying User]]*Sales[[#This Row],[Non-Paying Users]],0)</f>
        <v>0</v>
      </c>
      <c r="K1682" s="2" t="str">
        <f>_xlfn.IFS(Sales[[#This Row],[Current Upsell $]]=0,"",Sales[[#This Row],[Current Upsell $]]&gt;=400,"High",Sales[[#This Row],[Current Upsell $]]&gt;=100,"Medium",Sales[[#This Row],[Current Upsell $]]&lt;100,"Low")</f>
        <v/>
      </c>
      <c r="L1682" s="2" t="str">
        <f>IF(Sales[[#This Row],[Current Upsell $]]&gt;0,_xlfn.CONCAT(Sales[[#This Row],[Subscription Type]]," ",Sales[[#This Row],[Upsell Priority]]," ",TEXT(Sales[[#This Row],[Current Upsell $]],"$#,#")),"")</f>
        <v/>
      </c>
      <c r="M1682" s="1">
        <v>44166</v>
      </c>
      <c r="N1682" s="1">
        <v>44287</v>
      </c>
      <c r="O1682">
        <v>4</v>
      </c>
      <c r="P1682">
        <v>2</v>
      </c>
      <c r="Q1682" s="1">
        <v>44197</v>
      </c>
      <c r="R1682">
        <v>0</v>
      </c>
      <c r="S1682" s="1"/>
    </row>
    <row r="1683" spans="1:19" x14ac:dyDescent="0.35">
      <c r="A1683">
        <v>100179</v>
      </c>
      <c r="B1683" t="s">
        <v>3</v>
      </c>
      <c r="C1683" s="2">
        <f>_xlfn.SWITCH(Sales[[#This Row],[Subscription Type]],"Basic",10,"Premium",10,"Business",25,"Enterprise",27)</f>
        <v>10</v>
      </c>
      <c r="G1683">
        <v>0</v>
      </c>
      <c r="H1683">
        <v>3</v>
      </c>
      <c r="I1683">
        <f>IF(Sales[[#This Row],[Number of Users]]-Sales[[#This Row],[Licenses Bought]]&lt;0,0,Sales[[#This Row],[Number of Users]]-Sales[[#This Row],[Licenses Bought]])</f>
        <v>3</v>
      </c>
      <c r="J1683" s="2">
        <f>IF(Sales[[#This Row],[Sales Month]]=MAX(Sales[Sales Month]),Sales[[#This Row],[Upsell $ Per Non-Paying User]]*Sales[[#This Row],[Non-Paying Users]],0)</f>
        <v>0</v>
      </c>
      <c r="K1683" s="2" t="str">
        <f>_xlfn.IFS(Sales[[#This Row],[Current Upsell $]]=0,"",Sales[[#This Row],[Current Upsell $]]&gt;=400,"High",Sales[[#This Row],[Current Upsell $]]&gt;=100,"Medium",Sales[[#This Row],[Current Upsell $]]&lt;100,"Low")</f>
        <v/>
      </c>
      <c r="L1683" s="2" t="str">
        <f>IF(Sales[[#This Row],[Current Upsell $]]&gt;0,_xlfn.CONCAT(Sales[[#This Row],[Subscription Type]]," ",Sales[[#This Row],[Upsell Priority]]," ",TEXT(Sales[[#This Row],[Current Upsell $]],"$#,#")),"")</f>
        <v/>
      </c>
      <c r="M1683" s="1">
        <v>44166</v>
      </c>
      <c r="N1683" s="1">
        <v>44287</v>
      </c>
      <c r="O1683">
        <v>4</v>
      </c>
      <c r="P1683">
        <v>2</v>
      </c>
      <c r="Q1683" s="1">
        <v>44228</v>
      </c>
      <c r="R1683">
        <v>0</v>
      </c>
      <c r="S1683" s="1"/>
    </row>
    <row r="1684" spans="1:19" x14ac:dyDescent="0.35">
      <c r="A1684">
        <v>100179</v>
      </c>
      <c r="B1684" t="s">
        <v>3</v>
      </c>
      <c r="C1684" s="2">
        <f>_xlfn.SWITCH(Sales[[#This Row],[Subscription Type]],"Basic",10,"Premium",10,"Business",25,"Enterprise",27)</f>
        <v>10</v>
      </c>
      <c r="G1684">
        <v>0</v>
      </c>
      <c r="H1684">
        <v>3</v>
      </c>
      <c r="I1684">
        <f>IF(Sales[[#This Row],[Number of Users]]-Sales[[#This Row],[Licenses Bought]]&lt;0,0,Sales[[#This Row],[Number of Users]]-Sales[[#This Row],[Licenses Bought]])</f>
        <v>3</v>
      </c>
      <c r="J1684" s="2">
        <f>IF(Sales[[#This Row],[Sales Month]]=MAX(Sales[Sales Month]),Sales[[#This Row],[Upsell $ Per Non-Paying User]]*Sales[[#This Row],[Non-Paying Users]],0)</f>
        <v>0</v>
      </c>
      <c r="K1684" s="2" t="str">
        <f>_xlfn.IFS(Sales[[#This Row],[Current Upsell $]]=0,"",Sales[[#This Row],[Current Upsell $]]&gt;=400,"High",Sales[[#This Row],[Current Upsell $]]&gt;=100,"Medium",Sales[[#This Row],[Current Upsell $]]&lt;100,"Low")</f>
        <v/>
      </c>
      <c r="L1684" s="2" t="str">
        <f>IF(Sales[[#This Row],[Current Upsell $]]&gt;0,_xlfn.CONCAT(Sales[[#This Row],[Subscription Type]]," ",Sales[[#This Row],[Upsell Priority]]," ",TEXT(Sales[[#This Row],[Current Upsell $]],"$#,#")),"")</f>
        <v/>
      </c>
      <c r="M1684" s="1">
        <v>44166</v>
      </c>
      <c r="N1684" s="1">
        <v>44287</v>
      </c>
      <c r="O1684">
        <v>4</v>
      </c>
      <c r="P1684">
        <v>2</v>
      </c>
      <c r="Q1684" s="1">
        <v>44256</v>
      </c>
      <c r="R1684">
        <v>0</v>
      </c>
      <c r="S1684" s="1"/>
    </row>
    <row r="1685" spans="1:19" x14ac:dyDescent="0.35">
      <c r="A1685">
        <v>100179</v>
      </c>
      <c r="B1685" t="s">
        <v>3</v>
      </c>
      <c r="C1685" s="2">
        <f>_xlfn.SWITCH(Sales[[#This Row],[Subscription Type]],"Basic",10,"Premium",10,"Business",25,"Enterprise",27)</f>
        <v>10</v>
      </c>
      <c r="G1685">
        <v>0</v>
      </c>
      <c r="H1685">
        <v>3</v>
      </c>
      <c r="I1685">
        <f>IF(Sales[[#This Row],[Number of Users]]-Sales[[#This Row],[Licenses Bought]]&lt;0,0,Sales[[#This Row],[Number of Users]]-Sales[[#This Row],[Licenses Bought]])</f>
        <v>3</v>
      </c>
      <c r="J1685" s="2">
        <f>IF(Sales[[#This Row],[Sales Month]]=MAX(Sales[Sales Month]),Sales[[#This Row],[Upsell $ Per Non-Paying User]]*Sales[[#This Row],[Non-Paying Users]],0)</f>
        <v>0</v>
      </c>
      <c r="K1685" s="2" t="str">
        <f>_xlfn.IFS(Sales[[#This Row],[Current Upsell $]]=0,"",Sales[[#This Row],[Current Upsell $]]&gt;=400,"High",Sales[[#This Row],[Current Upsell $]]&gt;=100,"Medium",Sales[[#This Row],[Current Upsell $]]&lt;100,"Low")</f>
        <v/>
      </c>
      <c r="L1685" s="2" t="str">
        <f>IF(Sales[[#This Row],[Current Upsell $]]&gt;0,_xlfn.CONCAT(Sales[[#This Row],[Subscription Type]]," ",Sales[[#This Row],[Upsell Priority]]," ",TEXT(Sales[[#This Row],[Current Upsell $]],"$#,#")),"")</f>
        <v/>
      </c>
      <c r="M1685" s="1">
        <v>44166</v>
      </c>
      <c r="N1685" s="1">
        <v>44287</v>
      </c>
      <c r="O1685">
        <v>4</v>
      </c>
      <c r="P1685">
        <v>2</v>
      </c>
      <c r="Q1685" s="1">
        <v>44287</v>
      </c>
      <c r="R1685">
        <v>0</v>
      </c>
      <c r="S1685" s="1"/>
    </row>
    <row r="1686" spans="1:19" x14ac:dyDescent="0.35">
      <c r="A1686">
        <v>100180</v>
      </c>
      <c r="B1686" t="s">
        <v>3</v>
      </c>
      <c r="C1686" s="2">
        <f>_xlfn.SWITCH(Sales[[#This Row],[Subscription Type]],"Basic",10,"Premium",10,"Business",25,"Enterprise",27)</f>
        <v>10</v>
      </c>
      <c r="G1686">
        <v>0</v>
      </c>
      <c r="H1686">
        <v>2</v>
      </c>
      <c r="I1686">
        <f>IF(Sales[[#This Row],[Number of Users]]-Sales[[#This Row],[Licenses Bought]]&lt;0,0,Sales[[#This Row],[Number of Users]]-Sales[[#This Row],[Licenses Bought]])</f>
        <v>2</v>
      </c>
      <c r="J1686" s="2">
        <f>IF(Sales[[#This Row],[Sales Month]]=MAX(Sales[Sales Month]),Sales[[#This Row],[Upsell $ Per Non-Paying User]]*Sales[[#This Row],[Non-Paying Users]],0)</f>
        <v>0</v>
      </c>
      <c r="K1686" s="2" t="str">
        <f>_xlfn.IFS(Sales[[#This Row],[Current Upsell $]]=0,"",Sales[[#This Row],[Current Upsell $]]&gt;=400,"High",Sales[[#This Row],[Current Upsell $]]&gt;=100,"Medium",Sales[[#This Row],[Current Upsell $]]&lt;100,"Low")</f>
        <v/>
      </c>
      <c r="L1686" s="2" t="str">
        <f>IF(Sales[[#This Row],[Current Upsell $]]&gt;0,_xlfn.CONCAT(Sales[[#This Row],[Subscription Type]]," ",Sales[[#This Row],[Upsell Priority]]," ",TEXT(Sales[[#This Row],[Current Upsell $]],"$#,#")),"")</f>
        <v/>
      </c>
      <c r="M1686" s="1">
        <v>44166</v>
      </c>
      <c r="N1686" s="1">
        <v>44228</v>
      </c>
      <c r="O1686">
        <v>2</v>
      </c>
      <c r="P1686">
        <v>4</v>
      </c>
      <c r="Q1686" s="1">
        <v>44166</v>
      </c>
      <c r="R1686">
        <v>0</v>
      </c>
      <c r="S1686" s="1"/>
    </row>
    <row r="1687" spans="1:19" x14ac:dyDescent="0.35">
      <c r="A1687">
        <v>100180</v>
      </c>
      <c r="B1687" t="s">
        <v>0</v>
      </c>
      <c r="C1687" s="2">
        <f>_xlfn.SWITCH(Sales[[#This Row],[Subscription Type]],"Basic",10,"Premium",10,"Business",25,"Enterprise",27)</f>
        <v>10</v>
      </c>
      <c r="G1687">
        <v>1</v>
      </c>
      <c r="H1687">
        <v>2</v>
      </c>
      <c r="I1687">
        <f>IF(Sales[[#This Row],[Number of Users]]-Sales[[#This Row],[Licenses Bought]]&lt;0,0,Sales[[#This Row],[Number of Users]]-Sales[[#This Row],[Licenses Bought]])</f>
        <v>1</v>
      </c>
      <c r="J1687" s="2">
        <f>IF(Sales[[#This Row],[Sales Month]]=MAX(Sales[Sales Month]),Sales[[#This Row],[Upsell $ Per Non-Paying User]]*Sales[[#This Row],[Non-Paying Users]],0)</f>
        <v>0</v>
      </c>
      <c r="K1687" s="2" t="str">
        <f>_xlfn.IFS(Sales[[#This Row],[Current Upsell $]]=0,"",Sales[[#This Row],[Current Upsell $]]&gt;=400,"High",Sales[[#This Row],[Current Upsell $]]&gt;=100,"Medium",Sales[[#This Row],[Current Upsell $]]&lt;100,"Low")</f>
        <v/>
      </c>
      <c r="L1687" s="2" t="str">
        <f>IF(Sales[[#This Row],[Current Upsell $]]&gt;0,_xlfn.CONCAT(Sales[[#This Row],[Subscription Type]]," ",Sales[[#This Row],[Upsell Priority]]," ",TEXT(Sales[[#This Row],[Current Upsell $]],"$#,#")),"")</f>
        <v/>
      </c>
      <c r="M1687" s="1">
        <v>44166</v>
      </c>
      <c r="N1687" s="1">
        <v>44228</v>
      </c>
      <c r="O1687">
        <v>2</v>
      </c>
      <c r="P1687">
        <v>4</v>
      </c>
      <c r="Q1687" s="1">
        <v>44197</v>
      </c>
      <c r="R1687">
        <v>10</v>
      </c>
      <c r="S1687" s="1"/>
    </row>
    <row r="1688" spans="1:19" x14ac:dyDescent="0.35">
      <c r="A1688">
        <v>100180</v>
      </c>
      <c r="B1688" t="s">
        <v>0</v>
      </c>
      <c r="C1688" s="2">
        <f>_xlfn.SWITCH(Sales[[#This Row],[Subscription Type]],"Basic",10,"Premium",10,"Business",25,"Enterprise",27)</f>
        <v>10</v>
      </c>
      <c r="G1688">
        <v>1</v>
      </c>
      <c r="H1688">
        <v>2</v>
      </c>
      <c r="I1688">
        <f>IF(Sales[[#This Row],[Number of Users]]-Sales[[#This Row],[Licenses Bought]]&lt;0,0,Sales[[#This Row],[Number of Users]]-Sales[[#This Row],[Licenses Bought]])</f>
        <v>1</v>
      </c>
      <c r="J1688" s="2">
        <f>IF(Sales[[#This Row],[Sales Month]]=MAX(Sales[Sales Month]),Sales[[#This Row],[Upsell $ Per Non-Paying User]]*Sales[[#This Row],[Non-Paying Users]],0)</f>
        <v>0</v>
      </c>
      <c r="K1688" s="2" t="str">
        <f>_xlfn.IFS(Sales[[#This Row],[Current Upsell $]]=0,"",Sales[[#This Row],[Current Upsell $]]&gt;=400,"High",Sales[[#This Row],[Current Upsell $]]&gt;=100,"Medium",Sales[[#This Row],[Current Upsell $]]&lt;100,"Low")</f>
        <v/>
      </c>
      <c r="L1688" s="2" t="str">
        <f>IF(Sales[[#This Row],[Current Upsell $]]&gt;0,_xlfn.CONCAT(Sales[[#This Row],[Subscription Type]]," ",Sales[[#This Row],[Upsell Priority]]," ",TEXT(Sales[[#This Row],[Current Upsell $]],"$#,#")),"")</f>
        <v/>
      </c>
      <c r="M1688" s="1">
        <v>44166</v>
      </c>
      <c r="N1688" s="1">
        <v>44228</v>
      </c>
      <c r="O1688">
        <v>2</v>
      </c>
      <c r="P1688">
        <v>4</v>
      </c>
      <c r="Q1688" s="1">
        <v>44228</v>
      </c>
      <c r="R1688">
        <v>10</v>
      </c>
      <c r="S1688" s="1"/>
    </row>
    <row r="1689" spans="1:19" x14ac:dyDescent="0.35">
      <c r="A1689">
        <v>100181</v>
      </c>
      <c r="B1689" t="s">
        <v>3</v>
      </c>
      <c r="C1689" s="2">
        <f>_xlfn.SWITCH(Sales[[#This Row],[Subscription Type]],"Basic",10,"Premium",10,"Business",25,"Enterprise",27)</f>
        <v>10</v>
      </c>
      <c r="G1689">
        <v>0</v>
      </c>
      <c r="H1689">
        <v>2</v>
      </c>
      <c r="I1689">
        <f>IF(Sales[[#This Row],[Number of Users]]-Sales[[#This Row],[Licenses Bought]]&lt;0,0,Sales[[#This Row],[Number of Users]]-Sales[[#This Row],[Licenses Bought]])</f>
        <v>2</v>
      </c>
      <c r="J1689" s="2">
        <f>IF(Sales[[#This Row],[Sales Month]]=MAX(Sales[Sales Month]),Sales[[#This Row],[Upsell $ Per Non-Paying User]]*Sales[[#This Row],[Non-Paying Users]],0)</f>
        <v>0</v>
      </c>
      <c r="K1689" s="2" t="str">
        <f>_xlfn.IFS(Sales[[#This Row],[Current Upsell $]]=0,"",Sales[[#This Row],[Current Upsell $]]&gt;=400,"High",Sales[[#This Row],[Current Upsell $]]&gt;=100,"Medium",Sales[[#This Row],[Current Upsell $]]&lt;100,"Low")</f>
        <v/>
      </c>
      <c r="L1689" s="2" t="str">
        <f>IF(Sales[[#This Row],[Current Upsell $]]&gt;0,_xlfn.CONCAT(Sales[[#This Row],[Subscription Type]]," ",Sales[[#This Row],[Upsell Priority]]," ",TEXT(Sales[[#This Row],[Current Upsell $]],"$#,#")),"")</f>
        <v/>
      </c>
      <c r="M1689" s="1">
        <v>44166</v>
      </c>
      <c r="N1689" s="1">
        <v>44317</v>
      </c>
      <c r="O1689">
        <v>5</v>
      </c>
      <c r="P1689">
        <v>1</v>
      </c>
      <c r="Q1689" s="1">
        <v>44166</v>
      </c>
      <c r="R1689">
        <v>0</v>
      </c>
      <c r="S1689" s="1"/>
    </row>
    <row r="1690" spans="1:19" x14ac:dyDescent="0.35">
      <c r="A1690">
        <v>100181</v>
      </c>
      <c r="B1690" t="s">
        <v>3</v>
      </c>
      <c r="C1690" s="2">
        <f>_xlfn.SWITCH(Sales[[#This Row],[Subscription Type]],"Basic",10,"Premium",10,"Business",25,"Enterprise",27)</f>
        <v>10</v>
      </c>
      <c r="G1690">
        <v>0</v>
      </c>
      <c r="H1690">
        <v>2</v>
      </c>
      <c r="I1690">
        <f>IF(Sales[[#This Row],[Number of Users]]-Sales[[#This Row],[Licenses Bought]]&lt;0,0,Sales[[#This Row],[Number of Users]]-Sales[[#This Row],[Licenses Bought]])</f>
        <v>2</v>
      </c>
      <c r="J1690" s="2">
        <f>IF(Sales[[#This Row],[Sales Month]]=MAX(Sales[Sales Month]),Sales[[#This Row],[Upsell $ Per Non-Paying User]]*Sales[[#This Row],[Non-Paying Users]],0)</f>
        <v>0</v>
      </c>
      <c r="K1690" s="2" t="str">
        <f>_xlfn.IFS(Sales[[#This Row],[Current Upsell $]]=0,"",Sales[[#This Row],[Current Upsell $]]&gt;=400,"High",Sales[[#This Row],[Current Upsell $]]&gt;=100,"Medium",Sales[[#This Row],[Current Upsell $]]&lt;100,"Low")</f>
        <v/>
      </c>
      <c r="L1690" s="2" t="str">
        <f>IF(Sales[[#This Row],[Current Upsell $]]&gt;0,_xlfn.CONCAT(Sales[[#This Row],[Subscription Type]]," ",Sales[[#This Row],[Upsell Priority]]," ",TEXT(Sales[[#This Row],[Current Upsell $]],"$#,#")),"")</f>
        <v/>
      </c>
      <c r="M1690" s="1">
        <v>44166</v>
      </c>
      <c r="N1690" s="1">
        <v>44317</v>
      </c>
      <c r="O1690">
        <v>5</v>
      </c>
      <c r="P1690">
        <v>1</v>
      </c>
      <c r="Q1690" s="1">
        <v>44197</v>
      </c>
      <c r="R1690">
        <v>0</v>
      </c>
      <c r="S1690" s="1"/>
    </row>
    <row r="1691" spans="1:19" x14ac:dyDescent="0.35">
      <c r="A1691">
        <v>100181</v>
      </c>
      <c r="B1691" t="s">
        <v>3</v>
      </c>
      <c r="C1691" s="2">
        <f>_xlfn.SWITCH(Sales[[#This Row],[Subscription Type]],"Basic",10,"Premium",10,"Business",25,"Enterprise",27)</f>
        <v>10</v>
      </c>
      <c r="G1691">
        <v>0</v>
      </c>
      <c r="H1691">
        <v>2</v>
      </c>
      <c r="I1691">
        <f>IF(Sales[[#This Row],[Number of Users]]-Sales[[#This Row],[Licenses Bought]]&lt;0,0,Sales[[#This Row],[Number of Users]]-Sales[[#This Row],[Licenses Bought]])</f>
        <v>2</v>
      </c>
      <c r="J1691" s="2">
        <f>IF(Sales[[#This Row],[Sales Month]]=MAX(Sales[Sales Month]),Sales[[#This Row],[Upsell $ Per Non-Paying User]]*Sales[[#This Row],[Non-Paying Users]],0)</f>
        <v>0</v>
      </c>
      <c r="K1691" s="2" t="str">
        <f>_xlfn.IFS(Sales[[#This Row],[Current Upsell $]]=0,"",Sales[[#This Row],[Current Upsell $]]&gt;=400,"High",Sales[[#This Row],[Current Upsell $]]&gt;=100,"Medium",Sales[[#This Row],[Current Upsell $]]&lt;100,"Low")</f>
        <v/>
      </c>
      <c r="L1691" s="2" t="str">
        <f>IF(Sales[[#This Row],[Current Upsell $]]&gt;0,_xlfn.CONCAT(Sales[[#This Row],[Subscription Type]]," ",Sales[[#This Row],[Upsell Priority]]," ",TEXT(Sales[[#This Row],[Current Upsell $]],"$#,#")),"")</f>
        <v/>
      </c>
      <c r="M1691" s="1">
        <v>44166</v>
      </c>
      <c r="N1691" s="1">
        <v>44317</v>
      </c>
      <c r="O1691">
        <v>5</v>
      </c>
      <c r="P1691">
        <v>1</v>
      </c>
      <c r="Q1691" s="1">
        <v>44228</v>
      </c>
      <c r="R1691">
        <v>0</v>
      </c>
      <c r="S1691" s="1"/>
    </row>
    <row r="1692" spans="1:19" x14ac:dyDescent="0.35">
      <c r="A1692">
        <v>100181</v>
      </c>
      <c r="B1692" t="s">
        <v>3</v>
      </c>
      <c r="C1692" s="2">
        <f>_xlfn.SWITCH(Sales[[#This Row],[Subscription Type]],"Basic",10,"Premium",10,"Business",25,"Enterprise",27)</f>
        <v>10</v>
      </c>
      <c r="G1692">
        <v>0</v>
      </c>
      <c r="H1692">
        <v>2</v>
      </c>
      <c r="I1692">
        <f>IF(Sales[[#This Row],[Number of Users]]-Sales[[#This Row],[Licenses Bought]]&lt;0,0,Sales[[#This Row],[Number of Users]]-Sales[[#This Row],[Licenses Bought]])</f>
        <v>2</v>
      </c>
      <c r="J1692" s="2">
        <f>IF(Sales[[#This Row],[Sales Month]]=MAX(Sales[Sales Month]),Sales[[#This Row],[Upsell $ Per Non-Paying User]]*Sales[[#This Row],[Non-Paying Users]],0)</f>
        <v>0</v>
      </c>
      <c r="K1692" s="2" t="str">
        <f>_xlfn.IFS(Sales[[#This Row],[Current Upsell $]]=0,"",Sales[[#This Row],[Current Upsell $]]&gt;=400,"High",Sales[[#This Row],[Current Upsell $]]&gt;=100,"Medium",Sales[[#This Row],[Current Upsell $]]&lt;100,"Low")</f>
        <v/>
      </c>
      <c r="L1692" s="2" t="str">
        <f>IF(Sales[[#This Row],[Current Upsell $]]&gt;0,_xlfn.CONCAT(Sales[[#This Row],[Subscription Type]]," ",Sales[[#This Row],[Upsell Priority]]," ",TEXT(Sales[[#This Row],[Current Upsell $]],"$#,#")),"")</f>
        <v/>
      </c>
      <c r="M1692" s="1">
        <v>44166</v>
      </c>
      <c r="N1692" s="1">
        <v>44317</v>
      </c>
      <c r="O1692">
        <v>5</v>
      </c>
      <c r="P1692">
        <v>1</v>
      </c>
      <c r="Q1692" s="1">
        <v>44256</v>
      </c>
      <c r="R1692">
        <v>0</v>
      </c>
      <c r="S1692" s="1"/>
    </row>
    <row r="1693" spans="1:19" x14ac:dyDescent="0.35">
      <c r="A1693">
        <v>100181</v>
      </c>
      <c r="B1693" t="s">
        <v>3</v>
      </c>
      <c r="C1693" s="2">
        <f>_xlfn.SWITCH(Sales[[#This Row],[Subscription Type]],"Basic",10,"Premium",10,"Business",25,"Enterprise",27)</f>
        <v>10</v>
      </c>
      <c r="G1693">
        <v>0</v>
      </c>
      <c r="H1693">
        <v>1</v>
      </c>
      <c r="I1693">
        <f>IF(Sales[[#This Row],[Number of Users]]-Sales[[#This Row],[Licenses Bought]]&lt;0,0,Sales[[#This Row],[Number of Users]]-Sales[[#This Row],[Licenses Bought]])</f>
        <v>1</v>
      </c>
      <c r="J1693" s="2">
        <f>IF(Sales[[#This Row],[Sales Month]]=MAX(Sales[Sales Month]),Sales[[#This Row],[Upsell $ Per Non-Paying User]]*Sales[[#This Row],[Non-Paying Users]],0)</f>
        <v>0</v>
      </c>
      <c r="K1693" s="2" t="str">
        <f>_xlfn.IFS(Sales[[#This Row],[Current Upsell $]]=0,"",Sales[[#This Row],[Current Upsell $]]&gt;=400,"High",Sales[[#This Row],[Current Upsell $]]&gt;=100,"Medium",Sales[[#This Row],[Current Upsell $]]&lt;100,"Low")</f>
        <v/>
      </c>
      <c r="L1693" s="2" t="str">
        <f>IF(Sales[[#This Row],[Current Upsell $]]&gt;0,_xlfn.CONCAT(Sales[[#This Row],[Subscription Type]]," ",Sales[[#This Row],[Upsell Priority]]," ",TEXT(Sales[[#This Row],[Current Upsell $]],"$#,#")),"")</f>
        <v/>
      </c>
      <c r="M1693" s="1">
        <v>44166</v>
      </c>
      <c r="N1693" s="1">
        <v>44317</v>
      </c>
      <c r="O1693">
        <v>5</v>
      </c>
      <c r="P1693">
        <v>1</v>
      </c>
      <c r="Q1693" s="1">
        <v>44287</v>
      </c>
      <c r="R1693">
        <v>0</v>
      </c>
      <c r="S1693" s="1"/>
    </row>
    <row r="1694" spans="1:19" x14ac:dyDescent="0.35">
      <c r="A1694">
        <v>100181</v>
      </c>
      <c r="B1694" t="s">
        <v>3</v>
      </c>
      <c r="C1694" s="2">
        <f>_xlfn.SWITCH(Sales[[#This Row],[Subscription Type]],"Basic",10,"Premium",10,"Business",25,"Enterprise",27)</f>
        <v>10</v>
      </c>
      <c r="G1694">
        <v>0</v>
      </c>
      <c r="H1694">
        <v>2</v>
      </c>
      <c r="I1694">
        <f>IF(Sales[[#This Row],[Number of Users]]-Sales[[#This Row],[Licenses Bought]]&lt;0,0,Sales[[#This Row],[Number of Users]]-Sales[[#This Row],[Licenses Bought]])</f>
        <v>2</v>
      </c>
      <c r="J1694" s="2">
        <f>IF(Sales[[#This Row],[Sales Month]]=MAX(Sales[Sales Month]),Sales[[#This Row],[Upsell $ Per Non-Paying User]]*Sales[[#This Row],[Non-Paying Users]],0)</f>
        <v>0</v>
      </c>
      <c r="K1694" s="2" t="str">
        <f>_xlfn.IFS(Sales[[#This Row],[Current Upsell $]]=0,"",Sales[[#This Row],[Current Upsell $]]&gt;=400,"High",Sales[[#This Row],[Current Upsell $]]&gt;=100,"Medium",Sales[[#This Row],[Current Upsell $]]&lt;100,"Low")</f>
        <v/>
      </c>
      <c r="L1694" s="2" t="str">
        <f>IF(Sales[[#This Row],[Current Upsell $]]&gt;0,_xlfn.CONCAT(Sales[[#This Row],[Subscription Type]]," ",Sales[[#This Row],[Upsell Priority]]," ",TEXT(Sales[[#This Row],[Current Upsell $]],"$#,#")),"")</f>
        <v/>
      </c>
      <c r="M1694" s="1">
        <v>44166</v>
      </c>
      <c r="N1694" s="1">
        <v>44317</v>
      </c>
      <c r="O1694">
        <v>5</v>
      </c>
      <c r="P1694">
        <v>1</v>
      </c>
      <c r="Q1694" s="1">
        <v>44317</v>
      </c>
      <c r="R1694">
        <v>0</v>
      </c>
      <c r="S1694" s="1"/>
    </row>
    <row r="1695" spans="1:19" x14ac:dyDescent="0.35">
      <c r="A1695">
        <v>100182</v>
      </c>
      <c r="B1695" t="s">
        <v>3</v>
      </c>
      <c r="C1695" s="2">
        <f>_xlfn.SWITCH(Sales[[#This Row],[Subscription Type]],"Basic",10,"Premium",10,"Business",25,"Enterprise",27)</f>
        <v>10</v>
      </c>
      <c r="G1695">
        <v>0</v>
      </c>
      <c r="H1695">
        <v>2</v>
      </c>
      <c r="I1695">
        <f>IF(Sales[[#This Row],[Number of Users]]-Sales[[#This Row],[Licenses Bought]]&lt;0,0,Sales[[#This Row],[Number of Users]]-Sales[[#This Row],[Licenses Bought]])</f>
        <v>2</v>
      </c>
      <c r="J1695" s="2">
        <f>IF(Sales[[#This Row],[Sales Month]]=MAX(Sales[Sales Month]),Sales[[#This Row],[Upsell $ Per Non-Paying User]]*Sales[[#This Row],[Non-Paying Users]],0)</f>
        <v>0</v>
      </c>
      <c r="K1695" s="2" t="str">
        <f>_xlfn.IFS(Sales[[#This Row],[Current Upsell $]]=0,"",Sales[[#This Row],[Current Upsell $]]&gt;=400,"High",Sales[[#This Row],[Current Upsell $]]&gt;=100,"Medium",Sales[[#This Row],[Current Upsell $]]&lt;100,"Low")</f>
        <v/>
      </c>
      <c r="L1695" s="2" t="str">
        <f>IF(Sales[[#This Row],[Current Upsell $]]&gt;0,_xlfn.CONCAT(Sales[[#This Row],[Subscription Type]]," ",Sales[[#This Row],[Upsell Priority]]," ",TEXT(Sales[[#This Row],[Current Upsell $]],"$#,#")),"")</f>
        <v/>
      </c>
      <c r="M1695" s="1">
        <v>44166</v>
      </c>
      <c r="N1695" s="1">
        <v>44256</v>
      </c>
      <c r="O1695">
        <v>3</v>
      </c>
      <c r="P1695">
        <v>3</v>
      </c>
      <c r="Q1695" s="1">
        <v>44166</v>
      </c>
      <c r="R1695">
        <v>0</v>
      </c>
      <c r="S1695" s="1"/>
    </row>
    <row r="1696" spans="1:19" x14ac:dyDescent="0.35">
      <c r="A1696">
        <v>100182</v>
      </c>
      <c r="B1696" t="s">
        <v>3</v>
      </c>
      <c r="C1696" s="2">
        <f>_xlfn.SWITCH(Sales[[#This Row],[Subscription Type]],"Basic",10,"Premium",10,"Business",25,"Enterprise",27)</f>
        <v>10</v>
      </c>
      <c r="G1696">
        <v>0</v>
      </c>
      <c r="H1696">
        <v>2</v>
      </c>
      <c r="I1696">
        <f>IF(Sales[[#This Row],[Number of Users]]-Sales[[#This Row],[Licenses Bought]]&lt;0,0,Sales[[#This Row],[Number of Users]]-Sales[[#This Row],[Licenses Bought]])</f>
        <v>2</v>
      </c>
      <c r="J1696" s="2">
        <f>IF(Sales[[#This Row],[Sales Month]]=MAX(Sales[Sales Month]),Sales[[#This Row],[Upsell $ Per Non-Paying User]]*Sales[[#This Row],[Non-Paying Users]],0)</f>
        <v>0</v>
      </c>
      <c r="K1696" s="2" t="str">
        <f>_xlfn.IFS(Sales[[#This Row],[Current Upsell $]]=0,"",Sales[[#This Row],[Current Upsell $]]&gt;=400,"High",Sales[[#This Row],[Current Upsell $]]&gt;=100,"Medium",Sales[[#This Row],[Current Upsell $]]&lt;100,"Low")</f>
        <v/>
      </c>
      <c r="L1696" s="2" t="str">
        <f>IF(Sales[[#This Row],[Current Upsell $]]&gt;0,_xlfn.CONCAT(Sales[[#This Row],[Subscription Type]]," ",Sales[[#This Row],[Upsell Priority]]," ",TEXT(Sales[[#This Row],[Current Upsell $]],"$#,#")),"")</f>
        <v/>
      </c>
      <c r="M1696" s="1">
        <v>44166</v>
      </c>
      <c r="N1696" s="1">
        <v>44256</v>
      </c>
      <c r="O1696">
        <v>3</v>
      </c>
      <c r="P1696">
        <v>3</v>
      </c>
      <c r="Q1696" s="1">
        <v>44197</v>
      </c>
      <c r="R1696">
        <v>0</v>
      </c>
      <c r="S1696" s="1"/>
    </row>
    <row r="1697" spans="1:19" x14ac:dyDescent="0.35">
      <c r="A1697">
        <v>100182</v>
      </c>
      <c r="B1697" t="s">
        <v>3</v>
      </c>
      <c r="C1697" s="2">
        <f>_xlfn.SWITCH(Sales[[#This Row],[Subscription Type]],"Basic",10,"Premium",10,"Business",25,"Enterprise",27)</f>
        <v>10</v>
      </c>
      <c r="G1697">
        <v>0</v>
      </c>
      <c r="H1697">
        <v>2</v>
      </c>
      <c r="I1697">
        <f>IF(Sales[[#This Row],[Number of Users]]-Sales[[#This Row],[Licenses Bought]]&lt;0,0,Sales[[#This Row],[Number of Users]]-Sales[[#This Row],[Licenses Bought]])</f>
        <v>2</v>
      </c>
      <c r="J1697" s="2">
        <f>IF(Sales[[#This Row],[Sales Month]]=MAX(Sales[Sales Month]),Sales[[#This Row],[Upsell $ Per Non-Paying User]]*Sales[[#This Row],[Non-Paying Users]],0)</f>
        <v>0</v>
      </c>
      <c r="K1697" s="2" t="str">
        <f>_xlfn.IFS(Sales[[#This Row],[Current Upsell $]]=0,"",Sales[[#This Row],[Current Upsell $]]&gt;=400,"High",Sales[[#This Row],[Current Upsell $]]&gt;=100,"Medium",Sales[[#This Row],[Current Upsell $]]&lt;100,"Low")</f>
        <v/>
      </c>
      <c r="L1697" s="2" t="str">
        <f>IF(Sales[[#This Row],[Current Upsell $]]&gt;0,_xlfn.CONCAT(Sales[[#This Row],[Subscription Type]]," ",Sales[[#This Row],[Upsell Priority]]," ",TEXT(Sales[[#This Row],[Current Upsell $]],"$#,#")),"")</f>
        <v/>
      </c>
      <c r="M1697" s="1">
        <v>44166</v>
      </c>
      <c r="N1697" s="1">
        <v>44256</v>
      </c>
      <c r="O1697">
        <v>3</v>
      </c>
      <c r="P1697">
        <v>3</v>
      </c>
      <c r="Q1697" s="1">
        <v>44228</v>
      </c>
      <c r="R1697">
        <v>0</v>
      </c>
      <c r="S1697" s="1"/>
    </row>
    <row r="1698" spans="1:19" x14ac:dyDescent="0.35">
      <c r="A1698">
        <v>100182</v>
      </c>
      <c r="B1698" t="s">
        <v>3</v>
      </c>
      <c r="C1698" s="2">
        <f>_xlfn.SWITCH(Sales[[#This Row],[Subscription Type]],"Basic",10,"Premium",10,"Business",25,"Enterprise",27)</f>
        <v>10</v>
      </c>
      <c r="G1698">
        <v>0</v>
      </c>
      <c r="H1698">
        <v>2</v>
      </c>
      <c r="I1698">
        <f>IF(Sales[[#This Row],[Number of Users]]-Sales[[#This Row],[Licenses Bought]]&lt;0,0,Sales[[#This Row],[Number of Users]]-Sales[[#This Row],[Licenses Bought]])</f>
        <v>2</v>
      </c>
      <c r="J1698" s="2">
        <f>IF(Sales[[#This Row],[Sales Month]]=MAX(Sales[Sales Month]),Sales[[#This Row],[Upsell $ Per Non-Paying User]]*Sales[[#This Row],[Non-Paying Users]],0)</f>
        <v>0</v>
      </c>
      <c r="K1698" s="2" t="str">
        <f>_xlfn.IFS(Sales[[#This Row],[Current Upsell $]]=0,"",Sales[[#This Row],[Current Upsell $]]&gt;=400,"High",Sales[[#This Row],[Current Upsell $]]&gt;=100,"Medium",Sales[[#This Row],[Current Upsell $]]&lt;100,"Low")</f>
        <v/>
      </c>
      <c r="L1698" s="2" t="str">
        <f>IF(Sales[[#This Row],[Current Upsell $]]&gt;0,_xlfn.CONCAT(Sales[[#This Row],[Subscription Type]]," ",Sales[[#This Row],[Upsell Priority]]," ",TEXT(Sales[[#This Row],[Current Upsell $]],"$#,#")),"")</f>
        <v/>
      </c>
      <c r="M1698" s="1">
        <v>44166</v>
      </c>
      <c r="N1698" s="1">
        <v>44256</v>
      </c>
      <c r="O1698">
        <v>3</v>
      </c>
      <c r="P1698">
        <v>3</v>
      </c>
      <c r="Q1698" s="1">
        <v>44256</v>
      </c>
      <c r="R1698">
        <v>0</v>
      </c>
      <c r="S1698" s="1"/>
    </row>
    <row r="1699" spans="1:19" x14ac:dyDescent="0.35">
      <c r="A1699">
        <v>100183</v>
      </c>
      <c r="B1699" t="s">
        <v>3</v>
      </c>
      <c r="C1699" s="2">
        <f>_xlfn.SWITCH(Sales[[#This Row],[Subscription Type]],"Basic",10,"Premium",10,"Business",25,"Enterprise",27)</f>
        <v>10</v>
      </c>
      <c r="E1699" s="1"/>
      <c r="F1699" s="1"/>
      <c r="G1699">
        <v>0</v>
      </c>
      <c r="H1699">
        <v>39</v>
      </c>
      <c r="I1699">
        <f>IF(Sales[[#This Row],[Number of Users]]-Sales[[#This Row],[Licenses Bought]]&lt;0,0,Sales[[#This Row],[Number of Users]]-Sales[[#This Row],[Licenses Bought]])</f>
        <v>39</v>
      </c>
      <c r="J1699" s="2">
        <f>IF(Sales[[#This Row],[Sales Month]]=MAX(Sales[Sales Month]),Sales[[#This Row],[Upsell $ Per Non-Paying User]]*Sales[[#This Row],[Non-Paying Users]],0)</f>
        <v>0</v>
      </c>
      <c r="K1699" s="2" t="str">
        <f>_xlfn.IFS(Sales[[#This Row],[Current Upsell $]]=0,"",Sales[[#This Row],[Current Upsell $]]&gt;=400,"High",Sales[[#This Row],[Current Upsell $]]&gt;=100,"Medium",Sales[[#This Row],[Current Upsell $]]&lt;100,"Low")</f>
        <v/>
      </c>
      <c r="L1699" s="2" t="str">
        <f>IF(Sales[[#This Row],[Current Upsell $]]&gt;0,_xlfn.CONCAT(Sales[[#This Row],[Subscription Type]]," ",Sales[[#This Row],[Upsell Priority]]," ",TEXT(Sales[[#This Row],[Current Upsell $]],"$#,#")),"")</f>
        <v/>
      </c>
      <c r="M1699" s="1">
        <v>44197</v>
      </c>
      <c r="N1699" s="1">
        <v>44378</v>
      </c>
      <c r="O1699">
        <v>6</v>
      </c>
      <c r="P1699">
        <v>0</v>
      </c>
      <c r="Q1699" s="1">
        <v>44197</v>
      </c>
      <c r="R1699">
        <v>0</v>
      </c>
      <c r="S1699" s="1"/>
    </row>
    <row r="1700" spans="1:19" x14ac:dyDescent="0.35">
      <c r="A1700">
        <v>100183</v>
      </c>
      <c r="B1700" t="s">
        <v>0</v>
      </c>
      <c r="C1700" s="2">
        <f>_xlfn.SWITCH(Sales[[#This Row],[Subscription Type]],"Basic",10,"Premium",10,"Business",25,"Enterprise",27)</f>
        <v>10</v>
      </c>
      <c r="E1700" s="1"/>
      <c r="F1700" s="1"/>
      <c r="G1700">
        <v>9</v>
      </c>
      <c r="H1700">
        <v>39</v>
      </c>
      <c r="I1700">
        <f>IF(Sales[[#This Row],[Number of Users]]-Sales[[#This Row],[Licenses Bought]]&lt;0,0,Sales[[#This Row],[Number of Users]]-Sales[[#This Row],[Licenses Bought]])</f>
        <v>30</v>
      </c>
      <c r="J1700" s="2">
        <f>IF(Sales[[#This Row],[Sales Month]]=MAX(Sales[Sales Month]),Sales[[#This Row],[Upsell $ Per Non-Paying User]]*Sales[[#This Row],[Non-Paying Users]],0)</f>
        <v>0</v>
      </c>
      <c r="K1700" s="2" t="str">
        <f>_xlfn.IFS(Sales[[#This Row],[Current Upsell $]]=0,"",Sales[[#This Row],[Current Upsell $]]&gt;=400,"High",Sales[[#This Row],[Current Upsell $]]&gt;=100,"Medium",Sales[[#This Row],[Current Upsell $]]&lt;100,"Low")</f>
        <v/>
      </c>
      <c r="L1700" s="2" t="str">
        <f>IF(Sales[[#This Row],[Current Upsell $]]&gt;0,_xlfn.CONCAT(Sales[[#This Row],[Subscription Type]]," ",Sales[[#This Row],[Upsell Priority]]," ",TEXT(Sales[[#This Row],[Current Upsell $]],"$#,#")),"")</f>
        <v/>
      </c>
      <c r="M1700" s="1">
        <v>44197</v>
      </c>
      <c r="N1700" s="1">
        <v>44378</v>
      </c>
      <c r="O1700">
        <v>6</v>
      </c>
      <c r="P1700">
        <v>0</v>
      </c>
      <c r="Q1700" s="1">
        <v>44228</v>
      </c>
      <c r="R1700">
        <v>90</v>
      </c>
      <c r="S1700" s="1"/>
    </row>
    <row r="1701" spans="1:19" x14ac:dyDescent="0.35">
      <c r="A1701">
        <v>100183</v>
      </c>
      <c r="B1701" t="s">
        <v>0</v>
      </c>
      <c r="C1701" s="2">
        <f>_xlfn.SWITCH(Sales[[#This Row],[Subscription Type]],"Basic",10,"Premium",10,"Business",25,"Enterprise",27)</f>
        <v>10</v>
      </c>
      <c r="E1701" s="1"/>
      <c r="F1701" s="1"/>
      <c r="G1701">
        <v>19</v>
      </c>
      <c r="H1701">
        <v>39</v>
      </c>
      <c r="I1701">
        <f>IF(Sales[[#This Row],[Number of Users]]-Sales[[#This Row],[Licenses Bought]]&lt;0,0,Sales[[#This Row],[Number of Users]]-Sales[[#This Row],[Licenses Bought]])</f>
        <v>20</v>
      </c>
      <c r="J1701" s="2">
        <f>IF(Sales[[#This Row],[Sales Month]]=MAX(Sales[Sales Month]),Sales[[#This Row],[Upsell $ Per Non-Paying User]]*Sales[[#This Row],[Non-Paying Users]],0)</f>
        <v>0</v>
      </c>
      <c r="K1701" s="2" t="str">
        <f>_xlfn.IFS(Sales[[#This Row],[Current Upsell $]]=0,"",Sales[[#This Row],[Current Upsell $]]&gt;=400,"High",Sales[[#This Row],[Current Upsell $]]&gt;=100,"Medium",Sales[[#This Row],[Current Upsell $]]&lt;100,"Low")</f>
        <v/>
      </c>
      <c r="L1701" s="2" t="str">
        <f>IF(Sales[[#This Row],[Current Upsell $]]&gt;0,_xlfn.CONCAT(Sales[[#This Row],[Subscription Type]]," ",Sales[[#This Row],[Upsell Priority]]," ",TEXT(Sales[[#This Row],[Current Upsell $]],"$#,#")),"")</f>
        <v/>
      </c>
      <c r="M1701" s="1">
        <v>44197</v>
      </c>
      <c r="N1701" s="1">
        <v>44378</v>
      </c>
      <c r="O1701">
        <v>6</v>
      </c>
      <c r="P1701">
        <v>0</v>
      </c>
      <c r="Q1701" s="1">
        <v>44256</v>
      </c>
      <c r="R1701">
        <v>190</v>
      </c>
      <c r="S1701" s="1"/>
    </row>
    <row r="1702" spans="1:19" x14ac:dyDescent="0.35">
      <c r="A1702">
        <v>100183</v>
      </c>
      <c r="B1702" t="s">
        <v>0</v>
      </c>
      <c r="C1702" s="2">
        <f>_xlfn.SWITCH(Sales[[#This Row],[Subscription Type]],"Basic",10,"Premium",10,"Business",25,"Enterprise",27)</f>
        <v>10</v>
      </c>
      <c r="E1702" s="1"/>
      <c r="F1702" s="1"/>
      <c r="G1702">
        <v>34</v>
      </c>
      <c r="H1702">
        <v>49</v>
      </c>
      <c r="I1702">
        <f>IF(Sales[[#This Row],[Number of Users]]-Sales[[#This Row],[Licenses Bought]]&lt;0,0,Sales[[#This Row],[Number of Users]]-Sales[[#This Row],[Licenses Bought]])</f>
        <v>15</v>
      </c>
      <c r="J1702" s="2">
        <f>IF(Sales[[#This Row],[Sales Month]]=MAX(Sales[Sales Month]),Sales[[#This Row],[Upsell $ Per Non-Paying User]]*Sales[[#This Row],[Non-Paying Users]],0)</f>
        <v>0</v>
      </c>
      <c r="K1702" s="2" t="str">
        <f>_xlfn.IFS(Sales[[#This Row],[Current Upsell $]]=0,"",Sales[[#This Row],[Current Upsell $]]&gt;=400,"High",Sales[[#This Row],[Current Upsell $]]&gt;=100,"Medium",Sales[[#This Row],[Current Upsell $]]&lt;100,"Low")</f>
        <v/>
      </c>
      <c r="L1702" s="2" t="str">
        <f>IF(Sales[[#This Row],[Current Upsell $]]&gt;0,_xlfn.CONCAT(Sales[[#This Row],[Subscription Type]]," ",Sales[[#This Row],[Upsell Priority]]," ",TEXT(Sales[[#This Row],[Current Upsell $]],"$#,#")),"")</f>
        <v/>
      </c>
      <c r="M1702" s="1">
        <v>44197</v>
      </c>
      <c r="N1702" s="1">
        <v>44378</v>
      </c>
      <c r="O1702">
        <v>6</v>
      </c>
      <c r="P1702">
        <v>0</v>
      </c>
      <c r="Q1702" s="1">
        <v>44287</v>
      </c>
      <c r="R1702">
        <v>340</v>
      </c>
      <c r="S1702" s="1"/>
    </row>
    <row r="1703" spans="1:19" x14ac:dyDescent="0.35">
      <c r="A1703">
        <v>100183</v>
      </c>
      <c r="B1703" t="s">
        <v>0</v>
      </c>
      <c r="C1703" s="2">
        <f>_xlfn.SWITCH(Sales[[#This Row],[Subscription Type]],"Basic",10,"Premium",10,"Business",25,"Enterprise",27)</f>
        <v>10</v>
      </c>
      <c r="E1703" s="1"/>
      <c r="F1703" s="1"/>
      <c r="G1703">
        <v>34</v>
      </c>
      <c r="H1703">
        <v>43</v>
      </c>
      <c r="I1703">
        <f>IF(Sales[[#This Row],[Number of Users]]-Sales[[#This Row],[Licenses Bought]]&lt;0,0,Sales[[#This Row],[Number of Users]]-Sales[[#This Row],[Licenses Bought]])</f>
        <v>9</v>
      </c>
      <c r="J1703" s="2">
        <f>IF(Sales[[#This Row],[Sales Month]]=MAX(Sales[Sales Month]),Sales[[#This Row],[Upsell $ Per Non-Paying User]]*Sales[[#This Row],[Non-Paying Users]],0)</f>
        <v>0</v>
      </c>
      <c r="K1703" s="2" t="str">
        <f>_xlfn.IFS(Sales[[#This Row],[Current Upsell $]]=0,"",Sales[[#This Row],[Current Upsell $]]&gt;=400,"High",Sales[[#This Row],[Current Upsell $]]&gt;=100,"Medium",Sales[[#This Row],[Current Upsell $]]&lt;100,"Low")</f>
        <v/>
      </c>
      <c r="L1703" s="2" t="str">
        <f>IF(Sales[[#This Row],[Current Upsell $]]&gt;0,_xlfn.CONCAT(Sales[[#This Row],[Subscription Type]]," ",Sales[[#This Row],[Upsell Priority]]," ",TEXT(Sales[[#This Row],[Current Upsell $]],"$#,#")),"")</f>
        <v/>
      </c>
      <c r="M1703" s="1">
        <v>44197</v>
      </c>
      <c r="N1703" s="1">
        <v>44378</v>
      </c>
      <c r="O1703">
        <v>6</v>
      </c>
      <c r="P1703">
        <v>0</v>
      </c>
      <c r="Q1703" s="1">
        <v>44317</v>
      </c>
      <c r="R1703">
        <v>340</v>
      </c>
      <c r="S1703" s="1"/>
    </row>
    <row r="1704" spans="1:19" x14ac:dyDescent="0.35">
      <c r="A1704">
        <v>100183</v>
      </c>
      <c r="B1704" t="s">
        <v>0</v>
      </c>
      <c r="C1704" s="2">
        <f>_xlfn.SWITCH(Sales[[#This Row],[Subscription Type]],"Basic",10,"Premium",10,"Business",25,"Enterprise",27)</f>
        <v>10</v>
      </c>
      <c r="E1704" s="1"/>
      <c r="F1704" s="1"/>
      <c r="G1704">
        <v>34</v>
      </c>
      <c r="H1704">
        <v>35</v>
      </c>
      <c r="I1704">
        <f>IF(Sales[[#This Row],[Number of Users]]-Sales[[#This Row],[Licenses Bought]]&lt;0,0,Sales[[#This Row],[Number of Users]]-Sales[[#This Row],[Licenses Bought]])</f>
        <v>1</v>
      </c>
      <c r="J1704" s="2">
        <f>IF(Sales[[#This Row],[Sales Month]]=MAX(Sales[Sales Month]),Sales[[#This Row],[Upsell $ Per Non-Paying User]]*Sales[[#This Row],[Non-Paying Users]],0)</f>
        <v>10</v>
      </c>
      <c r="K1704" s="2" t="str">
        <f>_xlfn.IFS(Sales[[#This Row],[Current Upsell $]]=0,"",Sales[[#This Row],[Current Upsell $]]&gt;=400,"High",Sales[[#This Row],[Current Upsell $]]&gt;=100,"Medium",Sales[[#This Row],[Current Upsell $]]&lt;100,"Low")</f>
        <v>Low</v>
      </c>
      <c r="L1704" s="2" t="str">
        <f>IF(Sales[[#This Row],[Current Upsell $]]&gt;0,_xlfn.CONCAT(Sales[[#This Row],[Subscription Type]]," ",Sales[[#This Row],[Upsell Priority]]," ",TEXT(Sales[[#This Row],[Current Upsell $]],"$#,#")),"")</f>
        <v>Premium Low $10</v>
      </c>
      <c r="M1704" s="1">
        <v>44197</v>
      </c>
      <c r="N1704" s="1">
        <v>44378</v>
      </c>
      <c r="O1704">
        <v>6</v>
      </c>
      <c r="P1704">
        <v>0</v>
      </c>
      <c r="Q1704" s="1">
        <v>44348</v>
      </c>
      <c r="R1704">
        <v>340</v>
      </c>
      <c r="S1704" s="1"/>
    </row>
    <row r="1705" spans="1:19" x14ac:dyDescent="0.35">
      <c r="A1705">
        <v>100184</v>
      </c>
      <c r="B1705" t="s">
        <v>3</v>
      </c>
      <c r="C1705" s="2">
        <f>_xlfn.SWITCH(Sales[[#This Row],[Subscription Type]],"Basic",10,"Premium",10,"Business",25,"Enterprise",27)</f>
        <v>10</v>
      </c>
      <c r="E1705" s="1"/>
      <c r="F1705" s="1"/>
      <c r="G1705">
        <v>0</v>
      </c>
      <c r="H1705">
        <v>32</v>
      </c>
      <c r="I1705">
        <f>IF(Sales[[#This Row],[Number of Users]]-Sales[[#This Row],[Licenses Bought]]&lt;0,0,Sales[[#This Row],[Number of Users]]-Sales[[#This Row],[Licenses Bought]])</f>
        <v>32</v>
      </c>
      <c r="J1705" s="2">
        <f>IF(Sales[[#This Row],[Sales Month]]=MAX(Sales[Sales Month]),Sales[[#This Row],[Upsell $ Per Non-Paying User]]*Sales[[#This Row],[Non-Paying Users]],0)</f>
        <v>0</v>
      </c>
      <c r="K1705" s="2" t="str">
        <f>_xlfn.IFS(Sales[[#This Row],[Current Upsell $]]=0,"",Sales[[#This Row],[Current Upsell $]]&gt;=400,"High",Sales[[#This Row],[Current Upsell $]]&gt;=100,"Medium",Sales[[#This Row],[Current Upsell $]]&lt;100,"Low")</f>
        <v/>
      </c>
      <c r="L1705" s="2" t="str">
        <f>IF(Sales[[#This Row],[Current Upsell $]]&gt;0,_xlfn.CONCAT(Sales[[#This Row],[Subscription Type]]," ",Sales[[#This Row],[Upsell Priority]]," ",TEXT(Sales[[#This Row],[Current Upsell $]],"$#,#")),"")</f>
        <v/>
      </c>
      <c r="M1705" s="1">
        <v>44197</v>
      </c>
      <c r="N1705" s="1">
        <v>44378</v>
      </c>
      <c r="O1705">
        <v>6</v>
      </c>
      <c r="P1705">
        <v>0</v>
      </c>
      <c r="Q1705" s="1">
        <v>44197</v>
      </c>
      <c r="R1705">
        <v>0</v>
      </c>
      <c r="S1705" s="1"/>
    </row>
    <row r="1706" spans="1:19" x14ac:dyDescent="0.35">
      <c r="A1706">
        <v>100184</v>
      </c>
      <c r="B1706" t="s">
        <v>0</v>
      </c>
      <c r="C1706" s="2">
        <f>_xlfn.SWITCH(Sales[[#This Row],[Subscription Type]],"Basic",10,"Premium",10,"Business",25,"Enterprise",27)</f>
        <v>10</v>
      </c>
      <c r="E1706" s="1"/>
      <c r="F1706" s="1"/>
      <c r="G1706">
        <v>10</v>
      </c>
      <c r="H1706">
        <v>29</v>
      </c>
      <c r="I1706">
        <f>IF(Sales[[#This Row],[Number of Users]]-Sales[[#This Row],[Licenses Bought]]&lt;0,0,Sales[[#This Row],[Number of Users]]-Sales[[#This Row],[Licenses Bought]])</f>
        <v>19</v>
      </c>
      <c r="J1706" s="2">
        <f>IF(Sales[[#This Row],[Sales Month]]=MAX(Sales[Sales Month]),Sales[[#This Row],[Upsell $ Per Non-Paying User]]*Sales[[#This Row],[Non-Paying Users]],0)</f>
        <v>0</v>
      </c>
      <c r="K1706" s="2" t="str">
        <f>_xlfn.IFS(Sales[[#This Row],[Current Upsell $]]=0,"",Sales[[#This Row],[Current Upsell $]]&gt;=400,"High",Sales[[#This Row],[Current Upsell $]]&gt;=100,"Medium",Sales[[#This Row],[Current Upsell $]]&lt;100,"Low")</f>
        <v/>
      </c>
      <c r="L1706" s="2" t="str">
        <f>IF(Sales[[#This Row],[Current Upsell $]]&gt;0,_xlfn.CONCAT(Sales[[#This Row],[Subscription Type]]," ",Sales[[#This Row],[Upsell Priority]]," ",TEXT(Sales[[#This Row],[Current Upsell $]],"$#,#")),"")</f>
        <v/>
      </c>
      <c r="M1706" s="1">
        <v>44197</v>
      </c>
      <c r="N1706" s="1">
        <v>44378</v>
      </c>
      <c r="O1706">
        <v>6</v>
      </c>
      <c r="P1706">
        <v>0</v>
      </c>
      <c r="Q1706" s="1">
        <v>44228</v>
      </c>
      <c r="R1706">
        <v>100</v>
      </c>
      <c r="S1706" s="1"/>
    </row>
    <row r="1707" spans="1:19" x14ac:dyDescent="0.35">
      <c r="A1707">
        <v>100184</v>
      </c>
      <c r="B1707" t="s">
        <v>0</v>
      </c>
      <c r="C1707" s="2">
        <f>_xlfn.SWITCH(Sales[[#This Row],[Subscription Type]],"Basic",10,"Premium",10,"Business",25,"Enterprise",27)</f>
        <v>10</v>
      </c>
      <c r="E1707" s="1"/>
      <c r="F1707" s="1"/>
      <c r="G1707">
        <v>16</v>
      </c>
      <c r="H1707">
        <v>30</v>
      </c>
      <c r="I1707">
        <f>IF(Sales[[#This Row],[Number of Users]]-Sales[[#This Row],[Licenses Bought]]&lt;0,0,Sales[[#This Row],[Number of Users]]-Sales[[#This Row],[Licenses Bought]])</f>
        <v>14</v>
      </c>
      <c r="J1707" s="2">
        <f>IF(Sales[[#This Row],[Sales Month]]=MAX(Sales[Sales Month]),Sales[[#This Row],[Upsell $ Per Non-Paying User]]*Sales[[#This Row],[Non-Paying Users]],0)</f>
        <v>0</v>
      </c>
      <c r="K1707" s="2" t="str">
        <f>_xlfn.IFS(Sales[[#This Row],[Current Upsell $]]=0,"",Sales[[#This Row],[Current Upsell $]]&gt;=400,"High",Sales[[#This Row],[Current Upsell $]]&gt;=100,"Medium",Sales[[#This Row],[Current Upsell $]]&lt;100,"Low")</f>
        <v/>
      </c>
      <c r="L1707" s="2" t="str">
        <f>IF(Sales[[#This Row],[Current Upsell $]]&gt;0,_xlfn.CONCAT(Sales[[#This Row],[Subscription Type]]," ",Sales[[#This Row],[Upsell Priority]]," ",TEXT(Sales[[#This Row],[Current Upsell $]],"$#,#")),"")</f>
        <v/>
      </c>
      <c r="M1707" s="1">
        <v>44197</v>
      </c>
      <c r="N1707" s="1">
        <v>44378</v>
      </c>
      <c r="O1707">
        <v>6</v>
      </c>
      <c r="P1707">
        <v>0</v>
      </c>
      <c r="Q1707" s="1">
        <v>44256</v>
      </c>
      <c r="R1707">
        <v>160</v>
      </c>
      <c r="S1707" s="1"/>
    </row>
    <row r="1708" spans="1:19" x14ac:dyDescent="0.35">
      <c r="A1708">
        <v>100184</v>
      </c>
      <c r="B1708" t="s">
        <v>0</v>
      </c>
      <c r="C1708" s="2">
        <f>_xlfn.SWITCH(Sales[[#This Row],[Subscription Type]],"Basic",10,"Premium",10,"Business",25,"Enterprise",27)</f>
        <v>10</v>
      </c>
      <c r="E1708" s="1"/>
      <c r="F1708" s="1"/>
      <c r="G1708">
        <v>27</v>
      </c>
      <c r="H1708">
        <v>33</v>
      </c>
      <c r="I1708">
        <f>IF(Sales[[#This Row],[Number of Users]]-Sales[[#This Row],[Licenses Bought]]&lt;0,0,Sales[[#This Row],[Number of Users]]-Sales[[#This Row],[Licenses Bought]])</f>
        <v>6</v>
      </c>
      <c r="J1708" s="2">
        <f>IF(Sales[[#This Row],[Sales Month]]=MAX(Sales[Sales Month]),Sales[[#This Row],[Upsell $ Per Non-Paying User]]*Sales[[#This Row],[Non-Paying Users]],0)</f>
        <v>0</v>
      </c>
      <c r="K1708" s="2" t="str">
        <f>_xlfn.IFS(Sales[[#This Row],[Current Upsell $]]=0,"",Sales[[#This Row],[Current Upsell $]]&gt;=400,"High",Sales[[#This Row],[Current Upsell $]]&gt;=100,"Medium",Sales[[#This Row],[Current Upsell $]]&lt;100,"Low")</f>
        <v/>
      </c>
      <c r="L1708" s="2" t="str">
        <f>IF(Sales[[#This Row],[Current Upsell $]]&gt;0,_xlfn.CONCAT(Sales[[#This Row],[Subscription Type]]," ",Sales[[#This Row],[Upsell Priority]]," ",TEXT(Sales[[#This Row],[Current Upsell $]],"$#,#")),"")</f>
        <v/>
      </c>
      <c r="M1708" s="1">
        <v>44197</v>
      </c>
      <c r="N1708" s="1">
        <v>44378</v>
      </c>
      <c r="O1708">
        <v>6</v>
      </c>
      <c r="P1708">
        <v>0</v>
      </c>
      <c r="Q1708" s="1">
        <v>44287</v>
      </c>
      <c r="R1708">
        <v>270</v>
      </c>
      <c r="S1708" s="1"/>
    </row>
    <row r="1709" spans="1:19" x14ac:dyDescent="0.35">
      <c r="A1709">
        <v>100184</v>
      </c>
      <c r="B1709" t="s">
        <v>0</v>
      </c>
      <c r="C1709" s="2">
        <f>_xlfn.SWITCH(Sales[[#This Row],[Subscription Type]],"Basic",10,"Premium",10,"Business",25,"Enterprise",27)</f>
        <v>10</v>
      </c>
      <c r="E1709" s="1"/>
      <c r="F1709" s="1"/>
      <c r="G1709">
        <v>27</v>
      </c>
      <c r="H1709">
        <v>27</v>
      </c>
      <c r="I1709">
        <f>IF(Sales[[#This Row],[Number of Users]]-Sales[[#This Row],[Licenses Bought]]&lt;0,0,Sales[[#This Row],[Number of Users]]-Sales[[#This Row],[Licenses Bought]])</f>
        <v>0</v>
      </c>
      <c r="J1709" s="2">
        <f>IF(Sales[[#This Row],[Sales Month]]=MAX(Sales[Sales Month]),Sales[[#This Row],[Upsell $ Per Non-Paying User]]*Sales[[#This Row],[Non-Paying Users]],0)</f>
        <v>0</v>
      </c>
      <c r="K1709" s="2" t="str">
        <f>_xlfn.IFS(Sales[[#This Row],[Current Upsell $]]=0,"",Sales[[#This Row],[Current Upsell $]]&gt;=400,"High",Sales[[#This Row],[Current Upsell $]]&gt;=100,"Medium",Sales[[#This Row],[Current Upsell $]]&lt;100,"Low")</f>
        <v/>
      </c>
      <c r="L1709" s="2" t="str">
        <f>IF(Sales[[#This Row],[Current Upsell $]]&gt;0,_xlfn.CONCAT(Sales[[#This Row],[Subscription Type]]," ",Sales[[#This Row],[Upsell Priority]]," ",TEXT(Sales[[#This Row],[Current Upsell $]],"$#,#")),"")</f>
        <v/>
      </c>
      <c r="M1709" s="1">
        <v>44197</v>
      </c>
      <c r="N1709" s="1">
        <v>44378</v>
      </c>
      <c r="O1709">
        <v>6</v>
      </c>
      <c r="P1709">
        <v>0</v>
      </c>
      <c r="Q1709" s="1">
        <v>44317</v>
      </c>
      <c r="R1709">
        <v>270</v>
      </c>
      <c r="S1709" s="1"/>
    </row>
    <row r="1710" spans="1:19" x14ac:dyDescent="0.35">
      <c r="A1710">
        <v>100184</v>
      </c>
      <c r="B1710" t="s">
        <v>0</v>
      </c>
      <c r="C1710" s="2">
        <f>_xlfn.SWITCH(Sales[[#This Row],[Subscription Type]],"Basic",10,"Premium",10,"Business",25,"Enterprise",27)</f>
        <v>10</v>
      </c>
      <c r="E1710" s="1"/>
      <c r="F1710" s="1"/>
      <c r="G1710">
        <v>27</v>
      </c>
      <c r="H1710">
        <v>40</v>
      </c>
      <c r="I1710">
        <f>IF(Sales[[#This Row],[Number of Users]]-Sales[[#This Row],[Licenses Bought]]&lt;0,0,Sales[[#This Row],[Number of Users]]-Sales[[#This Row],[Licenses Bought]])</f>
        <v>13</v>
      </c>
      <c r="J1710" s="2">
        <f>IF(Sales[[#This Row],[Sales Month]]=MAX(Sales[Sales Month]),Sales[[#This Row],[Upsell $ Per Non-Paying User]]*Sales[[#This Row],[Non-Paying Users]],0)</f>
        <v>130</v>
      </c>
      <c r="K1710" s="2" t="str">
        <f>_xlfn.IFS(Sales[[#This Row],[Current Upsell $]]=0,"",Sales[[#This Row],[Current Upsell $]]&gt;=400,"High",Sales[[#This Row],[Current Upsell $]]&gt;=100,"Medium",Sales[[#This Row],[Current Upsell $]]&lt;100,"Low")</f>
        <v>Medium</v>
      </c>
      <c r="L1710" s="2" t="str">
        <f>IF(Sales[[#This Row],[Current Upsell $]]&gt;0,_xlfn.CONCAT(Sales[[#This Row],[Subscription Type]]," ",Sales[[#This Row],[Upsell Priority]]," ",TEXT(Sales[[#This Row],[Current Upsell $]],"$#,#")),"")</f>
        <v>Premium Medium $130</v>
      </c>
      <c r="M1710" s="1">
        <v>44197</v>
      </c>
      <c r="N1710" s="1">
        <v>44378</v>
      </c>
      <c r="O1710">
        <v>6</v>
      </c>
      <c r="P1710">
        <v>0</v>
      </c>
      <c r="Q1710" s="1">
        <v>44348</v>
      </c>
      <c r="R1710">
        <v>270</v>
      </c>
      <c r="S1710" s="1"/>
    </row>
    <row r="1711" spans="1:19" x14ac:dyDescent="0.35">
      <c r="A1711">
        <v>100185</v>
      </c>
      <c r="B1711" t="s">
        <v>3</v>
      </c>
      <c r="C1711" s="2">
        <f>_xlfn.SWITCH(Sales[[#This Row],[Subscription Type]],"Basic",10,"Premium",10,"Business",25,"Enterprise",27)</f>
        <v>10</v>
      </c>
      <c r="G1711">
        <v>0</v>
      </c>
      <c r="H1711">
        <v>14</v>
      </c>
      <c r="I1711">
        <f>IF(Sales[[#This Row],[Number of Users]]-Sales[[#This Row],[Licenses Bought]]&lt;0,0,Sales[[#This Row],[Number of Users]]-Sales[[#This Row],[Licenses Bought]])</f>
        <v>14</v>
      </c>
      <c r="J1711" s="2">
        <f>IF(Sales[[#This Row],[Sales Month]]=MAX(Sales[Sales Month]),Sales[[#This Row],[Upsell $ Per Non-Paying User]]*Sales[[#This Row],[Non-Paying Users]],0)</f>
        <v>0</v>
      </c>
      <c r="K1711" s="2" t="str">
        <f>_xlfn.IFS(Sales[[#This Row],[Current Upsell $]]=0,"",Sales[[#This Row],[Current Upsell $]]&gt;=400,"High",Sales[[#This Row],[Current Upsell $]]&gt;=100,"Medium",Sales[[#This Row],[Current Upsell $]]&lt;100,"Low")</f>
        <v/>
      </c>
      <c r="L1711" s="2" t="str">
        <f>IF(Sales[[#This Row],[Current Upsell $]]&gt;0,_xlfn.CONCAT(Sales[[#This Row],[Subscription Type]]," ",Sales[[#This Row],[Upsell Priority]]," ",TEXT(Sales[[#This Row],[Current Upsell $]],"$#,#")),"")</f>
        <v/>
      </c>
      <c r="M1711" s="1">
        <v>44197</v>
      </c>
      <c r="N1711" s="1">
        <v>44348</v>
      </c>
      <c r="O1711">
        <v>5</v>
      </c>
      <c r="P1711">
        <v>0</v>
      </c>
      <c r="Q1711" s="1">
        <v>44197</v>
      </c>
      <c r="R1711">
        <v>0</v>
      </c>
      <c r="S1711" s="1"/>
    </row>
    <row r="1712" spans="1:19" x14ac:dyDescent="0.35">
      <c r="A1712">
        <v>100185</v>
      </c>
      <c r="B1712" t="s">
        <v>3</v>
      </c>
      <c r="C1712" s="2">
        <f>_xlfn.SWITCH(Sales[[#This Row],[Subscription Type]],"Basic",10,"Premium",10,"Business",25,"Enterprise",27)</f>
        <v>10</v>
      </c>
      <c r="G1712">
        <v>0</v>
      </c>
      <c r="H1712">
        <v>15</v>
      </c>
      <c r="I1712">
        <f>IF(Sales[[#This Row],[Number of Users]]-Sales[[#This Row],[Licenses Bought]]&lt;0,0,Sales[[#This Row],[Number of Users]]-Sales[[#This Row],[Licenses Bought]])</f>
        <v>15</v>
      </c>
      <c r="J1712" s="2">
        <f>IF(Sales[[#This Row],[Sales Month]]=MAX(Sales[Sales Month]),Sales[[#This Row],[Upsell $ Per Non-Paying User]]*Sales[[#This Row],[Non-Paying Users]],0)</f>
        <v>0</v>
      </c>
      <c r="K1712" s="2" t="str">
        <f>_xlfn.IFS(Sales[[#This Row],[Current Upsell $]]=0,"",Sales[[#This Row],[Current Upsell $]]&gt;=400,"High",Sales[[#This Row],[Current Upsell $]]&gt;=100,"Medium",Sales[[#This Row],[Current Upsell $]]&lt;100,"Low")</f>
        <v/>
      </c>
      <c r="L1712" s="2" t="str">
        <f>IF(Sales[[#This Row],[Current Upsell $]]&gt;0,_xlfn.CONCAT(Sales[[#This Row],[Subscription Type]]," ",Sales[[#This Row],[Upsell Priority]]," ",TEXT(Sales[[#This Row],[Current Upsell $]],"$#,#")),"")</f>
        <v/>
      </c>
      <c r="M1712" s="1">
        <v>44197</v>
      </c>
      <c r="N1712" s="1">
        <v>44348</v>
      </c>
      <c r="O1712">
        <v>5</v>
      </c>
      <c r="P1712">
        <v>0</v>
      </c>
      <c r="Q1712" s="1">
        <v>44228</v>
      </c>
      <c r="R1712">
        <v>0</v>
      </c>
      <c r="S1712" s="1"/>
    </row>
    <row r="1713" spans="1:19" x14ac:dyDescent="0.35">
      <c r="A1713">
        <v>100185</v>
      </c>
      <c r="B1713" t="s">
        <v>3</v>
      </c>
      <c r="C1713" s="2">
        <f>_xlfn.SWITCH(Sales[[#This Row],[Subscription Type]],"Basic",10,"Premium",10,"Business",25,"Enterprise",27)</f>
        <v>10</v>
      </c>
      <c r="G1713">
        <v>0</v>
      </c>
      <c r="H1713">
        <v>13</v>
      </c>
      <c r="I1713">
        <f>IF(Sales[[#This Row],[Number of Users]]-Sales[[#This Row],[Licenses Bought]]&lt;0,0,Sales[[#This Row],[Number of Users]]-Sales[[#This Row],[Licenses Bought]])</f>
        <v>13</v>
      </c>
      <c r="J1713" s="2">
        <f>IF(Sales[[#This Row],[Sales Month]]=MAX(Sales[Sales Month]),Sales[[#This Row],[Upsell $ Per Non-Paying User]]*Sales[[#This Row],[Non-Paying Users]],0)</f>
        <v>0</v>
      </c>
      <c r="K1713" s="2" t="str">
        <f>_xlfn.IFS(Sales[[#This Row],[Current Upsell $]]=0,"",Sales[[#This Row],[Current Upsell $]]&gt;=400,"High",Sales[[#This Row],[Current Upsell $]]&gt;=100,"Medium",Sales[[#This Row],[Current Upsell $]]&lt;100,"Low")</f>
        <v/>
      </c>
      <c r="L1713" s="2" t="str">
        <f>IF(Sales[[#This Row],[Current Upsell $]]&gt;0,_xlfn.CONCAT(Sales[[#This Row],[Subscription Type]]," ",Sales[[#This Row],[Upsell Priority]]," ",TEXT(Sales[[#This Row],[Current Upsell $]],"$#,#")),"")</f>
        <v/>
      </c>
      <c r="M1713" s="1">
        <v>44197</v>
      </c>
      <c r="N1713" s="1">
        <v>44348</v>
      </c>
      <c r="O1713">
        <v>5</v>
      </c>
      <c r="P1713">
        <v>0</v>
      </c>
      <c r="Q1713" s="1">
        <v>44256</v>
      </c>
      <c r="R1713">
        <v>0</v>
      </c>
      <c r="S1713" s="1"/>
    </row>
    <row r="1714" spans="1:19" x14ac:dyDescent="0.35">
      <c r="A1714">
        <v>100185</v>
      </c>
      <c r="B1714" t="s">
        <v>3</v>
      </c>
      <c r="C1714" s="2">
        <f>_xlfn.SWITCH(Sales[[#This Row],[Subscription Type]],"Basic",10,"Premium",10,"Business",25,"Enterprise",27)</f>
        <v>10</v>
      </c>
      <c r="G1714">
        <v>0</v>
      </c>
      <c r="H1714">
        <v>11</v>
      </c>
      <c r="I1714">
        <f>IF(Sales[[#This Row],[Number of Users]]-Sales[[#This Row],[Licenses Bought]]&lt;0,0,Sales[[#This Row],[Number of Users]]-Sales[[#This Row],[Licenses Bought]])</f>
        <v>11</v>
      </c>
      <c r="J1714" s="2">
        <f>IF(Sales[[#This Row],[Sales Month]]=MAX(Sales[Sales Month]),Sales[[#This Row],[Upsell $ Per Non-Paying User]]*Sales[[#This Row],[Non-Paying Users]],0)</f>
        <v>0</v>
      </c>
      <c r="K1714" s="2" t="str">
        <f>_xlfn.IFS(Sales[[#This Row],[Current Upsell $]]=0,"",Sales[[#This Row],[Current Upsell $]]&gt;=400,"High",Sales[[#This Row],[Current Upsell $]]&gt;=100,"Medium",Sales[[#This Row],[Current Upsell $]]&lt;100,"Low")</f>
        <v/>
      </c>
      <c r="L1714" s="2" t="str">
        <f>IF(Sales[[#This Row],[Current Upsell $]]&gt;0,_xlfn.CONCAT(Sales[[#This Row],[Subscription Type]]," ",Sales[[#This Row],[Upsell Priority]]," ",TEXT(Sales[[#This Row],[Current Upsell $]],"$#,#")),"")</f>
        <v/>
      </c>
      <c r="M1714" s="1">
        <v>44197</v>
      </c>
      <c r="N1714" s="1">
        <v>44348</v>
      </c>
      <c r="O1714">
        <v>5</v>
      </c>
      <c r="P1714">
        <v>0</v>
      </c>
      <c r="Q1714" s="1">
        <v>44287</v>
      </c>
      <c r="R1714">
        <v>0</v>
      </c>
      <c r="S1714" s="1"/>
    </row>
    <row r="1715" spans="1:19" x14ac:dyDescent="0.35">
      <c r="A1715">
        <v>100185</v>
      </c>
      <c r="B1715" t="s">
        <v>3</v>
      </c>
      <c r="C1715" s="2">
        <f>_xlfn.SWITCH(Sales[[#This Row],[Subscription Type]],"Basic",10,"Premium",10,"Business",25,"Enterprise",27)</f>
        <v>10</v>
      </c>
      <c r="G1715">
        <v>0</v>
      </c>
      <c r="H1715">
        <v>13</v>
      </c>
      <c r="I1715">
        <f>IF(Sales[[#This Row],[Number of Users]]-Sales[[#This Row],[Licenses Bought]]&lt;0,0,Sales[[#This Row],[Number of Users]]-Sales[[#This Row],[Licenses Bought]])</f>
        <v>13</v>
      </c>
      <c r="J1715" s="2">
        <f>IF(Sales[[#This Row],[Sales Month]]=MAX(Sales[Sales Month]),Sales[[#This Row],[Upsell $ Per Non-Paying User]]*Sales[[#This Row],[Non-Paying Users]],0)</f>
        <v>0</v>
      </c>
      <c r="K1715" s="2" t="str">
        <f>_xlfn.IFS(Sales[[#This Row],[Current Upsell $]]=0,"",Sales[[#This Row],[Current Upsell $]]&gt;=400,"High",Sales[[#This Row],[Current Upsell $]]&gt;=100,"Medium",Sales[[#This Row],[Current Upsell $]]&lt;100,"Low")</f>
        <v/>
      </c>
      <c r="L1715" s="2" t="str">
        <f>IF(Sales[[#This Row],[Current Upsell $]]&gt;0,_xlfn.CONCAT(Sales[[#This Row],[Subscription Type]]," ",Sales[[#This Row],[Upsell Priority]]," ",TEXT(Sales[[#This Row],[Current Upsell $]],"$#,#")),"")</f>
        <v/>
      </c>
      <c r="M1715" s="1">
        <v>44197</v>
      </c>
      <c r="N1715" s="1">
        <v>44348</v>
      </c>
      <c r="O1715">
        <v>5</v>
      </c>
      <c r="P1715">
        <v>0</v>
      </c>
      <c r="Q1715" s="1">
        <v>44317</v>
      </c>
      <c r="R1715">
        <v>0</v>
      </c>
      <c r="S1715" s="1"/>
    </row>
    <row r="1716" spans="1:19" x14ac:dyDescent="0.35">
      <c r="A1716">
        <v>100185</v>
      </c>
      <c r="B1716" t="s">
        <v>3</v>
      </c>
      <c r="C1716" s="2">
        <f>_xlfn.SWITCH(Sales[[#This Row],[Subscription Type]],"Basic",10,"Premium",10,"Business",25,"Enterprise",27)</f>
        <v>10</v>
      </c>
      <c r="G1716">
        <v>0</v>
      </c>
      <c r="H1716">
        <v>16</v>
      </c>
      <c r="I1716">
        <f>IF(Sales[[#This Row],[Number of Users]]-Sales[[#This Row],[Licenses Bought]]&lt;0,0,Sales[[#This Row],[Number of Users]]-Sales[[#This Row],[Licenses Bought]])</f>
        <v>16</v>
      </c>
      <c r="J1716" s="2">
        <f>IF(Sales[[#This Row],[Sales Month]]=MAX(Sales[Sales Month]),Sales[[#This Row],[Upsell $ Per Non-Paying User]]*Sales[[#This Row],[Non-Paying Users]],0)</f>
        <v>160</v>
      </c>
      <c r="K1716" s="2" t="str">
        <f>_xlfn.IFS(Sales[[#This Row],[Current Upsell $]]=0,"",Sales[[#This Row],[Current Upsell $]]&gt;=400,"High",Sales[[#This Row],[Current Upsell $]]&gt;=100,"Medium",Sales[[#This Row],[Current Upsell $]]&lt;100,"Low")</f>
        <v>Medium</v>
      </c>
      <c r="L1716" s="2" t="str">
        <f>IF(Sales[[#This Row],[Current Upsell $]]&gt;0,_xlfn.CONCAT(Sales[[#This Row],[Subscription Type]]," ",Sales[[#This Row],[Upsell Priority]]," ",TEXT(Sales[[#This Row],[Current Upsell $]],"$#,#")),"")</f>
        <v>Basic Medium $160</v>
      </c>
      <c r="M1716" s="1">
        <v>44197</v>
      </c>
      <c r="N1716" s="1">
        <v>44348</v>
      </c>
      <c r="O1716">
        <v>5</v>
      </c>
      <c r="P1716">
        <v>0</v>
      </c>
      <c r="Q1716" s="1">
        <v>44348</v>
      </c>
      <c r="R1716">
        <v>0</v>
      </c>
      <c r="S1716" s="1"/>
    </row>
    <row r="1717" spans="1:19" x14ac:dyDescent="0.35">
      <c r="A1717">
        <v>100186</v>
      </c>
      <c r="B1717" t="s">
        <v>3</v>
      </c>
      <c r="C1717" s="2">
        <f>_xlfn.SWITCH(Sales[[#This Row],[Subscription Type]],"Basic",10,"Premium",10,"Business",25,"Enterprise",27)</f>
        <v>10</v>
      </c>
      <c r="E1717" s="1"/>
      <c r="F1717" s="1"/>
      <c r="G1717">
        <v>0</v>
      </c>
      <c r="H1717">
        <v>22</v>
      </c>
      <c r="I1717">
        <f>IF(Sales[[#This Row],[Number of Users]]-Sales[[#This Row],[Licenses Bought]]&lt;0,0,Sales[[#This Row],[Number of Users]]-Sales[[#This Row],[Licenses Bought]])</f>
        <v>22</v>
      </c>
      <c r="J1717" s="2">
        <f>IF(Sales[[#This Row],[Sales Month]]=MAX(Sales[Sales Month]),Sales[[#This Row],[Upsell $ Per Non-Paying User]]*Sales[[#This Row],[Non-Paying Users]],0)</f>
        <v>0</v>
      </c>
      <c r="K1717" s="2" t="str">
        <f>_xlfn.IFS(Sales[[#This Row],[Current Upsell $]]=0,"",Sales[[#This Row],[Current Upsell $]]&gt;=400,"High",Sales[[#This Row],[Current Upsell $]]&gt;=100,"Medium",Sales[[#This Row],[Current Upsell $]]&lt;100,"Low")</f>
        <v/>
      </c>
      <c r="L1717" s="2" t="str">
        <f>IF(Sales[[#This Row],[Current Upsell $]]&gt;0,_xlfn.CONCAT(Sales[[#This Row],[Subscription Type]]," ",Sales[[#This Row],[Upsell Priority]]," ",TEXT(Sales[[#This Row],[Current Upsell $]],"$#,#")),"")</f>
        <v/>
      </c>
      <c r="M1717" s="1">
        <v>44197</v>
      </c>
      <c r="N1717" s="1">
        <v>44378</v>
      </c>
      <c r="O1717">
        <v>6</v>
      </c>
      <c r="P1717">
        <v>0</v>
      </c>
      <c r="Q1717" s="1">
        <v>44197</v>
      </c>
      <c r="R1717">
        <v>0</v>
      </c>
      <c r="S1717" s="1"/>
    </row>
    <row r="1718" spans="1:19" x14ac:dyDescent="0.35">
      <c r="A1718">
        <v>100186</v>
      </c>
      <c r="B1718" t="s">
        <v>2</v>
      </c>
      <c r="C1718" s="2">
        <f>_xlfn.SWITCH(Sales[[#This Row],[Subscription Type]],"Basic",10,"Premium",10,"Business",25,"Enterprise",27)</f>
        <v>27</v>
      </c>
      <c r="D1718">
        <v>12</v>
      </c>
      <c r="E1718" s="1">
        <v>44682</v>
      </c>
      <c r="F1718" s="1">
        <v>45046</v>
      </c>
      <c r="G1718">
        <v>25</v>
      </c>
      <c r="H1718">
        <v>23</v>
      </c>
      <c r="I1718">
        <f>IF(Sales[[#This Row],[Number of Users]]-Sales[[#This Row],[Licenses Bought]]&lt;0,0,Sales[[#This Row],[Number of Users]]-Sales[[#This Row],[Licenses Bought]])</f>
        <v>0</v>
      </c>
      <c r="J1718" s="2">
        <f>IF(Sales[[#This Row],[Sales Month]]=MAX(Sales[Sales Month]),Sales[[#This Row],[Upsell $ Per Non-Paying User]]*Sales[[#This Row],[Non-Paying Users]],0)</f>
        <v>0</v>
      </c>
      <c r="K1718" s="2" t="str">
        <f>_xlfn.IFS(Sales[[#This Row],[Current Upsell $]]=0,"",Sales[[#This Row],[Current Upsell $]]&gt;=400,"High",Sales[[#This Row],[Current Upsell $]]&gt;=100,"Medium",Sales[[#This Row],[Current Upsell $]]&lt;100,"Low")</f>
        <v/>
      </c>
      <c r="L1718" s="2" t="str">
        <f>IF(Sales[[#This Row],[Current Upsell $]]&gt;0,_xlfn.CONCAT(Sales[[#This Row],[Subscription Type]]," ",Sales[[#This Row],[Upsell Priority]]," ",TEXT(Sales[[#This Row],[Current Upsell $]],"$#,#")),"")</f>
        <v/>
      </c>
      <c r="M1718" s="1">
        <v>44197</v>
      </c>
      <c r="N1718" s="1">
        <v>44378</v>
      </c>
      <c r="O1718">
        <v>6</v>
      </c>
      <c r="P1718">
        <v>0</v>
      </c>
      <c r="Q1718" s="1">
        <v>44228</v>
      </c>
      <c r="R1718">
        <v>450</v>
      </c>
      <c r="S1718" s="1"/>
    </row>
    <row r="1719" spans="1:19" x14ac:dyDescent="0.35">
      <c r="A1719">
        <v>100186</v>
      </c>
      <c r="B1719" t="s">
        <v>2</v>
      </c>
      <c r="C1719" s="2">
        <f>_xlfn.SWITCH(Sales[[#This Row],[Subscription Type]],"Basic",10,"Premium",10,"Business",25,"Enterprise",27)</f>
        <v>27</v>
      </c>
      <c r="D1719">
        <v>12</v>
      </c>
      <c r="E1719" s="1">
        <v>44682</v>
      </c>
      <c r="F1719" s="1">
        <v>45046</v>
      </c>
      <c r="G1719">
        <v>25</v>
      </c>
      <c r="H1719">
        <v>26</v>
      </c>
      <c r="I1719">
        <f>IF(Sales[[#This Row],[Number of Users]]-Sales[[#This Row],[Licenses Bought]]&lt;0,0,Sales[[#This Row],[Number of Users]]-Sales[[#This Row],[Licenses Bought]])</f>
        <v>1</v>
      </c>
      <c r="J1719" s="2">
        <f>IF(Sales[[#This Row],[Sales Month]]=MAX(Sales[Sales Month]),Sales[[#This Row],[Upsell $ Per Non-Paying User]]*Sales[[#This Row],[Non-Paying Users]],0)</f>
        <v>0</v>
      </c>
      <c r="K1719" s="2" t="str">
        <f>_xlfn.IFS(Sales[[#This Row],[Current Upsell $]]=0,"",Sales[[#This Row],[Current Upsell $]]&gt;=400,"High",Sales[[#This Row],[Current Upsell $]]&gt;=100,"Medium",Sales[[#This Row],[Current Upsell $]]&lt;100,"Low")</f>
        <v/>
      </c>
      <c r="L1719" s="2" t="str">
        <f>IF(Sales[[#This Row],[Current Upsell $]]&gt;0,_xlfn.CONCAT(Sales[[#This Row],[Subscription Type]]," ",Sales[[#This Row],[Upsell Priority]]," ",TEXT(Sales[[#This Row],[Current Upsell $]],"$#,#")),"")</f>
        <v/>
      </c>
      <c r="M1719" s="1">
        <v>44197</v>
      </c>
      <c r="N1719" s="1">
        <v>44378</v>
      </c>
      <c r="O1719">
        <v>6</v>
      </c>
      <c r="P1719">
        <v>0</v>
      </c>
      <c r="Q1719" s="1">
        <v>44256</v>
      </c>
      <c r="R1719">
        <v>420</v>
      </c>
      <c r="S1719" s="1"/>
    </row>
    <row r="1720" spans="1:19" x14ac:dyDescent="0.35">
      <c r="A1720">
        <v>100186</v>
      </c>
      <c r="B1720" t="s">
        <v>2</v>
      </c>
      <c r="C1720" s="2">
        <f>_xlfn.SWITCH(Sales[[#This Row],[Subscription Type]],"Basic",10,"Premium",10,"Business",25,"Enterprise",27)</f>
        <v>27</v>
      </c>
      <c r="D1720">
        <v>12</v>
      </c>
      <c r="E1720" s="1">
        <v>44682</v>
      </c>
      <c r="F1720" s="1">
        <v>45046</v>
      </c>
      <c r="G1720">
        <v>25</v>
      </c>
      <c r="H1720">
        <v>23</v>
      </c>
      <c r="I1720">
        <f>IF(Sales[[#This Row],[Number of Users]]-Sales[[#This Row],[Licenses Bought]]&lt;0,0,Sales[[#This Row],[Number of Users]]-Sales[[#This Row],[Licenses Bought]])</f>
        <v>0</v>
      </c>
      <c r="J1720" s="2">
        <f>IF(Sales[[#This Row],[Sales Month]]=MAX(Sales[Sales Month]),Sales[[#This Row],[Upsell $ Per Non-Paying User]]*Sales[[#This Row],[Non-Paying Users]],0)</f>
        <v>0</v>
      </c>
      <c r="K1720" s="2" t="str">
        <f>_xlfn.IFS(Sales[[#This Row],[Current Upsell $]]=0,"",Sales[[#This Row],[Current Upsell $]]&gt;=400,"High",Sales[[#This Row],[Current Upsell $]]&gt;=100,"Medium",Sales[[#This Row],[Current Upsell $]]&lt;100,"Low")</f>
        <v/>
      </c>
      <c r="L1720" s="2" t="str">
        <f>IF(Sales[[#This Row],[Current Upsell $]]&gt;0,_xlfn.CONCAT(Sales[[#This Row],[Subscription Type]]," ",Sales[[#This Row],[Upsell Priority]]," ",TEXT(Sales[[#This Row],[Current Upsell $]],"$#,#")),"")</f>
        <v/>
      </c>
      <c r="M1720" s="1">
        <v>44197</v>
      </c>
      <c r="N1720" s="1">
        <v>44378</v>
      </c>
      <c r="O1720">
        <v>6</v>
      </c>
      <c r="P1720">
        <v>0</v>
      </c>
      <c r="Q1720" s="1">
        <v>44287</v>
      </c>
      <c r="R1720">
        <v>600</v>
      </c>
      <c r="S1720" s="1"/>
    </row>
    <row r="1721" spans="1:19" x14ac:dyDescent="0.35">
      <c r="A1721">
        <v>100186</v>
      </c>
      <c r="B1721" t="s">
        <v>2</v>
      </c>
      <c r="C1721" s="2">
        <f>_xlfn.SWITCH(Sales[[#This Row],[Subscription Type]],"Basic",10,"Premium",10,"Business",25,"Enterprise",27)</f>
        <v>27</v>
      </c>
      <c r="D1721">
        <v>12</v>
      </c>
      <c r="E1721" s="1">
        <v>44682</v>
      </c>
      <c r="F1721" s="1">
        <v>45046</v>
      </c>
      <c r="G1721">
        <v>25</v>
      </c>
      <c r="H1721">
        <v>30</v>
      </c>
      <c r="I1721">
        <f>IF(Sales[[#This Row],[Number of Users]]-Sales[[#This Row],[Licenses Bought]]&lt;0,0,Sales[[#This Row],[Number of Users]]-Sales[[#This Row],[Licenses Bought]])</f>
        <v>5</v>
      </c>
      <c r="J1721" s="2">
        <f>IF(Sales[[#This Row],[Sales Month]]=MAX(Sales[Sales Month]),Sales[[#This Row],[Upsell $ Per Non-Paying User]]*Sales[[#This Row],[Non-Paying Users]],0)</f>
        <v>0</v>
      </c>
      <c r="K1721" s="2" t="str">
        <f>_xlfn.IFS(Sales[[#This Row],[Current Upsell $]]=0,"",Sales[[#This Row],[Current Upsell $]]&gt;=400,"High",Sales[[#This Row],[Current Upsell $]]&gt;=100,"Medium",Sales[[#This Row],[Current Upsell $]]&lt;100,"Low")</f>
        <v/>
      </c>
      <c r="L1721" s="2" t="str">
        <f>IF(Sales[[#This Row],[Current Upsell $]]&gt;0,_xlfn.CONCAT(Sales[[#This Row],[Subscription Type]]," ",Sales[[#This Row],[Upsell Priority]]," ",TEXT(Sales[[#This Row],[Current Upsell $]],"$#,#")),"")</f>
        <v/>
      </c>
      <c r="M1721" s="1">
        <v>44197</v>
      </c>
      <c r="N1721" s="1">
        <v>44378</v>
      </c>
      <c r="O1721">
        <v>6</v>
      </c>
      <c r="P1721">
        <v>0</v>
      </c>
      <c r="Q1721" s="1">
        <v>44317</v>
      </c>
      <c r="R1721">
        <v>750</v>
      </c>
      <c r="S1721" s="1"/>
    </row>
    <row r="1722" spans="1:19" x14ac:dyDescent="0.35">
      <c r="A1722">
        <v>100186</v>
      </c>
      <c r="B1722" t="s">
        <v>2</v>
      </c>
      <c r="C1722" s="2">
        <f>_xlfn.SWITCH(Sales[[#This Row],[Subscription Type]],"Basic",10,"Premium",10,"Business",25,"Enterprise",27)</f>
        <v>27</v>
      </c>
      <c r="D1722">
        <v>12</v>
      </c>
      <c r="E1722" s="1">
        <v>44682</v>
      </c>
      <c r="F1722" s="1">
        <v>45046</v>
      </c>
      <c r="G1722">
        <v>25</v>
      </c>
      <c r="H1722">
        <v>27</v>
      </c>
      <c r="I1722">
        <f>IF(Sales[[#This Row],[Number of Users]]-Sales[[#This Row],[Licenses Bought]]&lt;0,0,Sales[[#This Row],[Number of Users]]-Sales[[#This Row],[Licenses Bought]])</f>
        <v>2</v>
      </c>
      <c r="J1722" s="2">
        <f>IF(Sales[[#This Row],[Sales Month]]=MAX(Sales[Sales Month]),Sales[[#This Row],[Upsell $ Per Non-Paying User]]*Sales[[#This Row],[Non-Paying Users]],0)</f>
        <v>54</v>
      </c>
      <c r="K1722" s="2" t="str">
        <f>_xlfn.IFS(Sales[[#This Row],[Current Upsell $]]=0,"",Sales[[#This Row],[Current Upsell $]]&gt;=400,"High",Sales[[#This Row],[Current Upsell $]]&gt;=100,"Medium",Sales[[#This Row],[Current Upsell $]]&lt;100,"Low")</f>
        <v>Low</v>
      </c>
      <c r="L1722" s="2" t="str">
        <f>IF(Sales[[#This Row],[Current Upsell $]]&gt;0,_xlfn.CONCAT(Sales[[#This Row],[Subscription Type]]," ",Sales[[#This Row],[Upsell Priority]]," ",TEXT(Sales[[#This Row],[Current Upsell $]],"$#,#")),"")</f>
        <v>Enterprise Low $54</v>
      </c>
      <c r="M1722" s="1">
        <v>44197</v>
      </c>
      <c r="N1722" s="1">
        <v>44378</v>
      </c>
      <c r="O1722">
        <v>6</v>
      </c>
      <c r="P1722">
        <v>0</v>
      </c>
      <c r="Q1722" s="1">
        <v>44348</v>
      </c>
      <c r="R1722">
        <v>750</v>
      </c>
      <c r="S1722" s="1"/>
    </row>
    <row r="1723" spans="1:19" x14ac:dyDescent="0.35">
      <c r="A1723">
        <v>100187</v>
      </c>
      <c r="B1723" t="s">
        <v>3</v>
      </c>
      <c r="C1723" s="2">
        <f>_xlfn.SWITCH(Sales[[#This Row],[Subscription Type]],"Basic",10,"Premium",10,"Business",25,"Enterprise",27)</f>
        <v>10</v>
      </c>
      <c r="G1723">
        <v>0</v>
      </c>
      <c r="H1723">
        <v>3</v>
      </c>
      <c r="I1723">
        <f>IF(Sales[[#This Row],[Number of Users]]-Sales[[#This Row],[Licenses Bought]]&lt;0,0,Sales[[#This Row],[Number of Users]]-Sales[[#This Row],[Licenses Bought]])</f>
        <v>3</v>
      </c>
      <c r="J1723" s="2">
        <f>IF(Sales[[#This Row],[Sales Month]]=MAX(Sales[Sales Month]),Sales[[#This Row],[Upsell $ Per Non-Paying User]]*Sales[[#This Row],[Non-Paying Users]],0)</f>
        <v>0</v>
      </c>
      <c r="K1723" s="2" t="str">
        <f>_xlfn.IFS(Sales[[#This Row],[Current Upsell $]]=0,"",Sales[[#This Row],[Current Upsell $]]&gt;=400,"High",Sales[[#This Row],[Current Upsell $]]&gt;=100,"Medium",Sales[[#This Row],[Current Upsell $]]&lt;100,"Low")</f>
        <v/>
      </c>
      <c r="L1723" s="2" t="str">
        <f>IF(Sales[[#This Row],[Current Upsell $]]&gt;0,_xlfn.CONCAT(Sales[[#This Row],[Subscription Type]]," ",Sales[[#This Row],[Upsell Priority]]," ",TEXT(Sales[[#This Row],[Current Upsell $]],"$#,#")),"")</f>
        <v/>
      </c>
      <c r="M1723" s="1">
        <v>44197</v>
      </c>
      <c r="N1723" s="1">
        <v>44378</v>
      </c>
      <c r="O1723">
        <v>6</v>
      </c>
      <c r="P1723">
        <v>0</v>
      </c>
      <c r="Q1723" s="1">
        <v>44197</v>
      </c>
      <c r="R1723">
        <v>0</v>
      </c>
      <c r="S1723" s="1"/>
    </row>
    <row r="1724" spans="1:19" x14ac:dyDescent="0.35">
      <c r="A1724">
        <v>100187</v>
      </c>
      <c r="B1724" t="s">
        <v>3</v>
      </c>
      <c r="C1724" s="2">
        <f>_xlfn.SWITCH(Sales[[#This Row],[Subscription Type]],"Basic",10,"Premium",10,"Business",25,"Enterprise",27)</f>
        <v>10</v>
      </c>
      <c r="G1724">
        <v>0</v>
      </c>
      <c r="H1724">
        <v>3</v>
      </c>
      <c r="I1724">
        <f>IF(Sales[[#This Row],[Number of Users]]-Sales[[#This Row],[Licenses Bought]]&lt;0,0,Sales[[#This Row],[Number of Users]]-Sales[[#This Row],[Licenses Bought]])</f>
        <v>3</v>
      </c>
      <c r="J1724" s="2">
        <f>IF(Sales[[#This Row],[Sales Month]]=MAX(Sales[Sales Month]),Sales[[#This Row],[Upsell $ Per Non-Paying User]]*Sales[[#This Row],[Non-Paying Users]],0)</f>
        <v>0</v>
      </c>
      <c r="K1724" s="2" t="str">
        <f>_xlfn.IFS(Sales[[#This Row],[Current Upsell $]]=0,"",Sales[[#This Row],[Current Upsell $]]&gt;=400,"High",Sales[[#This Row],[Current Upsell $]]&gt;=100,"Medium",Sales[[#This Row],[Current Upsell $]]&lt;100,"Low")</f>
        <v/>
      </c>
      <c r="L1724" s="2" t="str">
        <f>IF(Sales[[#This Row],[Current Upsell $]]&gt;0,_xlfn.CONCAT(Sales[[#This Row],[Subscription Type]]," ",Sales[[#This Row],[Upsell Priority]]," ",TEXT(Sales[[#This Row],[Current Upsell $]],"$#,#")),"")</f>
        <v/>
      </c>
      <c r="M1724" s="1">
        <v>44197</v>
      </c>
      <c r="N1724" s="1">
        <v>44378</v>
      </c>
      <c r="O1724">
        <v>6</v>
      </c>
      <c r="P1724">
        <v>0</v>
      </c>
      <c r="Q1724" s="1">
        <v>44228</v>
      </c>
      <c r="R1724">
        <v>0</v>
      </c>
      <c r="S1724" s="1"/>
    </row>
    <row r="1725" spans="1:19" x14ac:dyDescent="0.35">
      <c r="A1725">
        <v>100187</v>
      </c>
      <c r="B1725" t="s">
        <v>3</v>
      </c>
      <c r="C1725" s="2">
        <f>_xlfn.SWITCH(Sales[[#This Row],[Subscription Type]],"Basic",10,"Premium",10,"Business",25,"Enterprise",27)</f>
        <v>10</v>
      </c>
      <c r="G1725">
        <v>0</v>
      </c>
      <c r="H1725">
        <v>4</v>
      </c>
      <c r="I1725">
        <f>IF(Sales[[#This Row],[Number of Users]]-Sales[[#This Row],[Licenses Bought]]&lt;0,0,Sales[[#This Row],[Number of Users]]-Sales[[#This Row],[Licenses Bought]])</f>
        <v>4</v>
      </c>
      <c r="J1725" s="2">
        <f>IF(Sales[[#This Row],[Sales Month]]=MAX(Sales[Sales Month]),Sales[[#This Row],[Upsell $ Per Non-Paying User]]*Sales[[#This Row],[Non-Paying Users]],0)</f>
        <v>0</v>
      </c>
      <c r="K1725" s="2" t="str">
        <f>_xlfn.IFS(Sales[[#This Row],[Current Upsell $]]=0,"",Sales[[#This Row],[Current Upsell $]]&gt;=400,"High",Sales[[#This Row],[Current Upsell $]]&gt;=100,"Medium",Sales[[#This Row],[Current Upsell $]]&lt;100,"Low")</f>
        <v/>
      </c>
      <c r="L1725" s="2" t="str">
        <f>IF(Sales[[#This Row],[Current Upsell $]]&gt;0,_xlfn.CONCAT(Sales[[#This Row],[Subscription Type]]," ",Sales[[#This Row],[Upsell Priority]]," ",TEXT(Sales[[#This Row],[Current Upsell $]],"$#,#")),"")</f>
        <v/>
      </c>
      <c r="M1725" s="1">
        <v>44197</v>
      </c>
      <c r="N1725" s="1">
        <v>44378</v>
      </c>
      <c r="O1725">
        <v>6</v>
      </c>
      <c r="P1725">
        <v>0</v>
      </c>
      <c r="Q1725" s="1">
        <v>44256</v>
      </c>
      <c r="R1725">
        <v>0</v>
      </c>
      <c r="S1725" s="1"/>
    </row>
    <row r="1726" spans="1:19" x14ac:dyDescent="0.35">
      <c r="A1726">
        <v>100187</v>
      </c>
      <c r="B1726" t="s">
        <v>3</v>
      </c>
      <c r="C1726" s="2">
        <f>_xlfn.SWITCH(Sales[[#This Row],[Subscription Type]],"Basic",10,"Premium",10,"Business",25,"Enterprise",27)</f>
        <v>10</v>
      </c>
      <c r="G1726">
        <v>0</v>
      </c>
      <c r="H1726">
        <v>4</v>
      </c>
      <c r="I1726">
        <f>IF(Sales[[#This Row],[Number of Users]]-Sales[[#This Row],[Licenses Bought]]&lt;0,0,Sales[[#This Row],[Number of Users]]-Sales[[#This Row],[Licenses Bought]])</f>
        <v>4</v>
      </c>
      <c r="J1726" s="2">
        <f>IF(Sales[[#This Row],[Sales Month]]=MAX(Sales[Sales Month]),Sales[[#This Row],[Upsell $ Per Non-Paying User]]*Sales[[#This Row],[Non-Paying Users]],0)</f>
        <v>0</v>
      </c>
      <c r="K1726" s="2" t="str">
        <f>_xlfn.IFS(Sales[[#This Row],[Current Upsell $]]=0,"",Sales[[#This Row],[Current Upsell $]]&gt;=400,"High",Sales[[#This Row],[Current Upsell $]]&gt;=100,"Medium",Sales[[#This Row],[Current Upsell $]]&lt;100,"Low")</f>
        <v/>
      </c>
      <c r="L1726" s="2" t="str">
        <f>IF(Sales[[#This Row],[Current Upsell $]]&gt;0,_xlfn.CONCAT(Sales[[#This Row],[Subscription Type]]," ",Sales[[#This Row],[Upsell Priority]]," ",TEXT(Sales[[#This Row],[Current Upsell $]],"$#,#")),"")</f>
        <v/>
      </c>
      <c r="M1726" s="1">
        <v>44197</v>
      </c>
      <c r="N1726" s="1">
        <v>44378</v>
      </c>
      <c r="O1726">
        <v>6</v>
      </c>
      <c r="P1726">
        <v>0</v>
      </c>
      <c r="Q1726" s="1">
        <v>44287</v>
      </c>
      <c r="R1726">
        <v>0</v>
      </c>
      <c r="S1726" s="1"/>
    </row>
    <row r="1727" spans="1:19" x14ac:dyDescent="0.35">
      <c r="A1727">
        <v>100187</v>
      </c>
      <c r="B1727" t="s">
        <v>3</v>
      </c>
      <c r="C1727" s="2">
        <f>_xlfn.SWITCH(Sales[[#This Row],[Subscription Type]],"Basic",10,"Premium",10,"Business",25,"Enterprise",27)</f>
        <v>10</v>
      </c>
      <c r="G1727">
        <v>0</v>
      </c>
      <c r="H1727">
        <v>4</v>
      </c>
      <c r="I1727">
        <f>IF(Sales[[#This Row],[Number of Users]]-Sales[[#This Row],[Licenses Bought]]&lt;0,0,Sales[[#This Row],[Number of Users]]-Sales[[#This Row],[Licenses Bought]])</f>
        <v>4</v>
      </c>
      <c r="J1727" s="2">
        <f>IF(Sales[[#This Row],[Sales Month]]=MAX(Sales[Sales Month]),Sales[[#This Row],[Upsell $ Per Non-Paying User]]*Sales[[#This Row],[Non-Paying Users]],0)</f>
        <v>0</v>
      </c>
      <c r="K1727" s="2" t="str">
        <f>_xlfn.IFS(Sales[[#This Row],[Current Upsell $]]=0,"",Sales[[#This Row],[Current Upsell $]]&gt;=400,"High",Sales[[#This Row],[Current Upsell $]]&gt;=100,"Medium",Sales[[#This Row],[Current Upsell $]]&lt;100,"Low")</f>
        <v/>
      </c>
      <c r="L1727" s="2" t="str">
        <f>IF(Sales[[#This Row],[Current Upsell $]]&gt;0,_xlfn.CONCAT(Sales[[#This Row],[Subscription Type]]," ",Sales[[#This Row],[Upsell Priority]]," ",TEXT(Sales[[#This Row],[Current Upsell $]],"$#,#")),"")</f>
        <v/>
      </c>
      <c r="M1727" s="1">
        <v>44197</v>
      </c>
      <c r="N1727" s="1">
        <v>44378</v>
      </c>
      <c r="O1727">
        <v>6</v>
      </c>
      <c r="P1727">
        <v>0</v>
      </c>
      <c r="Q1727" s="1">
        <v>44317</v>
      </c>
      <c r="R1727">
        <v>0</v>
      </c>
      <c r="S1727" s="1"/>
    </row>
    <row r="1728" spans="1:19" x14ac:dyDescent="0.35">
      <c r="A1728">
        <v>100187</v>
      </c>
      <c r="B1728" t="s">
        <v>3</v>
      </c>
      <c r="C1728" s="2">
        <f>_xlfn.SWITCH(Sales[[#This Row],[Subscription Type]],"Basic",10,"Premium",10,"Business",25,"Enterprise",27)</f>
        <v>10</v>
      </c>
      <c r="G1728">
        <v>0</v>
      </c>
      <c r="H1728">
        <v>5</v>
      </c>
      <c r="I1728">
        <f>IF(Sales[[#This Row],[Number of Users]]-Sales[[#This Row],[Licenses Bought]]&lt;0,0,Sales[[#This Row],[Number of Users]]-Sales[[#This Row],[Licenses Bought]])</f>
        <v>5</v>
      </c>
      <c r="J1728" s="2">
        <f>IF(Sales[[#This Row],[Sales Month]]=MAX(Sales[Sales Month]),Sales[[#This Row],[Upsell $ Per Non-Paying User]]*Sales[[#This Row],[Non-Paying Users]],0)</f>
        <v>50</v>
      </c>
      <c r="K1728" s="2" t="str">
        <f>_xlfn.IFS(Sales[[#This Row],[Current Upsell $]]=0,"",Sales[[#This Row],[Current Upsell $]]&gt;=400,"High",Sales[[#This Row],[Current Upsell $]]&gt;=100,"Medium",Sales[[#This Row],[Current Upsell $]]&lt;100,"Low")</f>
        <v>Low</v>
      </c>
      <c r="L1728" s="2" t="str">
        <f>IF(Sales[[#This Row],[Current Upsell $]]&gt;0,_xlfn.CONCAT(Sales[[#This Row],[Subscription Type]]," ",Sales[[#This Row],[Upsell Priority]]," ",TEXT(Sales[[#This Row],[Current Upsell $]],"$#,#")),"")</f>
        <v>Basic Low $50</v>
      </c>
      <c r="M1728" s="1">
        <v>44197</v>
      </c>
      <c r="N1728" s="1">
        <v>44378</v>
      </c>
      <c r="O1728">
        <v>6</v>
      </c>
      <c r="P1728">
        <v>0</v>
      </c>
      <c r="Q1728" s="1">
        <v>44348</v>
      </c>
      <c r="R1728">
        <v>0</v>
      </c>
      <c r="S1728" s="1"/>
    </row>
    <row r="1729" spans="1:19" x14ac:dyDescent="0.35">
      <c r="A1729">
        <v>100188</v>
      </c>
      <c r="B1729" t="s">
        <v>3</v>
      </c>
      <c r="C1729" s="2">
        <f>_xlfn.SWITCH(Sales[[#This Row],[Subscription Type]],"Basic",10,"Premium",10,"Business",25,"Enterprise",27)</f>
        <v>10</v>
      </c>
      <c r="G1729">
        <v>0</v>
      </c>
      <c r="H1729">
        <v>2</v>
      </c>
      <c r="I1729">
        <f>IF(Sales[[#This Row],[Number of Users]]-Sales[[#This Row],[Licenses Bought]]&lt;0,0,Sales[[#This Row],[Number of Users]]-Sales[[#This Row],[Licenses Bought]])</f>
        <v>2</v>
      </c>
      <c r="J1729" s="2">
        <f>IF(Sales[[#This Row],[Sales Month]]=MAX(Sales[Sales Month]),Sales[[#This Row],[Upsell $ Per Non-Paying User]]*Sales[[#This Row],[Non-Paying Users]],0)</f>
        <v>0</v>
      </c>
      <c r="K1729" s="2" t="str">
        <f>_xlfn.IFS(Sales[[#This Row],[Current Upsell $]]=0,"",Sales[[#This Row],[Current Upsell $]]&gt;=400,"High",Sales[[#This Row],[Current Upsell $]]&gt;=100,"Medium",Sales[[#This Row],[Current Upsell $]]&lt;100,"Low")</f>
        <v/>
      </c>
      <c r="L1729" s="2" t="str">
        <f>IF(Sales[[#This Row],[Current Upsell $]]&gt;0,_xlfn.CONCAT(Sales[[#This Row],[Subscription Type]]," ",Sales[[#This Row],[Upsell Priority]]," ",TEXT(Sales[[#This Row],[Current Upsell $]],"$#,#")),"")</f>
        <v/>
      </c>
      <c r="M1729" s="1">
        <v>44197</v>
      </c>
      <c r="N1729" s="1">
        <v>44348</v>
      </c>
      <c r="O1729">
        <v>5</v>
      </c>
      <c r="P1729">
        <v>0</v>
      </c>
      <c r="Q1729" s="1">
        <v>44197</v>
      </c>
      <c r="R1729">
        <v>0</v>
      </c>
      <c r="S1729" s="1"/>
    </row>
    <row r="1730" spans="1:19" x14ac:dyDescent="0.35">
      <c r="A1730">
        <v>100188</v>
      </c>
      <c r="B1730" t="s">
        <v>3</v>
      </c>
      <c r="C1730" s="2">
        <f>_xlfn.SWITCH(Sales[[#This Row],[Subscription Type]],"Basic",10,"Premium",10,"Business",25,"Enterprise",27)</f>
        <v>10</v>
      </c>
      <c r="G1730">
        <v>0</v>
      </c>
      <c r="H1730">
        <v>2</v>
      </c>
      <c r="I1730">
        <f>IF(Sales[[#This Row],[Number of Users]]-Sales[[#This Row],[Licenses Bought]]&lt;0,0,Sales[[#This Row],[Number of Users]]-Sales[[#This Row],[Licenses Bought]])</f>
        <v>2</v>
      </c>
      <c r="J1730" s="2">
        <f>IF(Sales[[#This Row],[Sales Month]]=MAX(Sales[Sales Month]),Sales[[#This Row],[Upsell $ Per Non-Paying User]]*Sales[[#This Row],[Non-Paying Users]],0)</f>
        <v>0</v>
      </c>
      <c r="K1730" s="2" t="str">
        <f>_xlfn.IFS(Sales[[#This Row],[Current Upsell $]]=0,"",Sales[[#This Row],[Current Upsell $]]&gt;=400,"High",Sales[[#This Row],[Current Upsell $]]&gt;=100,"Medium",Sales[[#This Row],[Current Upsell $]]&lt;100,"Low")</f>
        <v/>
      </c>
      <c r="L1730" s="2" t="str">
        <f>IF(Sales[[#This Row],[Current Upsell $]]&gt;0,_xlfn.CONCAT(Sales[[#This Row],[Subscription Type]]," ",Sales[[#This Row],[Upsell Priority]]," ",TEXT(Sales[[#This Row],[Current Upsell $]],"$#,#")),"")</f>
        <v/>
      </c>
      <c r="M1730" s="1">
        <v>44197</v>
      </c>
      <c r="N1730" s="1">
        <v>44348</v>
      </c>
      <c r="O1730">
        <v>5</v>
      </c>
      <c r="P1730">
        <v>0</v>
      </c>
      <c r="Q1730" s="1">
        <v>44228</v>
      </c>
      <c r="R1730">
        <v>0</v>
      </c>
      <c r="S1730" s="1"/>
    </row>
    <row r="1731" spans="1:19" x14ac:dyDescent="0.35">
      <c r="A1731">
        <v>100188</v>
      </c>
      <c r="B1731" t="s">
        <v>3</v>
      </c>
      <c r="C1731" s="2">
        <f>_xlfn.SWITCH(Sales[[#This Row],[Subscription Type]],"Basic",10,"Premium",10,"Business",25,"Enterprise",27)</f>
        <v>10</v>
      </c>
      <c r="G1731">
        <v>0</v>
      </c>
      <c r="H1731">
        <v>2</v>
      </c>
      <c r="I1731">
        <f>IF(Sales[[#This Row],[Number of Users]]-Sales[[#This Row],[Licenses Bought]]&lt;0,0,Sales[[#This Row],[Number of Users]]-Sales[[#This Row],[Licenses Bought]])</f>
        <v>2</v>
      </c>
      <c r="J1731" s="2">
        <f>IF(Sales[[#This Row],[Sales Month]]=MAX(Sales[Sales Month]),Sales[[#This Row],[Upsell $ Per Non-Paying User]]*Sales[[#This Row],[Non-Paying Users]],0)</f>
        <v>0</v>
      </c>
      <c r="K1731" s="2" t="str">
        <f>_xlfn.IFS(Sales[[#This Row],[Current Upsell $]]=0,"",Sales[[#This Row],[Current Upsell $]]&gt;=400,"High",Sales[[#This Row],[Current Upsell $]]&gt;=100,"Medium",Sales[[#This Row],[Current Upsell $]]&lt;100,"Low")</f>
        <v/>
      </c>
      <c r="L1731" s="2" t="str">
        <f>IF(Sales[[#This Row],[Current Upsell $]]&gt;0,_xlfn.CONCAT(Sales[[#This Row],[Subscription Type]]," ",Sales[[#This Row],[Upsell Priority]]," ",TEXT(Sales[[#This Row],[Current Upsell $]],"$#,#")),"")</f>
        <v/>
      </c>
      <c r="M1731" s="1">
        <v>44197</v>
      </c>
      <c r="N1731" s="1">
        <v>44348</v>
      </c>
      <c r="O1731">
        <v>5</v>
      </c>
      <c r="P1731">
        <v>0</v>
      </c>
      <c r="Q1731" s="1">
        <v>44256</v>
      </c>
      <c r="R1731">
        <v>0</v>
      </c>
      <c r="S1731" s="1"/>
    </row>
    <row r="1732" spans="1:19" x14ac:dyDescent="0.35">
      <c r="A1732">
        <v>100188</v>
      </c>
      <c r="B1732" t="s">
        <v>3</v>
      </c>
      <c r="C1732" s="2">
        <f>_xlfn.SWITCH(Sales[[#This Row],[Subscription Type]],"Basic",10,"Premium",10,"Business",25,"Enterprise",27)</f>
        <v>10</v>
      </c>
      <c r="G1732">
        <v>0</v>
      </c>
      <c r="H1732">
        <v>2</v>
      </c>
      <c r="I1732">
        <f>IF(Sales[[#This Row],[Number of Users]]-Sales[[#This Row],[Licenses Bought]]&lt;0,0,Sales[[#This Row],[Number of Users]]-Sales[[#This Row],[Licenses Bought]])</f>
        <v>2</v>
      </c>
      <c r="J1732" s="2">
        <f>IF(Sales[[#This Row],[Sales Month]]=MAX(Sales[Sales Month]),Sales[[#This Row],[Upsell $ Per Non-Paying User]]*Sales[[#This Row],[Non-Paying Users]],0)</f>
        <v>0</v>
      </c>
      <c r="K1732" s="2" t="str">
        <f>_xlfn.IFS(Sales[[#This Row],[Current Upsell $]]=0,"",Sales[[#This Row],[Current Upsell $]]&gt;=400,"High",Sales[[#This Row],[Current Upsell $]]&gt;=100,"Medium",Sales[[#This Row],[Current Upsell $]]&lt;100,"Low")</f>
        <v/>
      </c>
      <c r="L1732" s="2" t="str">
        <f>IF(Sales[[#This Row],[Current Upsell $]]&gt;0,_xlfn.CONCAT(Sales[[#This Row],[Subscription Type]]," ",Sales[[#This Row],[Upsell Priority]]," ",TEXT(Sales[[#This Row],[Current Upsell $]],"$#,#")),"")</f>
        <v/>
      </c>
      <c r="M1732" s="1">
        <v>44197</v>
      </c>
      <c r="N1732" s="1">
        <v>44348</v>
      </c>
      <c r="O1732">
        <v>5</v>
      </c>
      <c r="P1732">
        <v>0</v>
      </c>
      <c r="Q1732" s="1">
        <v>44287</v>
      </c>
      <c r="R1732">
        <v>0</v>
      </c>
      <c r="S1732" s="1"/>
    </row>
    <row r="1733" spans="1:19" x14ac:dyDescent="0.35">
      <c r="A1733">
        <v>100188</v>
      </c>
      <c r="B1733" t="s">
        <v>3</v>
      </c>
      <c r="C1733" s="2">
        <f>_xlfn.SWITCH(Sales[[#This Row],[Subscription Type]],"Basic",10,"Premium",10,"Business",25,"Enterprise",27)</f>
        <v>10</v>
      </c>
      <c r="G1733">
        <v>0</v>
      </c>
      <c r="H1733">
        <v>2</v>
      </c>
      <c r="I1733">
        <f>IF(Sales[[#This Row],[Number of Users]]-Sales[[#This Row],[Licenses Bought]]&lt;0,0,Sales[[#This Row],[Number of Users]]-Sales[[#This Row],[Licenses Bought]])</f>
        <v>2</v>
      </c>
      <c r="J1733" s="2">
        <f>IF(Sales[[#This Row],[Sales Month]]=MAX(Sales[Sales Month]),Sales[[#This Row],[Upsell $ Per Non-Paying User]]*Sales[[#This Row],[Non-Paying Users]],0)</f>
        <v>0</v>
      </c>
      <c r="K1733" s="2" t="str">
        <f>_xlfn.IFS(Sales[[#This Row],[Current Upsell $]]=0,"",Sales[[#This Row],[Current Upsell $]]&gt;=400,"High",Sales[[#This Row],[Current Upsell $]]&gt;=100,"Medium",Sales[[#This Row],[Current Upsell $]]&lt;100,"Low")</f>
        <v/>
      </c>
      <c r="L1733" s="2" t="str">
        <f>IF(Sales[[#This Row],[Current Upsell $]]&gt;0,_xlfn.CONCAT(Sales[[#This Row],[Subscription Type]]," ",Sales[[#This Row],[Upsell Priority]]," ",TEXT(Sales[[#This Row],[Current Upsell $]],"$#,#")),"")</f>
        <v/>
      </c>
      <c r="M1733" s="1">
        <v>44197</v>
      </c>
      <c r="N1733" s="1">
        <v>44348</v>
      </c>
      <c r="O1733">
        <v>5</v>
      </c>
      <c r="P1733">
        <v>0</v>
      </c>
      <c r="Q1733" s="1">
        <v>44317</v>
      </c>
      <c r="R1733">
        <v>0</v>
      </c>
      <c r="S1733" s="1"/>
    </row>
    <row r="1734" spans="1:19" x14ac:dyDescent="0.35">
      <c r="A1734">
        <v>100188</v>
      </c>
      <c r="B1734" t="s">
        <v>3</v>
      </c>
      <c r="C1734" s="2">
        <f>_xlfn.SWITCH(Sales[[#This Row],[Subscription Type]],"Basic",10,"Premium",10,"Business",25,"Enterprise",27)</f>
        <v>10</v>
      </c>
      <c r="G1734">
        <v>0</v>
      </c>
      <c r="H1734">
        <v>1</v>
      </c>
      <c r="I1734">
        <f>IF(Sales[[#This Row],[Number of Users]]-Sales[[#This Row],[Licenses Bought]]&lt;0,0,Sales[[#This Row],[Number of Users]]-Sales[[#This Row],[Licenses Bought]])</f>
        <v>1</v>
      </c>
      <c r="J1734" s="2">
        <f>IF(Sales[[#This Row],[Sales Month]]=MAX(Sales[Sales Month]),Sales[[#This Row],[Upsell $ Per Non-Paying User]]*Sales[[#This Row],[Non-Paying Users]],0)</f>
        <v>10</v>
      </c>
      <c r="K1734" s="2" t="str">
        <f>_xlfn.IFS(Sales[[#This Row],[Current Upsell $]]=0,"",Sales[[#This Row],[Current Upsell $]]&gt;=400,"High",Sales[[#This Row],[Current Upsell $]]&gt;=100,"Medium",Sales[[#This Row],[Current Upsell $]]&lt;100,"Low")</f>
        <v>Low</v>
      </c>
      <c r="L1734" s="2" t="str">
        <f>IF(Sales[[#This Row],[Current Upsell $]]&gt;0,_xlfn.CONCAT(Sales[[#This Row],[Subscription Type]]," ",Sales[[#This Row],[Upsell Priority]]," ",TEXT(Sales[[#This Row],[Current Upsell $]],"$#,#")),"")</f>
        <v>Basic Low $10</v>
      </c>
      <c r="M1734" s="1">
        <v>44197</v>
      </c>
      <c r="N1734" s="1">
        <v>44348</v>
      </c>
      <c r="O1734">
        <v>5</v>
      </c>
      <c r="P1734">
        <v>0</v>
      </c>
      <c r="Q1734" s="1">
        <v>44348</v>
      </c>
      <c r="R1734">
        <v>0</v>
      </c>
      <c r="S1734" s="1"/>
    </row>
    <row r="1735" spans="1:19" x14ac:dyDescent="0.35">
      <c r="A1735">
        <v>100189</v>
      </c>
      <c r="B1735" t="s">
        <v>3</v>
      </c>
      <c r="C1735" s="2">
        <f>_xlfn.SWITCH(Sales[[#This Row],[Subscription Type]],"Basic",10,"Premium",10,"Business",25,"Enterprise",27)</f>
        <v>10</v>
      </c>
      <c r="G1735">
        <v>0</v>
      </c>
      <c r="H1735">
        <v>2</v>
      </c>
      <c r="I1735">
        <f>IF(Sales[[#This Row],[Number of Users]]-Sales[[#This Row],[Licenses Bought]]&lt;0,0,Sales[[#This Row],[Number of Users]]-Sales[[#This Row],[Licenses Bought]])</f>
        <v>2</v>
      </c>
      <c r="J1735" s="2">
        <f>IF(Sales[[#This Row],[Sales Month]]=MAX(Sales[Sales Month]),Sales[[#This Row],[Upsell $ Per Non-Paying User]]*Sales[[#This Row],[Non-Paying Users]],0)</f>
        <v>0</v>
      </c>
      <c r="K1735" s="2" t="str">
        <f>_xlfn.IFS(Sales[[#This Row],[Current Upsell $]]=0,"",Sales[[#This Row],[Current Upsell $]]&gt;=400,"High",Sales[[#This Row],[Current Upsell $]]&gt;=100,"Medium",Sales[[#This Row],[Current Upsell $]]&lt;100,"Low")</f>
        <v/>
      </c>
      <c r="L1735" s="2" t="str">
        <f>IF(Sales[[#This Row],[Current Upsell $]]&gt;0,_xlfn.CONCAT(Sales[[#This Row],[Subscription Type]]," ",Sales[[#This Row],[Upsell Priority]]," ",TEXT(Sales[[#This Row],[Current Upsell $]],"$#,#")),"")</f>
        <v/>
      </c>
      <c r="M1735" s="1">
        <v>44197</v>
      </c>
      <c r="N1735" s="1">
        <v>44317</v>
      </c>
      <c r="O1735">
        <v>4</v>
      </c>
      <c r="P1735">
        <v>1</v>
      </c>
      <c r="Q1735" s="1">
        <v>44197</v>
      </c>
      <c r="R1735">
        <v>0</v>
      </c>
      <c r="S1735" s="1"/>
    </row>
    <row r="1736" spans="1:19" x14ac:dyDescent="0.35">
      <c r="A1736">
        <v>100189</v>
      </c>
      <c r="B1736" t="s">
        <v>3</v>
      </c>
      <c r="C1736" s="2">
        <f>_xlfn.SWITCH(Sales[[#This Row],[Subscription Type]],"Basic",10,"Premium",10,"Business",25,"Enterprise",27)</f>
        <v>10</v>
      </c>
      <c r="G1736">
        <v>0</v>
      </c>
      <c r="H1736">
        <v>2</v>
      </c>
      <c r="I1736">
        <f>IF(Sales[[#This Row],[Number of Users]]-Sales[[#This Row],[Licenses Bought]]&lt;0,0,Sales[[#This Row],[Number of Users]]-Sales[[#This Row],[Licenses Bought]])</f>
        <v>2</v>
      </c>
      <c r="J1736" s="2">
        <f>IF(Sales[[#This Row],[Sales Month]]=MAX(Sales[Sales Month]),Sales[[#This Row],[Upsell $ Per Non-Paying User]]*Sales[[#This Row],[Non-Paying Users]],0)</f>
        <v>0</v>
      </c>
      <c r="K1736" s="2" t="str">
        <f>_xlfn.IFS(Sales[[#This Row],[Current Upsell $]]=0,"",Sales[[#This Row],[Current Upsell $]]&gt;=400,"High",Sales[[#This Row],[Current Upsell $]]&gt;=100,"Medium",Sales[[#This Row],[Current Upsell $]]&lt;100,"Low")</f>
        <v/>
      </c>
      <c r="L1736" s="2" t="str">
        <f>IF(Sales[[#This Row],[Current Upsell $]]&gt;0,_xlfn.CONCAT(Sales[[#This Row],[Subscription Type]]," ",Sales[[#This Row],[Upsell Priority]]," ",TEXT(Sales[[#This Row],[Current Upsell $]],"$#,#")),"")</f>
        <v/>
      </c>
      <c r="M1736" s="1">
        <v>44197</v>
      </c>
      <c r="N1736" s="1">
        <v>44317</v>
      </c>
      <c r="O1736">
        <v>4</v>
      </c>
      <c r="P1736">
        <v>1</v>
      </c>
      <c r="Q1736" s="1">
        <v>44228</v>
      </c>
      <c r="R1736">
        <v>0</v>
      </c>
      <c r="S1736" s="1"/>
    </row>
    <row r="1737" spans="1:19" x14ac:dyDescent="0.35">
      <c r="A1737">
        <v>100189</v>
      </c>
      <c r="B1737" t="s">
        <v>3</v>
      </c>
      <c r="C1737" s="2">
        <f>_xlfn.SWITCH(Sales[[#This Row],[Subscription Type]],"Basic",10,"Premium",10,"Business",25,"Enterprise",27)</f>
        <v>10</v>
      </c>
      <c r="G1737">
        <v>0</v>
      </c>
      <c r="H1737">
        <v>2</v>
      </c>
      <c r="I1737">
        <f>IF(Sales[[#This Row],[Number of Users]]-Sales[[#This Row],[Licenses Bought]]&lt;0,0,Sales[[#This Row],[Number of Users]]-Sales[[#This Row],[Licenses Bought]])</f>
        <v>2</v>
      </c>
      <c r="J1737" s="2">
        <f>IF(Sales[[#This Row],[Sales Month]]=MAX(Sales[Sales Month]),Sales[[#This Row],[Upsell $ Per Non-Paying User]]*Sales[[#This Row],[Non-Paying Users]],0)</f>
        <v>0</v>
      </c>
      <c r="K1737" s="2" t="str">
        <f>_xlfn.IFS(Sales[[#This Row],[Current Upsell $]]=0,"",Sales[[#This Row],[Current Upsell $]]&gt;=400,"High",Sales[[#This Row],[Current Upsell $]]&gt;=100,"Medium",Sales[[#This Row],[Current Upsell $]]&lt;100,"Low")</f>
        <v/>
      </c>
      <c r="L1737" s="2" t="str">
        <f>IF(Sales[[#This Row],[Current Upsell $]]&gt;0,_xlfn.CONCAT(Sales[[#This Row],[Subscription Type]]," ",Sales[[#This Row],[Upsell Priority]]," ",TEXT(Sales[[#This Row],[Current Upsell $]],"$#,#")),"")</f>
        <v/>
      </c>
      <c r="M1737" s="1">
        <v>44197</v>
      </c>
      <c r="N1737" s="1">
        <v>44317</v>
      </c>
      <c r="O1737">
        <v>4</v>
      </c>
      <c r="P1737">
        <v>1</v>
      </c>
      <c r="Q1737" s="1">
        <v>44256</v>
      </c>
      <c r="R1737">
        <v>0</v>
      </c>
      <c r="S1737" s="1"/>
    </row>
    <row r="1738" spans="1:19" x14ac:dyDescent="0.35">
      <c r="A1738">
        <v>100189</v>
      </c>
      <c r="B1738" t="s">
        <v>3</v>
      </c>
      <c r="C1738" s="2">
        <f>_xlfn.SWITCH(Sales[[#This Row],[Subscription Type]],"Basic",10,"Premium",10,"Business",25,"Enterprise",27)</f>
        <v>10</v>
      </c>
      <c r="G1738">
        <v>0</v>
      </c>
      <c r="H1738">
        <v>2</v>
      </c>
      <c r="I1738">
        <f>IF(Sales[[#This Row],[Number of Users]]-Sales[[#This Row],[Licenses Bought]]&lt;0,0,Sales[[#This Row],[Number of Users]]-Sales[[#This Row],[Licenses Bought]])</f>
        <v>2</v>
      </c>
      <c r="J1738" s="2">
        <f>IF(Sales[[#This Row],[Sales Month]]=MAX(Sales[Sales Month]),Sales[[#This Row],[Upsell $ Per Non-Paying User]]*Sales[[#This Row],[Non-Paying Users]],0)</f>
        <v>0</v>
      </c>
      <c r="K1738" s="2" t="str">
        <f>_xlfn.IFS(Sales[[#This Row],[Current Upsell $]]=0,"",Sales[[#This Row],[Current Upsell $]]&gt;=400,"High",Sales[[#This Row],[Current Upsell $]]&gt;=100,"Medium",Sales[[#This Row],[Current Upsell $]]&lt;100,"Low")</f>
        <v/>
      </c>
      <c r="L1738" s="2" t="str">
        <f>IF(Sales[[#This Row],[Current Upsell $]]&gt;0,_xlfn.CONCAT(Sales[[#This Row],[Subscription Type]]," ",Sales[[#This Row],[Upsell Priority]]," ",TEXT(Sales[[#This Row],[Current Upsell $]],"$#,#")),"")</f>
        <v/>
      </c>
      <c r="M1738" s="1">
        <v>44197</v>
      </c>
      <c r="N1738" s="1">
        <v>44317</v>
      </c>
      <c r="O1738">
        <v>4</v>
      </c>
      <c r="P1738">
        <v>1</v>
      </c>
      <c r="Q1738" s="1">
        <v>44287</v>
      </c>
      <c r="R1738">
        <v>0</v>
      </c>
      <c r="S1738" s="1"/>
    </row>
    <row r="1739" spans="1:19" x14ac:dyDescent="0.35">
      <c r="A1739">
        <v>100189</v>
      </c>
      <c r="B1739" t="s">
        <v>3</v>
      </c>
      <c r="C1739" s="2">
        <f>_xlfn.SWITCH(Sales[[#This Row],[Subscription Type]],"Basic",10,"Premium",10,"Business",25,"Enterprise",27)</f>
        <v>10</v>
      </c>
      <c r="G1739">
        <v>0</v>
      </c>
      <c r="H1739">
        <v>2</v>
      </c>
      <c r="I1739">
        <f>IF(Sales[[#This Row],[Number of Users]]-Sales[[#This Row],[Licenses Bought]]&lt;0,0,Sales[[#This Row],[Number of Users]]-Sales[[#This Row],[Licenses Bought]])</f>
        <v>2</v>
      </c>
      <c r="J1739" s="2">
        <f>IF(Sales[[#This Row],[Sales Month]]=MAX(Sales[Sales Month]),Sales[[#This Row],[Upsell $ Per Non-Paying User]]*Sales[[#This Row],[Non-Paying Users]],0)</f>
        <v>0</v>
      </c>
      <c r="K1739" s="2" t="str">
        <f>_xlfn.IFS(Sales[[#This Row],[Current Upsell $]]=0,"",Sales[[#This Row],[Current Upsell $]]&gt;=400,"High",Sales[[#This Row],[Current Upsell $]]&gt;=100,"Medium",Sales[[#This Row],[Current Upsell $]]&lt;100,"Low")</f>
        <v/>
      </c>
      <c r="L1739" s="2" t="str">
        <f>IF(Sales[[#This Row],[Current Upsell $]]&gt;0,_xlfn.CONCAT(Sales[[#This Row],[Subscription Type]]," ",Sales[[#This Row],[Upsell Priority]]," ",TEXT(Sales[[#This Row],[Current Upsell $]],"$#,#")),"")</f>
        <v/>
      </c>
      <c r="M1739" s="1">
        <v>44197</v>
      </c>
      <c r="N1739" s="1">
        <v>44317</v>
      </c>
      <c r="O1739">
        <v>4</v>
      </c>
      <c r="P1739">
        <v>1</v>
      </c>
      <c r="Q1739" s="1">
        <v>44317</v>
      </c>
      <c r="R1739">
        <v>0</v>
      </c>
      <c r="S1739" s="1"/>
    </row>
    <row r="1740" spans="1:19" x14ac:dyDescent="0.35">
      <c r="A1740">
        <v>100190</v>
      </c>
      <c r="B1740" t="s">
        <v>3</v>
      </c>
      <c r="C1740" s="2">
        <f>_xlfn.SWITCH(Sales[[#This Row],[Subscription Type]],"Basic",10,"Premium",10,"Business",25,"Enterprise",27)</f>
        <v>10</v>
      </c>
      <c r="G1740">
        <v>0</v>
      </c>
      <c r="H1740">
        <v>2</v>
      </c>
      <c r="I1740">
        <f>IF(Sales[[#This Row],[Number of Users]]-Sales[[#This Row],[Licenses Bought]]&lt;0,0,Sales[[#This Row],[Number of Users]]-Sales[[#This Row],[Licenses Bought]])</f>
        <v>2</v>
      </c>
      <c r="J1740" s="2">
        <f>IF(Sales[[#This Row],[Sales Month]]=MAX(Sales[Sales Month]),Sales[[#This Row],[Upsell $ Per Non-Paying User]]*Sales[[#This Row],[Non-Paying Users]],0)</f>
        <v>0</v>
      </c>
      <c r="K1740" s="2" t="str">
        <f>_xlfn.IFS(Sales[[#This Row],[Current Upsell $]]=0,"",Sales[[#This Row],[Current Upsell $]]&gt;=400,"High",Sales[[#This Row],[Current Upsell $]]&gt;=100,"Medium",Sales[[#This Row],[Current Upsell $]]&lt;100,"Low")</f>
        <v/>
      </c>
      <c r="L1740" s="2" t="str">
        <f>IF(Sales[[#This Row],[Current Upsell $]]&gt;0,_xlfn.CONCAT(Sales[[#This Row],[Subscription Type]]," ",Sales[[#This Row],[Upsell Priority]]," ",TEXT(Sales[[#This Row],[Current Upsell $]],"$#,#")),"")</f>
        <v/>
      </c>
      <c r="M1740" s="1">
        <v>44197</v>
      </c>
      <c r="N1740" s="1">
        <v>44317</v>
      </c>
      <c r="O1740">
        <v>4</v>
      </c>
      <c r="P1740">
        <v>1</v>
      </c>
      <c r="Q1740" s="1">
        <v>44197</v>
      </c>
      <c r="R1740">
        <v>0</v>
      </c>
      <c r="S1740" s="1"/>
    </row>
    <row r="1741" spans="1:19" x14ac:dyDescent="0.35">
      <c r="A1741">
        <v>100190</v>
      </c>
      <c r="B1741" t="s">
        <v>3</v>
      </c>
      <c r="C1741" s="2">
        <f>_xlfn.SWITCH(Sales[[#This Row],[Subscription Type]],"Basic",10,"Premium",10,"Business",25,"Enterprise",27)</f>
        <v>10</v>
      </c>
      <c r="G1741">
        <v>0</v>
      </c>
      <c r="H1741">
        <v>2</v>
      </c>
      <c r="I1741">
        <f>IF(Sales[[#This Row],[Number of Users]]-Sales[[#This Row],[Licenses Bought]]&lt;0,0,Sales[[#This Row],[Number of Users]]-Sales[[#This Row],[Licenses Bought]])</f>
        <v>2</v>
      </c>
      <c r="J1741" s="2">
        <f>IF(Sales[[#This Row],[Sales Month]]=MAX(Sales[Sales Month]),Sales[[#This Row],[Upsell $ Per Non-Paying User]]*Sales[[#This Row],[Non-Paying Users]],0)</f>
        <v>0</v>
      </c>
      <c r="K1741" s="2" t="str">
        <f>_xlfn.IFS(Sales[[#This Row],[Current Upsell $]]=0,"",Sales[[#This Row],[Current Upsell $]]&gt;=400,"High",Sales[[#This Row],[Current Upsell $]]&gt;=100,"Medium",Sales[[#This Row],[Current Upsell $]]&lt;100,"Low")</f>
        <v/>
      </c>
      <c r="L1741" s="2" t="str">
        <f>IF(Sales[[#This Row],[Current Upsell $]]&gt;0,_xlfn.CONCAT(Sales[[#This Row],[Subscription Type]]," ",Sales[[#This Row],[Upsell Priority]]," ",TEXT(Sales[[#This Row],[Current Upsell $]],"$#,#")),"")</f>
        <v/>
      </c>
      <c r="M1741" s="1">
        <v>44197</v>
      </c>
      <c r="N1741" s="1">
        <v>44317</v>
      </c>
      <c r="O1741">
        <v>4</v>
      </c>
      <c r="P1741">
        <v>1</v>
      </c>
      <c r="Q1741" s="1">
        <v>44228</v>
      </c>
      <c r="R1741">
        <v>0</v>
      </c>
      <c r="S1741" s="1"/>
    </row>
    <row r="1742" spans="1:19" x14ac:dyDescent="0.35">
      <c r="A1742">
        <v>100190</v>
      </c>
      <c r="B1742" t="s">
        <v>3</v>
      </c>
      <c r="C1742" s="2">
        <f>_xlfn.SWITCH(Sales[[#This Row],[Subscription Type]],"Basic",10,"Premium",10,"Business",25,"Enterprise",27)</f>
        <v>10</v>
      </c>
      <c r="G1742">
        <v>0</v>
      </c>
      <c r="H1742">
        <v>2</v>
      </c>
      <c r="I1742">
        <f>IF(Sales[[#This Row],[Number of Users]]-Sales[[#This Row],[Licenses Bought]]&lt;0,0,Sales[[#This Row],[Number of Users]]-Sales[[#This Row],[Licenses Bought]])</f>
        <v>2</v>
      </c>
      <c r="J1742" s="2">
        <f>IF(Sales[[#This Row],[Sales Month]]=MAX(Sales[Sales Month]),Sales[[#This Row],[Upsell $ Per Non-Paying User]]*Sales[[#This Row],[Non-Paying Users]],0)</f>
        <v>0</v>
      </c>
      <c r="K1742" s="2" t="str">
        <f>_xlfn.IFS(Sales[[#This Row],[Current Upsell $]]=0,"",Sales[[#This Row],[Current Upsell $]]&gt;=400,"High",Sales[[#This Row],[Current Upsell $]]&gt;=100,"Medium",Sales[[#This Row],[Current Upsell $]]&lt;100,"Low")</f>
        <v/>
      </c>
      <c r="L1742" s="2" t="str">
        <f>IF(Sales[[#This Row],[Current Upsell $]]&gt;0,_xlfn.CONCAT(Sales[[#This Row],[Subscription Type]]," ",Sales[[#This Row],[Upsell Priority]]," ",TEXT(Sales[[#This Row],[Current Upsell $]],"$#,#")),"")</f>
        <v/>
      </c>
      <c r="M1742" s="1">
        <v>44197</v>
      </c>
      <c r="N1742" s="1">
        <v>44317</v>
      </c>
      <c r="O1742">
        <v>4</v>
      </c>
      <c r="P1742">
        <v>1</v>
      </c>
      <c r="Q1742" s="1">
        <v>44256</v>
      </c>
      <c r="R1742">
        <v>0</v>
      </c>
      <c r="S1742" s="1"/>
    </row>
    <row r="1743" spans="1:19" x14ac:dyDescent="0.35">
      <c r="A1743">
        <v>100190</v>
      </c>
      <c r="B1743" t="s">
        <v>3</v>
      </c>
      <c r="C1743" s="2">
        <f>_xlfn.SWITCH(Sales[[#This Row],[Subscription Type]],"Basic",10,"Premium",10,"Business",25,"Enterprise",27)</f>
        <v>10</v>
      </c>
      <c r="G1743">
        <v>0</v>
      </c>
      <c r="H1743">
        <v>1</v>
      </c>
      <c r="I1743">
        <f>IF(Sales[[#This Row],[Number of Users]]-Sales[[#This Row],[Licenses Bought]]&lt;0,0,Sales[[#This Row],[Number of Users]]-Sales[[#This Row],[Licenses Bought]])</f>
        <v>1</v>
      </c>
      <c r="J1743" s="2">
        <f>IF(Sales[[#This Row],[Sales Month]]=MAX(Sales[Sales Month]),Sales[[#This Row],[Upsell $ Per Non-Paying User]]*Sales[[#This Row],[Non-Paying Users]],0)</f>
        <v>0</v>
      </c>
      <c r="K1743" s="2" t="str">
        <f>_xlfn.IFS(Sales[[#This Row],[Current Upsell $]]=0,"",Sales[[#This Row],[Current Upsell $]]&gt;=400,"High",Sales[[#This Row],[Current Upsell $]]&gt;=100,"Medium",Sales[[#This Row],[Current Upsell $]]&lt;100,"Low")</f>
        <v/>
      </c>
      <c r="L1743" s="2" t="str">
        <f>IF(Sales[[#This Row],[Current Upsell $]]&gt;0,_xlfn.CONCAT(Sales[[#This Row],[Subscription Type]]," ",Sales[[#This Row],[Upsell Priority]]," ",TEXT(Sales[[#This Row],[Current Upsell $]],"$#,#")),"")</f>
        <v/>
      </c>
      <c r="M1743" s="1">
        <v>44197</v>
      </c>
      <c r="N1743" s="1">
        <v>44317</v>
      </c>
      <c r="O1743">
        <v>4</v>
      </c>
      <c r="P1743">
        <v>1</v>
      </c>
      <c r="Q1743" s="1">
        <v>44287</v>
      </c>
      <c r="R1743">
        <v>0</v>
      </c>
      <c r="S1743" s="1"/>
    </row>
    <row r="1744" spans="1:19" x14ac:dyDescent="0.35">
      <c r="A1744">
        <v>100190</v>
      </c>
      <c r="B1744" t="s">
        <v>3</v>
      </c>
      <c r="C1744" s="2">
        <f>_xlfn.SWITCH(Sales[[#This Row],[Subscription Type]],"Basic",10,"Premium",10,"Business",25,"Enterprise",27)</f>
        <v>10</v>
      </c>
      <c r="G1744">
        <v>0</v>
      </c>
      <c r="H1744">
        <v>2</v>
      </c>
      <c r="I1744">
        <f>IF(Sales[[#This Row],[Number of Users]]-Sales[[#This Row],[Licenses Bought]]&lt;0,0,Sales[[#This Row],[Number of Users]]-Sales[[#This Row],[Licenses Bought]])</f>
        <v>2</v>
      </c>
      <c r="J1744" s="2">
        <f>IF(Sales[[#This Row],[Sales Month]]=MAX(Sales[Sales Month]),Sales[[#This Row],[Upsell $ Per Non-Paying User]]*Sales[[#This Row],[Non-Paying Users]],0)</f>
        <v>0</v>
      </c>
      <c r="K1744" s="2" t="str">
        <f>_xlfn.IFS(Sales[[#This Row],[Current Upsell $]]=0,"",Sales[[#This Row],[Current Upsell $]]&gt;=400,"High",Sales[[#This Row],[Current Upsell $]]&gt;=100,"Medium",Sales[[#This Row],[Current Upsell $]]&lt;100,"Low")</f>
        <v/>
      </c>
      <c r="L1744" s="2" t="str">
        <f>IF(Sales[[#This Row],[Current Upsell $]]&gt;0,_xlfn.CONCAT(Sales[[#This Row],[Subscription Type]]," ",Sales[[#This Row],[Upsell Priority]]," ",TEXT(Sales[[#This Row],[Current Upsell $]],"$#,#")),"")</f>
        <v/>
      </c>
      <c r="M1744" s="1">
        <v>44197</v>
      </c>
      <c r="N1744" s="1">
        <v>44317</v>
      </c>
      <c r="O1744">
        <v>4</v>
      </c>
      <c r="P1744">
        <v>1</v>
      </c>
      <c r="Q1744" s="1">
        <v>44317</v>
      </c>
      <c r="R1744">
        <v>0</v>
      </c>
      <c r="S1744" s="1"/>
    </row>
    <row r="1745" spans="1:19" x14ac:dyDescent="0.35">
      <c r="A1745">
        <v>100191</v>
      </c>
      <c r="B1745" t="s">
        <v>3</v>
      </c>
      <c r="C1745" s="2">
        <f>_xlfn.SWITCH(Sales[[#This Row],[Subscription Type]],"Basic",10,"Premium",10,"Business",25,"Enterprise",27)</f>
        <v>10</v>
      </c>
      <c r="E1745" s="1"/>
      <c r="F1745" s="1"/>
      <c r="G1745">
        <v>0</v>
      </c>
      <c r="H1745">
        <v>2</v>
      </c>
      <c r="I1745">
        <f>IF(Sales[[#This Row],[Number of Users]]-Sales[[#This Row],[Licenses Bought]]&lt;0,0,Sales[[#This Row],[Number of Users]]-Sales[[#This Row],[Licenses Bought]])</f>
        <v>2</v>
      </c>
      <c r="J1745" s="2">
        <f>IF(Sales[[#This Row],[Sales Month]]=MAX(Sales[Sales Month]),Sales[[#This Row],[Upsell $ Per Non-Paying User]]*Sales[[#This Row],[Non-Paying Users]],0)</f>
        <v>0</v>
      </c>
      <c r="K1745" s="2" t="str">
        <f>_xlfn.IFS(Sales[[#This Row],[Current Upsell $]]=0,"",Sales[[#This Row],[Current Upsell $]]&gt;=400,"High",Sales[[#This Row],[Current Upsell $]]&gt;=100,"Medium",Sales[[#This Row],[Current Upsell $]]&lt;100,"Low")</f>
        <v/>
      </c>
      <c r="L1745" s="2" t="str">
        <f>IF(Sales[[#This Row],[Current Upsell $]]&gt;0,_xlfn.CONCAT(Sales[[#This Row],[Subscription Type]]," ",Sales[[#This Row],[Upsell Priority]]," ",TEXT(Sales[[#This Row],[Current Upsell $]],"$#,#")),"")</f>
        <v/>
      </c>
      <c r="M1745" s="1">
        <v>44197</v>
      </c>
      <c r="N1745" s="1">
        <v>44378</v>
      </c>
      <c r="O1745">
        <v>6</v>
      </c>
      <c r="P1745">
        <v>0</v>
      </c>
      <c r="Q1745" s="1">
        <v>44197</v>
      </c>
      <c r="R1745">
        <v>0</v>
      </c>
      <c r="S1745" s="1"/>
    </row>
    <row r="1746" spans="1:19" x14ac:dyDescent="0.35">
      <c r="A1746">
        <v>100191</v>
      </c>
      <c r="B1746" t="s">
        <v>0</v>
      </c>
      <c r="C1746" s="2">
        <f>_xlfn.SWITCH(Sales[[#This Row],[Subscription Type]],"Basic",10,"Premium",10,"Business",25,"Enterprise",27)</f>
        <v>10</v>
      </c>
      <c r="E1746" s="1"/>
      <c r="F1746" s="1"/>
      <c r="G1746">
        <v>1</v>
      </c>
      <c r="H1746">
        <v>2</v>
      </c>
      <c r="I1746">
        <f>IF(Sales[[#This Row],[Number of Users]]-Sales[[#This Row],[Licenses Bought]]&lt;0,0,Sales[[#This Row],[Number of Users]]-Sales[[#This Row],[Licenses Bought]])</f>
        <v>1</v>
      </c>
      <c r="J1746" s="2">
        <f>IF(Sales[[#This Row],[Sales Month]]=MAX(Sales[Sales Month]),Sales[[#This Row],[Upsell $ Per Non-Paying User]]*Sales[[#This Row],[Non-Paying Users]],0)</f>
        <v>0</v>
      </c>
      <c r="K1746" s="2" t="str">
        <f>_xlfn.IFS(Sales[[#This Row],[Current Upsell $]]=0,"",Sales[[#This Row],[Current Upsell $]]&gt;=400,"High",Sales[[#This Row],[Current Upsell $]]&gt;=100,"Medium",Sales[[#This Row],[Current Upsell $]]&lt;100,"Low")</f>
        <v/>
      </c>
      <c r="L1746" s="2" t="str">
        <f>IF(Sales[[#This Row],[Current Upsell $]]&gt;0,_xlfn.CONCAT(Sales[[#This Row],[Subscription Type]]," ",Sales[[#This Row],[Upsell Priority]]," ",TEXT(Sales[[#This Row],[Current Upsell $]],"$#,#")),"")</f>
        <v/>
      </c>
      <c r="M1746" s="1">
        <v>44197</v>
      </c>
      <c r="N1746" s="1">
        <v>44378</v>
      </c>
      <c r="O1746">
        <v>6</v>
      </c>
      <c r="P1746">
        <v>0</v>
      </c>
      <c r="Q1746" s="1">
        <v>44228</v>
      </c>
      <c r="R1746">
        <v>10</v>
      </c>
      <c r="S1746" s="1"/>
    </row>
    <row r="1747" spans="1:19" x14ac:dyDescent="0.35">
      <c r="A1747">
        <v>100191</v>
      </c>
      <c r="B1747" t="s">
        <v>0</v>
      </c>
      <c r="C1747" s="2">
        <f>_xlfn.SWITCH(Sales[[#This Row],[Subscription Type]],"Basic",10,"Premium",10,"Business",25,"Enterprise",27)</f>
        <v>10</v>
      </c>
      <c r="E1747" s="1"/>
      <c r="F1747" s="1"/>
      <c r="G1747">
        <v>1</v>
      </c>
      <c r="H1747">
        <v>2</v>
      </c>
      <c r="I1747">
        <f>IF(Sales[[#This Row],[Number of Users]]-Sales[[#This Row],[Licenses Bought]]&lt;0,0,Sales[[#This Row],[Number of Users]]-Sales[[#This Row],[Licenses Bought]])</f>
        <v>1</v>
      </c>
      <c r="J1747" s="2">
        <f>IF(Sales[[#This Row],[Sales Month]]=MAX(Sales[Sales Month]),Sales[[#This Row],[Upsell $ Per Non-Paying User]]*Sales[[#This Row],[Non-Paying Users]],0)</f>
        <v>0</v>
      </c>
      <c r="K1747" s="2" t="str">
        <f>_xlfn.IFS(Sales[[#This Row],[Current Upsell $]]=0,"",Sales[[#This Row],[Current Upsell $]]&gt;=400,"High",Sales[[#This Row],[Current Upsell $]]&gt;=100,"Medium",Sales[[#This Row],[Current Upsell $]]&lt;100,"Low")</f>
        <v/>
      </c>
      <c r="L1747" s="2" t="str">
        <f>IF(Sales[[#This Row],[Current Upsell $]]&gt;0,_xlfn.CONCAT(Sales[[#This Row],[Subscription Type]]," ",Sales[[#This Row],[Upsell Priority]]," ",TEXT(Sales[[#This Row],[Current Upsell $]],"$#,#")),"")</f>
        <v/>
      </c>
      <c r="M1747" s="1">
        <v>44197</v>
      </c>
      <c r="N1747" s="1">
        <v>44378</v>
      </c>
      <c r="O1747">
        <v>6</v>
      </c>
      <c r="P1747">
        <v>0</v>
      </c>
      <c r="Q1747" s="1">
        <v>44256</v>
      </c>
      <c r="R1747">
        <v>10</v>
      </c>
      <c r="S1747" s="1"/>
    </row>
    <row r="1748" spans="1:19" x14ac:dyDescent="0.35">
      <c r="A1748">
        <v>100191</v>
      </c>
      <c r="B1748" t="s">
        <v>0</v>
      </c>
      <c r="C1748" s="2">
        <f>_xlfn.SWITCH(Sales[[#This Row],[Subscription Type]],"Basic",10,"Premium",10,"Business",25,"Enterprise",27)</f>
        <v>10</v>
      </c>
      <c r="E1748" s="1"/>
      <c r="F1748" s="1"/>
      <c r="G1748">
        <v>1</v>
      </c>
      <c r="H1748">
        <v>2</v>
      </c>
      <c r="I1748">
        <f>IF(Sales[[#This Row],[Number of Users]]-Sales[[#This Row],[Licenses Bought]]&lt;0,0,Sales[[#This Row],[Number of Users]]-Sales[[#This Row],[Licenses Bought]])</f>
        <v>1</v>
      </c>
      <c r="J1748" s="2">
        <f>IF(Sales[[#This Row],[Sales Month]]=MAX(Sales[Sales Month]),Sales[[#This Row],[Upsell $ Per Non-Paying User]]*Sales[[#This Row],[Non-Paying Users]],0)</f>
        <v>0</v>
      </c>
      <c r="K1748" s="2" t="str">
        <f>_xlfn.IFS(Sales[[#This Row],[Current Upsell $]]=0,"",Sales[[#This Row],[Current Upsell $]]&gt;=400,"High",Sales[[#This Row],[Current Upsell $]]&gt;=100,"Medium",Sales[[#This Row],[Current Upsell $]]&lt;100,"Low")</f>
        <v/>
      </c>
      <c r="L1748" s="2" t="str">
        <f>IF(Sales[[#This Row],[Current Upsell $]]&gt;0,_xlfn.CONCAT(Sales[[#This Row],[Subscription Type]]," ",Sales[[#This Row],[Upsell Priority]]," ",TEXT(Sales[[#This Row],[Current Upsell $]],"$#,#")),"")</f>
        <v/>
      </c>
      <c r="M1748" s="1">
        <v>44197</v>
      </c>
      <c r="N1748" s="1">
        <v>44378</v>
      </c>
      <c r="O1748">
        <v>6</v>
      </c>
      <c r="P1748">
        <v>0</v>
      </c>
      <c r="Q1748" s="1">
        <v>44287</v>
      </c>
      <c r="R1748">
        <v>10</v>
      </c>
      <c r="S1748" s="1"/>
    </row>
    <row r="1749" spans="1:19" x14ac:dyDescent="0.35">
      <c r="A1749">
        <v>100191</v>
      </c>
      <c r="B1749" t="s">
        <v>0</v>
      </c>
      <c r="C1749" s="2">
        <f>_xlfn.SWITCH(Sales[[#This Row],[Subscription Type]],"Basic",10,"Premium",10,"Business",25,"Enterprise",27)</f>
        <v>10</v>
      </c>
      <c r="E1749" s="1"/>
      <c r="F1749" s="1"/>
      <c r="G1749">
        <v>1</v>
      </c>
      <c r="H1749">
        <v>2</v>
      </c>
      <c r="I1749">
        <f>IF(Sales[[#This Row],[Number of Users]]-Sales[[#This Row],[Licenses Bought]]&lt;0,0,Sales[[#This Row],[Number of Users]]-Sales[[#This Row],[Licenses Bought]])</f>
        <v>1</v>
      </c>
      <c r="J1749" s="2">
        <f>IF(Sales[[#This Row],[Sales Month]]=MAX(Sales[Sales Month]),Sales[[#This Row],[Upsell $ Per Non-Paying User]]*Sales[[#This Row],[Non-Paying Users]],0)</f>
        <v>0</v>
      </c>
      <c r="K1749" s="2" t="str">
        <f>_xlfn.IFS(Sales[[#This Row],[Current Upsell $]]=0,"",Sales[[#This Row],[Current Upsell $]]&gt;=400,"High",Sales[[#This Row],[Current Upsell $]]&gt;=100,"Medium",Sales[[#This Row],[Current Upsell $]]&lt;100,"Low")</f>
        <v/>
      </c>
      <c r="L1749" s="2" t="str">
        <f>IF(Sales[[#This Row],[Current Upsell $]]&gt;0,_xlfn.CONCAT(Sales[[#This Row],[Subscription Type]]," ",Sales[[#This Row],[Upsell Priority]]," ",TEXT(Sales[[#This Row],[Current Upsell $]],"$#,#")),"")</f>
        <v/>
      </c>
      <c r="M1749" s="1">
        <v>44197</v>
      </c>
      <c r="N1749" s="1">
        <v>44378</v>
      </c>
      <c r="O1749">
        <v>6</v>
      </c>
      <c r="P1749">
        <v>0</v>
      </c>
      <c r="Q1749" s="1">
        <v>44317</v>
      </c>
      <c r="R1749">
        <v>10</v>
      </c>
      <c r="S1749" s="1"/>
    </row>
    <row r="1750" spans="1:19" x14ac:dyDescent="0.35">
      <c r="A1750">
        <v>100191</v>
      </c>
      <c r="B1750" t="s">
        <v>0</v>
      </c>
      <c r="C1750" s="2">
        <f>_xlfn.SWITCH(Sales[[#This Row],[Subscription Type]],"Basic",10,"Premium",10,"Business",25,"Enterprise",27)</f>
        <v>10</v>
      </c>
      <c r="E1750" s="1"/>
      <c r="F1750" s="1"/>
      <c r="G1750">
        <v>1</v>
      </c>
      <c r="H1750">
        <v>2</v>
      </c>
      <c r="I1750">
        <f>IF(Sales[[#This Row],[Number of Users]]-Sales[[#This Row],[Licenses Bought]]&lt;0,0,Sales[[#This Row],[Number of Users]]-Sales[[#This Row],[Licenses Bought]])</f>
        <v>1</v>
      </c>
      <c r="J1750" s="2">
        <f>IF(Sales[[#This Row],[Sales Month]]=MAX(Sales[Sales Month]),Sales[[#This Row],[Upsell $ Per Non-Paying User]]*Sales[[#This Row],[Non-Paying Users]],0)</f>
        <v>10</v>
      </c>
      <c r="K1750" s="2" t="str">
        <f>_xlfn.IFS(Sales[[#This Row],[Current Upsell $]]=0,"",Sales[[#This Row],[Current Upsell $]]&gt;=400,"High",Sales[[#This Row],[Current Upsell $]]&gt;=100,"Medium",Sales[[#This Row],[Current Upsell $]]&lt;100,"Low")</f>
        <v>Low</v>
      </c>
      <c r="L1750" s="2" t="str">
        <f>IF(Sales[[#This Row],[Current Upsell $]]&gt;0,_xlfn.CONCAT(Sales[[#This Row],[Subscription Type]]," ",Sales[[#This Row],[Upsell Priority]]," ",TEXT(Sales[[#This Row],[Current Upsell $]],"$#,#")),"")</f>
        <v>Premium Low $10</v>
      </c>
      <c r="M1750" s="1">
        <v>44197</v>
      </c>
      <c r="N1750" s="1">
        <v>44378</v>
      </c>
      <c r="O1750">
        <v>6</v>
      </c>
      <c r="P1750">
        <v>0</v>
      </c>
      <c r="Q1750" s="1">
        <v>44348</v>
      </c>
      <c r="R1750">
        <v>10</v>
      </c>
      <c r="S1750" s="1"/>
    </row>
    <row r="1751" spans="1:19" x14ac:dyDescent="0.35">
      <c r="A1751">
        <v>100192</v>
      </c>
      <c r="B1751" t="s">
        <v>3</v>
      </c>
      <c r="C1751" s="2">
        <f>_xlfn.SWITCH(Sales[[#This Row],[Subscription Type]],"Basic",10,"Premium",10,"Business",25,"Enterprise",27)</f>
        <v>10</v>
      </c>
      <c r="E1751" s="1"/>
      <c r="F1751" s="1"/>
      <c r="G1751">
        <v>0</v>
      </c>
      <c r="H1751">
        <v>62</v>
      </c>
      <c r="I1751">
        <f>IF(Sales[[#This Row],[Number of Users]]-Sales[[#This Row],[Licenses Bought]]&lt;0,0,Sales[[#This Row],[Number of Users]]-Sales[[#This Row],[Licenses Bought]])</f>
        <v>62</v>
      </c>
      <c r="J1751" s="2">
        <f>IF(Sales[[#This Row],[Sales Month]]=MAX(Sales[Sales Month]),Sales[[#This Row],[Upsell $ Per Non-Paying User]]*Sales[[#This Row],[Non-Paying Users]],0)</f>
        <v>0</v>
      </c>
      <c r="K1751" s="2" t="str">
        <f>_xlfn.IFS(Sales[[#This Row],[Current Upsell $]]=0,"",Sales[[#This Row],[Current Upsell $]]&gt;=400,"High",Sales[[#This Row],[Current Upsell $]]&gt;=100,"Medium",Sales[[#This Row],[Current Upsell $]]&lt;100,"Low")</f>
        <v/>
      </c>
      <c r="L1751" s="2" t="str">
        <f>IF(Sales[[#This Row],[Current Upsell $]]&gt;0,_xlfn.CONCAT(Sales[[#This Row],[Subscription Type]]," ",Sales[[#This Row],[Upsell Priority]]," ",TEXT(Sales[[#This Row],[Current Upsell $]],"$#,#")),"")</f>
        <v/>
      </c>
      <c r="M1751" s="1">
        <v>44228</v>
      </c>
      <c r="N1751" s="1">
        <v>44378</v>
      </c>
      <c r="O1751">
        <v>5</v>
      </c>
      <c r="P1751">
        <v>0</v>
      </c>
      <c r="Q1751" s="1">
        <v>44228</v>
      </c>
      <c r="R1751">
        <v>0</v>
      </c>
      <c r="S1751" s="1"/>
    </row>
    <row r="1752" spans="1:19" x14ac:dyDescent="0.35">
      <c r="A1752">
        <v>100192</v>
      </c>
      <c r="B1752" t="s">
        <v>0</v>
      </c>
      <c r="C1752" s="2">
        <f>_xlfn.SWITCH(Sales[[#This Row],[Subscription Type]],"Basic",10,"Premium",10,"Business",25,"Enterprise",27)</f>
        <v>10</v>
      </c>
      <c r="E1752" s="1"/>
      <c r="F1752" s="1"/>
      <c r="G1752">
        <v>22</v>
      </c>
      <c r="H1752">
        <v>68</v>
      </c>
      <c r="I1752">
        <f>IF(Sales[[#This Row],[Number of Users]]-Sales[[#This Row],[Licenses Bought]]&lt;0,0,Sales[[#This Row],[Number of Users]]-Sales[[#This Row],[Licenses Bought]])</f>
        <v>46</v>
      </c>
      <c r="J1752" s="2">
        <f>IF(Sales[[#This Row],[Sales Month]]=MAX(Sales[Sales Month]),Sales[[#This Row],[Upsell $ Per Non-Paying User]]*Sales[[#This Row],[Non-Paying Users]],0)</f>
        <v>0</v>
      </c>
      <c r="K1752" s="2" t="str">
        <f>_xlfn.IFS(Sales[[#This Row],[Current Upsell $]]=0,"",Sales[[#This Row],[Current Upsell $]]&gt;=400,"High",Sales[[#This Row],[Current Upsell $]]&gt;=100,"Medium",Sales[[#This Row],[Current Upsell $]]&lt;100,"Low")</f>
        <v/>
      </c>
      <c r="L1752" s="2" t="str">
        <f>IF(Sales[[#This Row],[Current Upsell $]]&gt;0,_xlfn.CONCAT(Sales[[#This Row],[Subscription Type]]," ",Sales[[#This Row],[Upsell Priority]]," ",TEXT(Sales[[#This Row],[Current Upsell $]],"$#,#")),"")</f>
        <v/>
      </c>
      <c r="M1752" s="1">
        <v>44228</v>
      </c>
      <c r="N1752" s="1">
        <v>44378</v>
      </c>
      <c r="O1752">
        <v>5</v>
      </c>
      <c r="P1752">
        <v>0</v>
      </c>
      <c r="Q1752" s="1">
        <v>44256</v>
      </c>
      <c r="R1752">
        <v>220</v>
      </c>
      <c r="S1752" s="1"/>
    </row>
    <row r="1753" spans="1:19" x14ac:dyDescent="0.35">
      <c r="A1753">
        <v>100192</v>
      </c>
      <c r="B1753" t="s">
        <v>0</v>
      </c>
      <c r="C1753" s="2">
        <f>_xlfn.SWITCH(Sales[[#This Row],[Subscription Type]],"Basic",10,"Premium",10,"Business",25,"Enterprise",27)</f>
        <v>10</v>
      </c>
      <c r="E1753" s="1"/>
      <c r="F1753" s="1"/>
      <c r="G1753">
        <v>55</v>
      </c>
      <c r="H1753">
        <v>83</v>
      </c>
      <c r="I1753">
        <f>IF(Sales[[#This Row],[Number of Users]]-Sales[[#This Row],[Licenses Bought]]&lt;0,0,Sales[[#This Row],[Number of Users]]-Sales[[#This Row],[Licenses Bought]])</f>
        <v>28</v>
      </c>
      <c r="J1753" s="2">
        <f>IF(Sales[[#This Row],[Sales Month]]=MAX(Sales[Sales Month]),Sales[[#This Row],[Upsell $ Per Non-Paying User]]*Sales[[#This Row],[Non-Paying Users]],0)</f>
        <v>0</v>
      </c>
      <c r="K1753" s="2" t="str">
        <f>_xlfn.IFS(Sales[[#This Row],[Current Upsell $]]=0,"",Sales[[#This Row],[Current Upsell $]]&gt;=400,"High",Sales[[#This Row],[Current Upsell $]]&gt;=100,"Medium",Sales[[#This Row],[Current Upsell $]]&lt;100,"Low")</f>
        <v/>
      </c>
      <c r="L1753" s="2" t="str">
        <f>IF(Sales[[#This Row],[Current Upsell $]]&gt;0,_xlfn.CONCAT(Sales[[#This Row],[Subscription Type]]," ",Sales[[#This Row],[Upsell Priority]]," ",TEXT(Sales[[#This Row],[Current Upsell $]],"$#,#")),"")</f>
        <v/>
      </c>
      <c r="M1753" s="1">
        <v>44228</v>
      </c>
      <c r="N1753" s="1">
        <v>44378</v>
      </c>
      <c r="O1753">
        <v>5</v>
      </c>
      <c r="P1753">
        <v>0</v>
      </c>
      <c r="Q1753" s="1">
        <v>44287</v>
      </c>
      <c r="R1753">
        <v>550</v>
      </c>
      <c r="S1753" s="1"/>
    </row>
    <row r="1754" spans="1:19" x14ac:dyDescent="0.35">
      <c r="A1754">
        <v>100192</v>
      </c>
      <c r="B1754" t="s">
        <v>0</v>
      </c>
      <c r="C1754" s="2">
        <f>_xlfn.SWITCH(Sales[[#This Row],[Subscription Type]],"Basic",10,"Premium",10,"Business",25,"Enterprise",27)</f>
        <v>10</v>
      </c>
      <c r="E1754" s="1"/>
      <c r="F1754" s="1"/>
      <c r="G1754">
        <v>47</v>
      </c>
      <c r="H1754">
        <v>73</v>
      </c>
      <c r="I1754">
        <f>IF(Sales[[#This Row],[Number of Users]]-Sales[[#This Row],[Licenses Bought]]&lt;0,0,Sales[[#This Row],[Number of Users]]-Sales[[#This Row],[Licenses Bought]])</f>
        <v>26</v>
      </c>
      <c r="J1754" s="2">
        <f>IF(Sales[[#This Row],[Sales Month]]=MAX(Sales[Sales Month]),Sales[[#This Row],[Upsell $ Per Non-Paying User]]*Sales[[#This Row],[Non-Paying Users]],0)</f>
        <v>0</v>
      </c>
      <c r="K1754" s="2" t="str">
        <f>_xlfn.IFS(Sales[[#This Row],[Current Upsell $]]=0,"",Sales[[#This Row],[Current Upsell $]]&gt;=400,"High",Sales[[#This Row],[Current Upsell $]]&gt;=100,"Medium",Sales[[#This Row],[Current Upsell $]]&lt;100,"Low")</f>
        <v/>
      </c>
      <c r="L1754" s="2" t="str">
        <f>IF(Sales[[#This Row],[Current Upsell $]]&gt;0,_xlfn.CONCAT(Sales[[#This Row],[Subscription Type]]," ",Sales[[#This Row],[Upsell Priority]]," ",TEXT(Sales[[#This Row],[Current Upsell $]],"$#,#")),"")</f>
        <v/>
      </c>
      <c r="M1754" s="1">
        <v>44228</v>
      </c>
      <c r="N1754" s="1">
        <v>44378</v>
      </c>
      <c r="O1754">
        <v>5</v>
      </c>
      <c r="P1754">
        <v>0</v>
      </c>
      <c r="Q1754" s="1">
        <v>44317</v>
      </c>
      <c r="R1754">
        <v>470</v>
      </c>
      <c r="S1754" s="1"/>
    </row>
    <row r="1755" spans="1:19" x14ac:dyDescent="0.35">
      <c r="A1755">
        <v>100192</v>
      </c>
      <c r="B1755" t="s">
        <v>0</v>
      </c>
      <c r="C1755" s="2">
        <f>_xlfn.SWITCH(Sales[[#This Row],[Subscription Type]],"Basic",10,"Premium",10,"Business",25,"Enterprise",27)</f>
        <v>10</v>
      </c>
      <c r="E1755" s="1"/>
      <c r="F1755" s="1"/>
      <c r="G1755">
        <v>58</v>
      </c>
      <c r="H1755">
        <v>71</v>
      </c>
      <c r="I1755">
        <f>IF(Sales[[#This Row],[Number of Users]]-Sales[[#This Row],[Licenses Bought]]&lt;0,0,Sales[[#This Row],[Number of Users]]-Sales[[#This Row],[Licenses Bought]])</f>
        <v>13</v>
      </c>
      <c r="J1755" s="2">
        <f>IF(Sales[[#This Row],[Sales Month]]=MAX(Sales[Sales Month]),Sales[[#This Row],[Upsell $ Per Non-Paying User]]*Sales[[#This Row],[Non-Paying Users]],0)</f>
        <v>130</v>
      </c>
      <c r="K1755" s="2" t="str">
        <f>_xlfn.IFS(Sales[[#This Row],[Current Upsell $]]=0,"",Sales[[#This Row],[Current Upsell $]]&gt;=400,"High",Sales[[#This Row],[Current Upsell $]]&gt;=100,"Medium",Sales[[#This Row],[Current Upsell $]]&lt;100,"Low")</f>
        <v>Medium</v>
      </c>
      <c r="L1755" s="2" t="str">
        <f>IF(Sales[[#This Row],[Current Upsell $]]&gt;0,_xlfn.CONCAT(Sales[[#This Row],[Subscription Type]]," ",Sales[[#This Row],[Upsell Priority]]," ",TEXT(Sales[[#This Row],[Current Upsell $]],"$#,#")),"")</f>
        <v>Premium Medium $130</v>
      </c>
      <c r="M1755" s="1">
        <v>44228</v>
      </c>
      <c r="N1755" s="1">
        <v>44378</v>
      </c>
      <c r="O1755">
        <v>5</v>
      </c>
      <c r="P1755">
        <v>0</v>
      </c>
      <c r="Q1755" s="1">
        <v>44348</v>
      </c>
      <c r="R1755">
        <v>580</v>
      </c>
      <c r="S1755" s="1"/>
    </row>
    <row r="1756" spans="1:19" x14ac:dyDescent="0.35">
      <c r="A1756">
        <v>100193</v>
      </c>
      <c r="B1756" t="s">
        <v>3</v>
      </c>
      <c r="C1756" s="2">
        <f>_xlfn.SWITCH(Sales[[#This Row],[Subscription Type]],"Basic",10,"Premium",10,"Business",25,"Enterprise",27)</f>
        <v>10</v>
      </c>
      <c r="E1756" s="1"/>
      <c r="F1756" s="1"/>
      <c r="G1756">
        <v>0</v>
      </c>
      <c r="H1756">
        <v>73</v>
      </c>
      <c r="I1756">
        <f>IF(Sales[[#This Row],[Number of Users]]-Sales[[#This Row],[Licenses Bought]]&lt;0,0,Sales[[#This Row],[Number of Users]]-Sales[[#This Row],[Licenses Bought]])</f>
        <v>73</v>
      </c>
      <c r="J1756" s="2">
        <f>IF(Sales[[#This Row],[Sales Month]]=MAX(Sales[Sales Month]),Sales[[#This Row],[Upsell $ Per Non-Paying User]]*Sales[[#This Row],[Non-Paying Users]],0)</f>
        <v>0</v>
      </c>
      <c r="K1756" s="2" t="str">
        <f>_xlfn.IFS(Sales[[#This Row],[Current Upsell $]]=0,"",Sales[[#This Row],[Current Upsell $]]&gt;=400,"High",Sales[[#This Row],[Current Upsell $]]&gt;=100,"Medium",Sales[[#This Row],[Current Upsell $]]&lt;100,"Low")</f>
        <v/>
      </c>
      <c r="L1756" s="2" t="str">
        <f>IF(Sales[[#This Row],[Current Upsell $]]&gt;0,_xlfn.CONCAT(Sales[[#This Row],[Subscription Type]]," ",Sales[[#This Row],[Upsell Priority]]," ",TEXT(Sales[[#This Row],[Current Upsell $]],"$#,#")),"")</f>
        <v/>
      </c>
      <c r="M1756" s="1">
        <v>44228</v>
      </c>
      <c r="N1756" s="1">
        <v>44378</v>
      </c>
      <c r="O1756">
        <v>5</v>
      </c>
      <c r="P1756">
        <v>0</v>
      </c>
      <c r="Q1756" s="1">
        <v>44228</v>
      </c>
      <c r="R1756">
        <v>0</v>
      </c>
      <c r="S1756" s="1"/>
    </row>
    <row r="1757" spans="1:19" x14ac:dyDescent="0.35">
      <c r="A1757">
        <v>100193</v>
      </c>
      <c r="B1757" t="s">
        <v>0</v>
      </c>
      <c r="C1757" s="2">
        <f>_xlfn.SWITCH(Sales[[#This Row],[Subscription Type]],"Basic",10,"Premium",10,"Business",25,"Enterprise",27)</f>
        <v>10</v>
      </c>
      <c r="E1757" s="1"/>
      <c r="F1757" s="1"/>
      <c r="G1757">
        <v>16</v>
      </c>
      <c r="H1757">
        <v>76</v>
      </c>
      <c r="I1757">
        <f>IF(Sales[[#This Row],[Number of Users]]-Sales[[#This Row],[Licenses Bought]]&lt;0,0,Sales[[#This Row],[Number of Users]]-Sales[[#This Row],[Licenses Bought]])</f>
        <v>60</v>
      </c>
      <c r="J1757" s="2">
        <f>IF(Sales[[#This Row],[Sales Month]]=MAX(Sales[Sales Month]),Sales[[#This Row],[Upsell $ Per Non-Paying User]]*Sales[[#This Row],[Non-Paying Users]],0)</f>
        <v>0</v>
      </c>
      <c r="K1757" s="2" t="str">
        <f>_xlfn.IFS(Sales[[#This Row],[Current Upsell $]]=0,"",Sales[[#This Row],[Current Upsell $]]&gt;=400,"High",Sales[[#This Row],[Current Upsell $]]&gt;=100,"Medium",Sales[[#This Row],[Current Upsell $]]&lt;100,"Low")</f>
        <v/>
      </c>
      <c r="L1757" s="2" t="str">
        <f>IF(Sales[[#This Row],[Current Upsell $]]&gt;0,_xlfn.CONCAT(Sales[[#This Row],[Subscription Type]]," ",Sales[[#This Row],[Upsell Priority]]," ",TEXT(Sales[[#This Row],[Current Upsell $]],"$#,#")),"")</f>
        <v/>
      </c>
      <c r="M1757" s="1">
        <v>44228</v>
      </c>
      <c r="N1757" s="1">
        <v>44378</v>
      </c>
      <c r="O1757">
        <v>5</v>
      </c>
      <c r="P1757">
        <v>0</v>
      </c>
      <c r="Q1757" s="1">
        <v>44256</v>
      </c>
      <c r="R1757">
        <v>160</v>
      </c>
      <c r="S1757" s="1"/>
    </row>
    <row r="1758" spans="1:19" x14ac:dyDescent="0.35">
      <c r="A1758">
        <v>100193</v>
      </c>
      <c r="B1758" t="s">
        <v>0</v>
      </c>
      <c r="C1758" s="2">
        <f>_xlfn.SWITCH(Sales[[#This Row],[Subscription Type]],"Basic",10,"Premium",10,"Business",25,"Enterprise",27)</f>
        <v>10</v>
      </c>
      <c r="E1758" s="1"/>
      <c r="F1758" s="1"/>
      <c r="G1758">
        <v>37</v>
      </c>
      <c r="H1758">
        <v>68</v>
      </c>
      <c r="I1758">
        <f>IF(Sales[[#This Row],[Number of Users]]-Sales[[#This Row],[Licenses Bought]]&lt;0,0,Sales[[#This Row],[Number of Users]]-Sales[[#This Row],[Licenses Bought]])</f>
        <v>31</v>
      </c>
      <c r="J1758" s="2">
        <f>IF(Sales[[#This Row],[Sales Month]]=MAX(Sales[Sales Month]),Sales[[#This Row],[Upsell $ Per Non-Paying User]]*Sales[[#This Row],[Non-Paying Users]],0)</f>
        <v>0</v>
      </c>
      <c r="K1758" s="2" t="str">
        <f>_xlfn.IFS(Sales[[#This Row],[Current Upsell $]]=0,"",Sales[[#This Row],[Current Upsell $]]&gt;=400,"High",Sales[[#This Row],[Current Upsell $]]&gt;=100,"Medium",Sales[[#This Row],[Current Upsell $]]&lt;100,"Low")</f>
        <v/>
      </c>
      <c r="L1758" s="2" t="str">
        <f>IF(Sales[[#This Row],[Current Upsell $]]&gt;0,_xlfn.CONCAT(Sales[[#This Row],[Subscription Type]]," ",Sales[[#This Row],[Upsell Priority]]," ",TEXT(Sales[[#This Row],[Current Upsell $]],"$#,#")),"")</f>
        <v/>
      </c>
      <c r="M1758" s="1">
        <v>44228</v>
      </c>
      <c r="N1758" s="1">
        <v>44378</v>
      </c>
      <c r="O1758">
        <v>5</v>
      </c>
      <c r="P1758">
        <v>0</v>
      </c>
      <c r="Q1758" s="1">
        <v>44287</v>
      </c>
      <c r="R1758">
        <v>370</v>
      </c>
      <c r="S1758" s="1"/>
    </row>
    <row r="1759" spans="1:19" x14ac:dyDescent="0.35">
      <c r="A1759">
        <v>100193</v>
      </c>
      <c r="B1759" t="s">
        <v>0</v>
      </c>
      <c r="C1759" s="2">
        <f>_xlfn.SWITCH(Sales[[#This Row],[Subscription Type]],"Basic",10,"Premium",10,"Business",25,"Enterprise",27)</f>
        <v>10</v>
      </c>
      <c r="E1759" s="1"/>
      <c r="F1759" s="1"/>
      <c r="G1759">
        <v>55</v>
      </c>
      <c r="H1759">
        <v>70</v>
      </c>
      <c r="I1759">
        <f>IF(Sales[[#This Row],[Number of Users]]-Sales[[#This Row],[Licenses Bought]]&lt;0,0,Sales[[#This Row],[Number of Users]]-Sales[[#This Row],[Licenses Bought]])</f>
        <v>15</v>
      </c>
      <c r="J1759" s="2">
        <f>IF(Sales[[#This Row],[Sales Month]]=MAX(Sales[Sales Month]),Sales[[#This Row],[Upsell $ Per Non-Paying User]]*Sales[[#This Row],[Non-Paying Users]],0)</f>
        <v>0</v>
      </c>
      <c r="K1759" s="2" t="str">
        <f>_xlfn.IFS(Sales[[#This Row],[Current Upsell $]]=0,"",Sales[[#This Row],[Current Upsell $]]&gt;=400,"High",Sales[[#This Row],[Current Upsell $]]&gt;=100,"Medium",Sales[[#This Row],[Current Upsell $]]&lt;100,"Low")</f>
        <v/>
      </c>
      <c r="L1759" s="2" t="str">
        <f>IF(Sales[[#This Row],[Current Upsell $]]&gt;0,_xlfn.CONCAT(Sales[[#This Row],[Subscription Type]]," ",Sales[[#This Row],[Upsell Priority]]," ",TEXT(Sales[[#This Row],[Current Upsell $]],"$#,#")),"")</f>
        <v/>
      </c>
      <c r="M1759" s="1">
        <v>44228</v>
      </c>
      <c r="N1759" s="1">
        <v>44378</v>
      </c>
      <c r="O1759">
        <v>5</v>
      </c>
      <c r="P1759">
        <v>0</v>
      </c>
      <c r="Q1759" s="1">
        <v>44317</v>
      </c>
      <c r="R1759">
        <v>550</v>
      </c>
      <c r="S1759" s="1"/>
    </row>
    <row r="1760" spans="1:19" x14ac:dyDescent="0.35">
      <c r="A1760">
        <v>100193</v>
      </c>
      <c r="B1760" t="s">
        <v>0</v>
      </c>
      <c r="C1760" s="2">
        <f>_xlfn.SWITCH(Sales[[#This Row],[Subscription Type]],"Basic",10,"Premium",10,"Business",25,"Enterprise",27)</f>
        <v>10</v>
      </c>
      <c r="E1760" s="1"/>
      <c r="F1760" s="1"/>
      <c r="G1760">
        <v>58</v>
      </c>
      <c r="H1760">
        <v>51</v>
      </c>
      <c r="I1760">
        <f>IF(Sales[[#This Row],[Number of Users]]-Sales[[#This Row],[Licenses Bought]]&lt;0,0,Sales[[#This Row],[Number of Users]]-Sales[[#This Row],[Licenses Bought]])</f>
        <v>0</v>
      </c>
      <c r="J1760" s="2">
        <f>IF(Sales[[#This Row],[Sales Month]]=MAX(Sales[Sales Month]),Sales[[#This Row],[Upsell $ Per Non-Paying User]]*Sales[[#This Row],[Non-Paying Users]],0)</f>
        <v>0</v>
      </c>
      <c r="K1760" s="2" t="str">
        <f>_xlfn.IFS(Sales[[#This Row],[Current Upsell $]]=0,"",Sales[[#This Row],[Current Upsell $]]&gt;=400,"High",Sales[[#This Row],[Current Upsell $]]&gt;=100,"Medium",Sales[[#This Row],[Current Upsell $]]&lt;100,"Low")</f>
        <v/>
      </c>
      <c r="L1760" s="2" t="str">
        <f>IF(Sales[[#This Row],[Current Upsell $]]&gt;0,_xlfn.CONCAT(Sales[[#This Row],[Subscription Type]]," ",Sales[[#This Row],[Upsell Priority]]," ",TEXT(Sales[[#This Row],[Current Upsell $]],"$#,#")),"")</f>
        <v/>
      </c>
      <c r="M1760" s="1">
        <v>44228</v>
      </c>
      <c r="N1760" s="1">
        <v>44378</v>
      </c>
      <c r="O1760">
        <v>5</v>
      </c>
      <c r="P1760">
        <v>0</v>
      </c>
      <c r="Q1760" s="1">
        <v>44348</v>
      </c>
      <c r="R1760">
        <v>580</v>
      </c>
      <c r="S1760" s="1"/>
    </row>
    <row r="1761" spans="1:19" x14ac:dyDescent="0.35">
      <c r="A1761">
        <v>100194</v>
      </c>
      <c r="B1761" t="s">
        <v>3</v>
      </c>
      <c r="C1761" s="2">
        <f>_xlfn.SWITCH(Sales[[#This Row],[Subscription Type]],"Basic",10,"Premium",10,"Business",25,"Enterprise",27)</f>
        <v>10</v>
      </c>
      <c r="E1761" s="1"/>
      <c r="F1761" s="1"/>
      <c r="G1761">
        <v>0</v>
      </c>
      <c r="H1761">
        <v>73</v>
      </c>
      <c r="I1761">
        <f>IF(Sales[[#This Row],[Number of Users]]-Sales[[#This Row],[Licenses Bought]]&lt;0,0,Sales[[#This Row],[Number of Users]]-Sales[[#This Row],[Licenses Bought]])</f>
        <v>73</v>
      </c>
      <c r="J1761" s="2">
        <f>IF(Sales[[#This Row],[Sales Month]]=MAX(Sales[Sales Month]),Sales[[#This Row],[Upsell $ Per Non-Paying User]]*Sales[[#This Row],[Non-Paying Users]],0)</f>
        <v>0</v>
      </c>
      <c r="K1761" s="2" t="str">
        <f>_xlfn.IFS(Sales[[#This Row],[Current Upsell $]]=0,"",Sales[[#This Row],[Current Upsell $]]&gt;=400,"High",Sales[[#This Row],[Current Upsell $]]&gt;=100,"Medium",Sales[[#This Row],[Current Upsell $]]&lt;100,"Low")</f>
        <v/>
      </c>
      <c r="L1761" s="2" t="str">
        <f>IF(Sales[[#This Row],[Current Upsell $]]&gt;0,_xlfn.CONCAT(Sales[[#This Row],[Subscription Type]]," ",Sales[[#This Row],[Upsell Priority]]," ",TEXT(Sales[[#This Row],[Current Upsell $]],"$#,#")),"")</f>
        <v/>
      </c>
      <c r="M1761" s="1">
        <v>44228</v>
      </c>
      <c r="N1761" s="1">
        <v>44378</v>
      </c>
      <c r="O1761">
        <v>5</v>
      </c>
      <c r="P1761">
        <v>0</v>
      </c>
      <c r="Q1761" s="1">
        <v>44228</v>
      </c>
      <c r="R1761">
        <v>0</v>
      </c>
      <c r="S1761" s="1"/>
    </row>
    <row r="1762" spans="1:19" x14ac:dyDescent="0.35">
      <c r="A1762">
        <v>100194</v>
      </c>
      <c r="B1762" t="s">
        <v>0</v>
      </c>
      <c r="C1762" s="2">
        <f>_xlfn.SWITCH(Sales[[#This Row],[Subscription Type]],"Basic",10,"Premium",10,"Business",25,"Enterprise",27)</f>
        <v>10</v>
      </c>
      <c r="E1762" s="1"/>
      <c r="F1762" s="1"/>
      <c r="G1762">
        <v>16</v>
      </c>
      <c r="H1762">
        <v>60</v>
      </c>
      <c r="I1762">
        <f>IF(Sales[[#This Row],[Number of Users]]-Sales[[#This Row],[Licenses Bought]]&lt;0,0,Sales[[#This Row],[Number of Users]]-Sales[[#This Row],[Licenses Bought]])</f>
        <v>44</v>
      </c>
      <c r="J1762" s="2">
        <f>IF(Sales[[#This Row],[Sales Month]]=MAX(Sales[Sales Month]),Sales[[#This Row],[Upsell $ Per Non-Paying User]]*Sales[[#This Row],[Non-Paying Users]],0)</f>
        <v>0</v>
      </c>
      <c r="K1762" s="2" t="str">
        <f>_xlfn.IFS(Sales[[#This Row],[Current Upsell $]]=0,"",Sales[[#This Row],[Current Upsell $]]&gt;=400,"High",Sales[[#This Row],[Current Upsell $]]&gt;=100,"Medium",Sales[[#This Row],[Current Upsell $]]&lt;100,"Low")</f>
        <v/>
      </c>
      <c r="L1762" s="2" t="str">
        <f>IF(Sales[[#This Row],[Current Upsell $]]&gt;0,_xlfn.CONCAT(Sales[[#This Row],[Subscription Type]]," ",Sales[[#This Row],[Upsell Priority]]," ",TEXT(Sales[[#This Row],[Current Upsell $]],"$#,#")),"")</f>
        <v/>
      </c>
      <c r="M1762" s="1">
        <v>44228</v>
      </c>
      <c r="N1762" s="1">
        <v>44378</v>
      </c>
      <c r="O1762">
        <v>5</v>
      </c>
      <c r="P1762">
        <v>0</v>
      </c>
      <c r="Q1762" s="1">
        <v>44256</v>
      </c>
      <c r="R1762">
        <v>160</v>
      </c>
      <c r="S1762" s="1"/>
    </row>
    <row r="1763" spans="1:19" x14ac:dyDescent="0.35">
      <c r="A1763">
        <v>100194</v>
      </c>
      <c r="B1763" t="s">
        <v>0</v>
      </c>
      <c r="C1763" s="2">
        <f>_xlfn.SWITCH(Sales[[#This Row],[Subscription Type]],"Basic",10,"Premium",10,"Business",25,"Enterprise",27)</f>
        <v>10</v>
      </c>
      <c r="E1763" s="1"/>
      <c r="F1763" s="1"/>
      <c r="G1763">
        <v>29</v>
      </c>
      <c r="H1763">
        <v>64</v>
      </c>
      <c r="I1763">
        <f>IF(Sales[[#This Row],[Number of Users]]-Sales[[#This Row],[Licenses Bought]]&lt;0,0,Sales[[#This Row],[Number of Users]]-Sales[[#This Row],[Licenses Bought]])</f>
        <v>35</v>
      </c>
      <c r="J1763" s="2">
        <f>IF(Sales[[#This Row],[Sales Month]]=MAX(Sales[Sales Month]),Sales[[#This Row],[Upsell $ Per Non-Paying User]]*Sales[[#This Row],[Non-Paying Users]],0)</f>
        <v>0</v>
      </c>
      <c r="K1763" s="2" t="str">
        <f>_xlfn.IFS(Sales[[#This Row],[Current Upsell $]]=0,"",Sales[[#This Row],[Current Upsell $]]&gt;=400,"High",Sales[[#This Row],[Current Upsell $]]&gt;=100,"Medium",Sales[[#This Row],[Current Upsell $]]&lt;100,"Low")</f>
        <v/>
      </c>
      <c r="L1763" s="2" t="str">
        <f>IF(Sales[[#This Row],[Current Upsell $]]&gt;0,_xlfn.CONCAT(Sales[[#This Row],[Subscription Type]]," ",Sales[[#This Row],[Upsell Priority]]," ",TEXT(Sales[[#This Row],[Current Upsell $]],"$#,#")),"")</f>
        <v/>
      </c>
      <c r="M1763" s="1">
        <v>44228</v>
      </c>
      <c r="N1763" s="1">
        <v>44378</v>
      </c>
      <c r="O1763">
        <v>5</v>
      </c>
      <c r="P1763">
        <v>0</v>
      </c>
      <c r="Q1763" s="1">
        <v>44287</v>
      </c>
      <c r="R1763">
        <v>290</v>
      </c>
      <c r="S1763" s="1"/>
    </row>
    <row r="1764" spans="1:19" x14ac:dyDescent="0.35">
      <c r="A1764">
        <v>100194</v>
      </c>
      <c r="B1764" t="s">
        <v>0</v>
      </c>
      <c r="C1764" s="2">
        <f>_xlfn.SWITCH(Sales[[#This Row],[Subscription Type]],"Basic",10,"Premium",10,"Business",25,"Enterprise",27)</f>
        <v>10</v>
      </c>
      <c r="E1764" s="1"/>
      <c r="F1764" s="1"/>
      <c r="G1764">
        <v>44</v>
      </c>
      <c r="H1764">
        <v>77</v>
      </c>
      <c r="I1764">
        <f>IF(Sales[[#This Row],[Number of Users]]-Sales[[#This Row],[Licenses Bought]]&lt;0,0,Sales[[#This Row],[Number of Users]]-Sales[[#This Row],[Licenses Bought]])</f>
        <v>33</v>
      </c>
      <c r="J1764" s="2">
        <f>IF(Sales[[#This Row],[Sales Month]]=MAX(Sales[Sales Month]),Sales[[#This Row],[Upsell $ Per Non-Paying User]]*Sales[[#This Row],[Non-Paying Users]],0)</f>
        <v>0</v>
      </c>
      <c r="K1764" s="2" t="str">
        <f>_xlfn.IFS(Sales[[#This Row],[Current Upsell $]]=0,"",Sales[[#This Row],[Current Upsell $]]&gt;=400,"High",Sales[[#This Row],[Current Upsell $]]&gt;=100,"Medium",Sales[[#This Row],[Current Upsell $]]&lt;100,"Low")</f>
        <v/>
      </c>
      <c r="L1764" s="2" t="str">
        <f>IF(Sales[[#This Row],[Current Upsell $]]&gt;0,_xlfn.CONCAT(Sales[[#This Row],[Subscription Type]]," ",Sales[[#This Row],[Upsell Priority]]," ",TEXT(Sales[[#This Row],[Current Upsell $]],"$#,#")),"")</f>
        <v/>
      </c>
      <c r="M1764" s="1">
        <v>44228</v>
      </c>
      <c r="N1764" s="1">
        <v>44378</v>
      </c>
      <c r="O1764">
        <v>5</v>
      </c>
      <c r="P1764">
        <v>0</v>
      </c>
      <c r="Q1764" s="1">
        <v>44317</v>
      </c>
      <c r="R1764">
        <v>440</v>
      </c>
      <c r="S1764" s="1"/>
    </row>
    <row r="1765" spans="1:19" x14ac:dyDescent="0.35">
      <c r="A1765">
        <v>100194</v>
      </c>
      <c r="B1765" t="s">
        <v>0</v>
      </c>
      <c r="C1765" s="2">
        <f>_xlfn.SWITCH(Sales[[#This Row],[Subscription Type]],"Basic",10,"Premium",10,"Business",25,"Enterprise",27)</f>
        <v>10</v>
      </c>
      <c r="E1765" s="1"/>
      <c r="F1765" s="1"/>
      <c r="G1765">
        <v>50</v>
      </c>
      <c r="H1765">
        <v>60</v>
      </c>
      <c r="I1765">
        <f>IF(Sales[[#This Row],[Number of Users]]-Sales[[#This Row],[Licenses Bought]]&lt;0,0,Sales[[#This Row],[Number of Users]]-Sales[[#This Row],[Licenses Bought]])</f>
        <v>10</v>
      </c>
      <c r="J1765" s="2">
        <f>IF(Sales[[#This Row],[Sales Month]]=MAX(Sales[Sales Month]),Sales[[#This Row],[Upsell $ Per Non-Paying User]]*Sales[[#This Row],[Non-Paying Users]],0)</f>
        <v>100</v>
      </c>
      <c r="K1765" s="2" t="str">
        <f>_xlfn.IFS(Sales[[#This Row],[Current Upsell $]]=0,"",Sales[[#This Row],[Current Upsell $]]&gt;=400,"High",Sales[[#This Row],[Current Upsell $]]&gt;=100,"Medium",Sales[[#This Row],[Current Upsell $]]&lt;100,"Low")</f>
        <v>Medium</v>
      </c>
      <c r="L1765" s="2" t="str">
        <f>IF(Sales[[#This Row],[Current Upsell $]]&gt;0,_xlfn.CONCAT(Sales[[#This Row],[Subscription Type]]," ",Sales[[#This Row],[Upsell Priority]]," ",TEXT(Sales[[#This Row],[Current Upsell $]],"$#,#")),"")</f>
        <v>Premium Medium $100</v>
      </c>
      <c r="M1765" s="1">
        <v>44228</v>
      </c>
      <c r="N1765" s="1">
        <v>44378</v>
      </c>
      <c r="O1765">
        <v>5</v>
      </c>
      <c r="P1765">
        <v>0</v>
      </c>
      <c r="Q1765" s="1">
        <v>44348</v>
      </c>
      <c r="R1765">
        <v>500</v>
      </c>
      <c r="S1765" s="1"/>
    </row>
    <row r="1766" spans="1:19" x14ac:dyDescent="0.35">
      <c r="A1766">
        <v>100195</v>
      </c>
      <c r="B1766" t="s">
        <v>3</v>
      </c>
      <c r="C1766" s="2">
        <f>_xlfn.SWITCH(Sales[[#This Row],[Subscription Type]],"Basic",10,"Premium",10,"Business",25,"Enterprise",27)</f>
        <v>10</v>
      </c>
      <c r="E1766" s="1"/>
      <c r="F1766" s="1"/>
      <c r="G1766">
        <v>0</v>
      </c>
      <c r="H1766">
        <v>51</v>
      </c>
      <c r="I1766">
        <f>IF(Sales[[#This Row],[Number of Users]]-Sales[[#This Row],[Licenses Bought]]&lt;0,0,Sales[[#This Row],[Number of Users]]-Sales[[#This Row],[Licenses Bought]])</f>
        <v>51</v>
      </c>
      <c r="J1766" s="2">
        <f>IF(Sales[[#This Row],[Sales Month]]=MAX(Sales[Sales Month]),Sales[[#This Row],[Upsell $ Per Non-Paying User]]*Sales[[#This Row],[Non-Paying Users]],0)</f>
        <v>0</v>
      </c>
      <c r="K1766" s="2" t="str">
        <f>_xlfn.IFS(Sales[[#This Row],[Current Upsell $]]=0,"",Sales[[#This Row],[Current Upsell $]]&gt;=400,"High",Sales[[#This Row],[Current Upsell $]]&gt;=100,"Medium",Sales[[#This Row],[Current Upsell $]]&lt;100,"Low")</f>
        <v/>
      </c>
      <c r="L1766" s="2" t="str">
        <f>IF(Sales[[#This Row],[Current Upsell $]]&gt;0,_xlfn.CONCAT(Sales[[#This Row],[Subscription Type]]," ",Sales[[#This Row],[Upsell Priority]]," ",TEXT(Sales[[#This Row],[Current Upsell $]],"$#,#")),"")</f>
        <v/>
      </c>
      <c r="M1766" s="1">
        <v>44228</v>
      </c>
      <c r="N1766" s="1">
        <v>44378</v>
      </c>
      <c r="O1766">
        <v>5</v>
      </c>
      <c r="P1766">
        <v>0</v>
      </c>
      <c r="Q1766" s="1">
        <v>44228</v>
      </c>
      <c r="R1766">
        <v>0</v>
      </c>
      <c r="S1766" s="1"/>
    </row>
    <row r="1767" spans="1:19" x14ac:dyDescent="0.35">
      <c r="A1767">
        <v>100195</v>
      </c>
      <c r="B1767" t="s">
        <v>0</v>
      </c>
      <c r="C1767" s="2">
        <f>_xlfn.SWITCH(Sales[[#This Row],[Subscription Type]],"Basic",10,"Premium",10,"Business",25,"Enterprise",27)</f>
        <v>10</v>
      </c>
      <c r="E1767" s="1"/>
      <c r="F1767" s="1"/>
      <c r="G1767">
        <v>13</v>
      </c>
      <c r="H1767">
        <v>63</v>
      </c>
      <c r="I1767">
        <f>IF(Sales[[#This Row],[Number of Users]]-Sales[[#This Row],[Licenses Bought]]&lt;0,0,Sales[[#This Row],[Number of Users]]-Sales[[#This Row],[Licenses Bought]])</f>
        <v>50</v>
      </c>
      <c r="J1767" s="2">
        <f>IF(Sales[[#This Row],[Sales Month]]=MAX(Sales[Sales Month]),Sales[[#This Row],[Upsell $ Per Non-Paying User]]*Sales[[#This Row],[Non-Paying Users]],0)</f>
        <v>0</v>
      </c>
      <c r="K1767" s="2" t="str">
        <f>_xlfn.IFS(Sales[[#This Row],[Current Upsell $]]=0,"",Sales[[#This Row],[Current Upsell $]]&gt;=400,"High",Sales[[#This Row],[Current Upsell $]]&gt;=100,"Medium",Sales[[#This Row],[Current Upsell $]]&lt;100,"Low")</f>
        <v/>
      </c>
      <c r="L1767" s="2" t="str">
        <f>IF(Sales[[#This Row],[Current Upsell $]]&gt;0,_xlfn.CONCAT(Sales[[#This Row],[Subscription Type]]," ",Sales[[#This Row],[Upsell Priority]]," ",TEXT(Sales[[#This Row],[Current Upsell $]],"$#,#")),"")</f>
        <v/>
      </c>
      <c r="M1767" s="1">
        <v>44228</v>
      </c>
      <c r="N1767" s="1">
        <v>44378</v>
      </c>
      <c r="O1767">
        <v>5</v>
      </c>
      <c r="P1767">
        <v>0</v>
      </c>
      <c r="Q1767" s="1">
        <v>44256</v>
      </c>
      <c r="R1767">
        <v>130</v>
      </c>
      <c r="S1767" s="1"/>
    </row>
    <row r="1768" spans="1:19" x14ac:dyDescent="0.35">
      <c r="A1768">
        <v>100195</v>
      </c>
      <c r="B1768" t="s">
        <v>0</v>
      </c>
      <c r="C1768" s="2">
        <f>_xlfn.SWITCH(Sales[[#This Row],[Subscription Type]],"Basic",10,"Premium",10,"Business",25,"Enterprise",27)</f>
        <v>10</v>
      </c>
      <c r="E1768" s="1"/>
      <c r="F1768" s="1"/>
      <c r="G1768">
        <v>43</v>
      </c>
      <c r="H1768">
        <v>58</v>
      </c>
      <c r="I1768">
        <f>IF(Sales[[#This Row],[Number of Users]]-Sales[[#This Row],[Licenses Bought]]&lt;0,0,Sales[[#This Row],[Number of Users]]-Sales[[#This Row],[Licenses Bought]])</f>
        <v>15</v>
      </c>
      <c r="J1768" s="2">
        <f>IF(Sales[[#This Row],[Sales Month]]=MAX(Sales[Sales Month]),Sales[[#This Row],[Upsell $ Per Non-Paying User]]*Sales[[#This Row],[Non-Paying Users]],0)</f>
        <v>0</v>
      </c>
      <c r="K1768" s="2" t="str">
        <f>_xlfn.IFS(Sales[[#This Row],[Current Upsell $]]=0,"",Sales[[#This Row],[Current Upsell $]]&gt;=400,"High",Sales[[#This Row],[Current Upsell $]]&gt;=100,"Medium",Sales[[#This Row],[Current Upsell $]]&lt;100,"Low")</f>
        <v/>
      </c>
      <c r="L1768" s="2" t="str">
        <f>IF(Sales[[#This Row],[Current Upsell $]]&gt;0,_xlfn.CONCAT(Sales[[#This Row],[Subscription Type]]," ",Sales[[#This Row],[Upsell Priority]]," ",TEXT(Sales[[#This Row],[Current Upsell $]],"$#,#")),"")</f>
        <v/>
      </c>
      <c r="M1768" s="1">
        <v>44228</v>
      </c>
      <c r="N1768" s="1">
        <v>44378</v>
      </c>
      <c r="O1768">
        <v>5</v>
      </c>
      <c r="P1768">
        <v>0</v>
      </c>
      <c r="Q1768" s="1">
        <v>44287</v>
      </c>
      <c r="R1768">
        <v>430</v>
      </c>
      <c r="S1768" s="1"/>
    </row>
    <row r="1769" spans="1:19" x14ac:dyDescent="0.35">
      <c r="A1769">
        <v>100195</v>
      </c>
      <c r="B1769" t="s">
        <v>0</v>
      </c>
      <c r="C1769" s="2">
        <f>_xlfn.SWITCH(Sales[[#This Row],[Subscription Type]],"Basic",10,"Premium",10,"Business",25,"Enterprise",27)</f>
        <v>10</v>
      </c>
      <c r="E1769" s="1"/>
      <c r="F1769" s="1"/>
      <c r="G1769">
        <v>35</v>
      </c>
      <c r="H1769">
        <v>64</v>
      </c>
      <c r="I1769">
        <f>IF(Sales[[#This Row],[Number of Users]]-Sales[[#This Row],[Licenses Bought]]&lt;0,0,Sales[[#This Row],[Number of Users]]-Sales[[#This Row],[Licenses Bought]])</f>
        <v>29</v>
      </c>
      <c r="J1769" s="2">
        <f>IF(Sales[[#This Row],[Sales Month]]=MAX(Sales[Sales Month]),Sales[[#This Row],[Upsell $ Per Non-Paying User]]*Sales[[#This Row],[Non-Paying Users]],0)</f>
        <v>0</v>
      </c>
      <c r="K1769" s="2" t="str">
        <f>_xlfn.IFS(Sales[[#This Row],[Current Upsell $]]=0,"",Sales[[#This Row],[Current Upsell $]]&gt;=400,"High",Sales[[#This Row],[Current Upsell $]]&gt;=100,"Medium",Sales[[#This Row],[Current Upsell $]]&lt;100,"Low")</f>
        <v/>
      </c>
      <c r="L1769" s="2" t="str">
        <f>IF(Sales[[#This Row],[Current Upsell $]]&gt;0,_xlfn.CONCAT(Sales[[#This Row],[Subscription Type]]," ",Sales[[#This Row],[Upsell Priority]]," ",TEXT(Sales[[#This Row],[Current Upsell $]],"$#,#")),"")</f>
        <v/>
      </c>
      <c r="M1769" s="1">
        <v>44228</v>
      </c>
      <c r="N1769" s="1">
        <v>44378</v>
      </c>
      <c r="O1769">
        <v>5</v>
      </c>
      <c r="P1769">
        <v>0</v>
      </c>
      <c r="Q1769" s="1">
        <v>44317</v>
      </c>
      <c r="R1769">
        <v>350</v>
      </c>
      <c r="S1769" s="1"/>
    </row>
    <row r="1770" spans="1:19" x14ac:dyDescent="0.35">
      <c r="A1770">
        <v>100195</v>
      </c>
      <c r="B1770" t="s">
        <v>0</v>
      </c>
      <c r="C1770" s="2">
        <f>_xlfn.SWITCH(Sales[[#This Row],[Subscription Type]],"Basic",10,"Premium",10,"Business",25,"Enterprise",27)</f>
        <v>10</v>
      </c>
      <c r="E1770" s="1"/>
      <c r="F1770" s="1"/>
      <c r="G1770">
        <v>45</v>
      </c>
      <c r="H1770">
        <v>54</v>
      </c>
      <c r="I1770">
        <f>IF(Sales[[#This Row],[Number of Users]]-Sales[[#This Row],[Licenses Bought]]&lt;0,0,Sales[[#This Row],[Number of Users]]-Sales[[#This Row],[Licenses Bought]])</f>
        <v>9</v>
      </c>
      <c r="J1770" s="2">
        <f>IF(Sales[[#This Row],[Sales Month]]=MAX(Sales[Sales Month]),Sales[[#This Row],[Upsell $ Per Non-Paying User]]*Sales[[#This Row],[Non-Paying Users]],0)</f>
        <v>90</v>
      </c>
      <c r="K1770" s="2" t="str">
        <f>_xlfn.IFS(Sales[[#This Row],[Current Upsell $]]=0,"",Sales[[#This Row],[Current Upsell $]]&gt;=400,"High",Sales[[#This Row],[Current Upsell $]]&gt;=100,"Medium",Sales[[#This Row],[Current Upsell $]]&lt;100,"Low")</f>
        <v>Low</v>
      </c>
      <c r="L1770" s="2" t="str">
        <f>IF(Sales[[#This Row],[Current Upsell $]]&gt;0,_xlfn.CONCAT(Sales[[#This Row],[Subscription Type]]," ",Sales[[#This Row],[Upsell Priority]]," ",TEXT(Sales[[#This Row],[Current Upsell $]],"$#,#")),"")</f>
        <v>Premium Low $90</v>
      </c>
      <c r="M1770" s="1">
        <v>44228</v>
      </c>
      <c r="N1770" s="1">
        <v>44378</v>
      </c>
      <c r="O1770">
        <v>5</v>
      </c>
      <c r="P1770">
        <v>0</v>
      </c>
      <c r="Q1770" s="1">
        <v>44348</v>
      </c>
      <c r="R1770">
        <v>450</v>
      </c>
      <c r="S1770" s="1"/>
    </row>
    <row r="1771" spans="1:19" x14ac:dyDescent="0.35">
      <c r="A1771">
        <v>100196</v>
      </c>
      <c r="B1771" t="s">
        <v>3</v>
      </c>
      <c r="C1771" s="2">
        <f>_xlfn.SWITCH(Sales[[#This Row],[Subscription Type]],"Basic",10,"Premium",10,"Business",25,"Enterprise",27)</f>
        <v>10</v>
      </c>
      <c r="E1771" s="1"/>
      <c r="F1771" s="1"/>
      <c r="G1771">
        <v>0</v>
      </c>
      <c r="H1771">
        <v>53</v>
      </c>
      <c r="I1771">
        <f>IF(Sales[[#This Row],[Number of Users]]-Sales[[#This Row],[Licenses Bought]]&lt;0,0,Sales[[#This Row],[Number of Users]]-Sales[[#This Row],[Licenses Bought]])</f>
        <v>53</v>
      </c>
      <c r="J1771" s="2">
        <f>IF(Sales[[#This Row],[Sales Month]]=MAX(Sales[Sales Month]),Sales[[#This Row],[Upsell $ Per Non-Paying User]]*Sales[[#This Row],[Non-Paying Users]],0)</f>
        <v>0</v>
      </c>
      <c r="K1771" s="2" t="str">
        <f>_xlfn.IFS(Sales[[#This Row],[Current Upsell $]]=0,"",Sales[[#This Row],[Current Upsell $]]&gt;=400,"High",Sales[[#This Row],[Current Upsell $]]&gt;=100,"Medium",Sales[[#This Row],[Current Upsell $]]&lt;100,"Low")</f>
        <v/>
      </c>
      <c r="L1771" s="2" t="str">
        <f>IF(Sales[[#This Row],[Current Upsell $]]&gt;0,_xlfn.CONCAT(Sales[[#This Row],[Subscription Type]]," ",Sales[[#This Row],[Upsell Priority]]," ",TEXT(Sales[[#This Row],[Current Upsell $]],"$#,#")),"")</f>
        <v/>
      </c>
      <c r="M1771" s="1">
        <v>44228</v>
      </c>
      <c r="N1771" s="1">
        <v>44378</v>
      </c>
      <c r="O1771">
        <v>5</v>
      </c>
      <c r="P1771">
        <v>0</v>
      </c>
      <c r="Q1771" s="1">
        <v>44228</v>
      </c>
      <c r="R1771">
        <v>0</v>
      </c>
      <c r="S1771" s="1"/>
    </row>
    <row r="1772" spans="1:19" x14ac:dyDescent="0.35">
      <c r="A1772">
        <v>100196</v>
      </c>
      <c r="B1772" t="s">
        <v>1</v>
      </c>
      <c r="C1772" s="2">
        <f>_xlfn.SWITCH(Sales[[#This Row],[Subscription Type]],"Basic",10,"Premium",10,"Business",25,"Enterprise",27)</f>
        <v>25</v>
      </c>
      <c r="E1772" s="1"/>
      <c r="F1772" s="1"/>
      <c r="G1772">
        <v>15</v>
      </c>
      <c r="H1772">
        <v>64</v>
      </c>
      <c r="I1772">
        <f>IF(Sales[[#This Row],[Number of Users]]-Sales[[#This Row],[Licenses Bought]]&lt;0,0,Sales[[#This Row],[Number of Users]]-Sales[[#This Row],[Licenses Bought]])</f>
        <v>49</v>
      </c>
      <c r="J1772" s="2">
        <f>IF(Sales[[#This Row],[Sales Month]]=MAX(Sales[Sales Month]),Sales[[#This Row],[Upsell $ Per Non-Paying User]]*Sales[[#This Row],[Non-Paying Users]],0)</f>
        <v>0</v>
      </c>
      <c r="K1772" s="2" t="str">
        <f>_xlfn.IFS(Sales[[#This Row],[Current Upsell $]]=0,"",Sales[[#This Row],[Current Upsell $]]&gt;=400,"High",Sales[[#This Row],[Current Upsell $]]&gt;=100,"Medium",Sales[[#This Row],[Current Upsell $]]&lt;100,"Low")</f>
        <v/>
      </c>
      <c r="L1772" s="2" t="str">
        <f>IF(Sales[[#This Row],[Current Upsell $]]&gt;0,_xlfn.CONCAT(Sales[[#This Row],[Subscription Type]]," ",Sales[[#This Row],[Upsell Priority]]," ",TEXT(Sales[[#This Row],[Current Upsell $]],"$#,#")),"")</f>
        <v/>
      </c>
      <c r="M1772" s="1">
        <v>44228</v>
      </c>
      <c r="N1772" s="1">
        <v>44378</v>
      </c>
      <c r="O1772">
        <v>5</v>
      </c>
      <c r="P1772">
        <v>0</v>
      </c>
      <c r="Q1772" s="1">
        <v>44256</v>
      </c>
      <c r="R1772">
        <v>375</v>
      </c>
      <c r="S1772" s="1"/>
    </row>
    <row r="1773" spans="1:19" x14ac:dyDescent="0.35">
      <c r="A1773">
        <v>100196</v>
      </c>
      <c r="B1773" t="s">
        <v>1</v>
      </c>
      <c r="C1773" s="2">
        <f>_xlfn.SWITCH(Sales[[#This Row],[Subscription Type]],"Basic",10,"Premium",10,"Business",25,"Enterprise",27)</f>
        <v>25</v>
      </c>
      <c r="E1773" s="1"/>
      <c r="F1773" s="1"/>
      <c r="G1773">
        <v>44</v>
      </c>
      <c r="H1773">
        <v>50</v>
      </c>
      <c r="I1773">
        <f>IF(Sales[[#This Row],[Number of Users]]-Sales[[#This Row],[Licenses Bought]]&lt;0,0,Sales[[#This Row],[Number of Users]]-Sales[[#This Row],[Licenses Bought]])</f>
        <v>6</v>
      </c>
      <c r="J1773" s="2">
        <f>IF(Sales[[#This Row],[Sales Month]]=MAX(Sales[Sales Month]),Sales[[#This Row],[Upsell $ Per Non-Paying User]]*Sales[[#This Row],[Non-Paying Users]],0)</f>
        <v>0</v>
      </c>
      <c r="K1773" s="2" t="str">
        <f>_xlfn.IFS(Sales[[#This Row],[Current Upsell $]]=0,"",Sales[[#This Row],[Current Upsell $]]&gt;=400,"High",Sales[[#This Row],[Current Upsell $]]&gt;=100,"Medium",Sales[[#This Row],[Current Upsell $]]&lt;100,"Low")</f>
        <v/>
      </c>
      <c r="L1773" s="2" t="str">
        <f>IF(Sales[[#This Row],[Current Upsell $]]&gt;0,_xlfn.CONCAT(Sales[[#This Row],[Subscription Type]]," ",Sales[[#This Row],[Upsell Priority]]," ",TEXT(Sales[[#This Row],[Current Upsell $]],"$#,#")),"")</f>
        <v/>
      </c>
      <c r="M1773" s="1">
        <v>44228</v>
      </c>
      <c r="N1773" s="1">
        <v>44378</v>
      </c>
      <c r="O1773">
        <v>5</v>
      </c>
      <c r="P1773">
        <v>0</v>
      </c>
      <c r="Q1773" s="1">
        <v>44287</v>
      </c>
      <c r="R1773">
        <v>1100</v>
      </c>
      <c r="S1773" s="1"/>
    </row>
    <row r="1774" spans="1:19" x14ac:dyDescent="0.35">
      <c r="A1774">
        <v>100196</v>
      </c>
      <c r="B1774" t="s">
        <v>1</v>
      </c>
      <c r="C1774" s="2">
        <f>_xlfn.SWITCH(Sales[[#This Row],[Subscription Type]],"Basic",10,"Premium",10,"Business",25,"Enterprise",27)</f>
        <v>25</v>
      </c>
      <c r="E1774" s="1"/>
      <c r="F1774" s="1"/>
      <c r="G1774">
        <v>44</v>
      </c>
      <c r="H1774">
        <v>38</v>
      </c>
      <c r="I1774">
        <f>IF(Sales[[#This Row],[Number of Users]]-Sales[[#This Row],[Licenses Bought]]&lt;0,0,Sales[[#This Row],[Number of Users]]-Sales[[#This Row],[Licenses Bought]])</f>
        <v>0</v>
      </c>
      <c r="J1774" s="2">
        <f>IF(Sales[[#This Row],[Sales Month]]=MAX(Sales[Sales Month]),Sales[[#This Row],[Upsell $ Per Non-Paying User]]*Sales[[#This Row],[Non-Paying Users]],0)</f>
        <v>0</v>
      </c>
      <c r="K1774" s="2" t="str">
        <f>_xlfn.IFS(Sales[[#This Row],[Current Upsell $]]=0,"",Sales[[#This Row],[Current Upsell $]]&gt;=400,"High",Sales[[#This Row],[Current Upsell $]]&gt;=100,"Medium",Sales[[#This Row],[Current Upsell $]]&lt;100,"Low")</f>
        <v/>
      </c>
      <c r="L1774" s="2" t="str">
        <f>IF(Sales[[#This Row],[Current Upsell $]]&gt;0,_xlfn.CONCAT(Sales[[#This Row],[Subscription Type]]," ",Sales[[#This Row],[Upsell Priority]]," ",TEXT(Sales[[#This Row],[Current Upsell $]],"$#,#")),"")</f>
        <v/>
      </c>
      <c r="M1774" s="1">
        <v>44228</v>
      </c>
      <c r="N1774" s="1">
        <v>44378</v>
      </c>
      <c r="O1774">
        <v>5</v>
      </c>
      <c r="P1774">
        <v>0</v>
      </c>
      <c r="Q1774" s="1">
        <v>44317</v>
      </c>
      <c r="R1774">
        <v>1100</v>
      </c>
      <c r="S1774" s="1"/>
    </row>
    <row r="1775" spans="1:19" x14ac:dyDescent="0.35">
      <c r="A1775">
        <v>100196</v>
      </c>
      <c r="B1775" t="s">
        <v>1</v>
      </c>
      <c r="C1775" s="2">
        <f>_xlfn.SWITCH(Sales[[#This Row],[Subscription Type]],"Basic",10,"Premium",10,"Business",25,"Enterprise",27)</f>
        <v>25</v>
      </c>
      <c r="E1775" s="1"/>
      <c r="F1775" s="1"/>
      <c r="G1775">
        <v>44</v>
      </c>
      <c r="H1775">
        <v>58</v>
      </c>
      <c r="I1775">
        <f>IF(Sales[[#This Row],[Number of Users]]-Sales[[#This Row],[Licenses Bought]]&lt;0,0,Sales[[#This Row],[Number of Users]]-Sales[[#This Row],[Licenses Bought]])</f>
        <v>14</v>
      </c>
      <c r="J1775" s="2">
        <f>IF(Sales[[#This Row],[Sales Month]]=MAX(Sales[Sales Month]),Sales[[#This Row],[Upsell $ Per Non-Paying User]]*Sales[[#This Row],[Non-Paying Users]],0)</f>
        <v>350</v>
      </c>
      <c r="K1775" s="2" t="str">
        <f>_xlfn.IFS(Sales[[#This Row],[Current Upsell $]]=0,"",Sales[[#This Row],[Current Upsell $]]&gt;=400,"High",Sales[[#This Row],[Current Upsell $]]&gt;=100,"Medium",Sales[[#This Row],[Current Upsell $]]&lt;100,"Low")</f>
        <v>Medium</v>
      </c>
      <c r="L1775" s="2" t="str">
        <f>IF(Sales[[#This Row],[Current Upsell $]]&gt;0,_xlfn.CONCAT(Sales[[#This Row],[Subscription Type]]," ",Sales[[#This Row],[Upsell Priority]]," ",TEXT(Sales[[#This Row],[Current Upsell $]],"$#,#")),"")</f>
        <v>Business Medium $350</v>
      </c>
      <c r="M1775" s="1">
        <v>44228</v>
      </c>
      <c r="N1775" s="1">
        <v>44378</v>
      </c>
      <c r="O1775">
        <v>5</v>
      </c>
      <c r="P1775">
        <v>0</v>
      </c>
      <c r="Q1775" s="1">
        <v>44348</v>
      </c>
      <c r="R1775">
        <v>1100</v>
      </c>
      <c r="S1775" s="1"/>
    </row>
    <row r="1776" spans="1:19" x14ac:dyDescent="0.35">
      <c r="A1776">
        <v>100197</v>
      </c>
      <c r="B1776" t="s">
        <v>3</v>
      </c>
      <c r="C1776" s="2">
        <f>_xlfn.SWITCH(Sales[[#This Row],[Subscription Type]],"Basic",10,"Premium",10,"Business",25,"Enterprise",27)</f>
        <v>10</v>
      </c>
      <c r="E1776" s="1"/>
      <c r="F1776" s="1"/>
      <c r="G1776">
        <v>0</v>
      </c>
      <c r="H1776">
        <v>52</v>
      </c>
      <c r="I1776">
        <f>IF(Sales[[#This Row],[Number of Users]]-Sales[[#This Row],[Licenses Bought]]&lt;0,0,Sales[[#This Row],[Number of Users]]-Sales[[#This Row],[Licenses Bought]])</f>
        <v>52</v>
      </c>
      <c r="J1776" s="2">
        <f>IF(Sales[[#This Row],[Sales Month]]=MAX(Sales[Sales Month]),Sales[[#This Row],[Upsell $ Per Non-Paying User]]*Sales[[#This Row],[Non-Paying Users]],0)</f>
        <v>0</v>
      </c>
      <c r="K1776" s="2" t="str">
        <f>_xlfn.IFS(Sales[[#This Row],[Current Upsell $]]=0,"",Sales[[#This Row],[Current Upsell $]]&gt;=400,"High",Sales[[#This Row],[Current Upsell $]]&gt;=100,"Medium",Sales[[#This Row],[Current Upsell $]]&lt;100,"Low")</f>
        <v/>
      </c>
      <c r="L1776" s="2" t="str">
        <f>IF(Sales[[#This Row],[Current Upsell $]]&gt;0,_xlfn.CONCAT(Sales[[#This Row],[Subscription Type]]," ",Sales[[#This Row],[Upsell Priority]]," ",TEXT(Sales[[#This Row],[Current Upsell $]],"$#,#")),"")</f>
        <v/>
      </c>
      <c r="M1776" s="1">
        <v>44228</v>
      </c>
      <c r="N1776" s="1">
        <v>44378</v>
      </c>
      <c r="O1776">
        <v>5</v>
      </c>
      <c r="P1776">
        <v>0</v>
      </c>
      <c r="Q1776" s="1">
        <v>44228</v>
      </c>
      <c r="R1776">
        <v>0</v>
      </c>
      <c r="S1776" s="1"/>
    </row>
    <row r="1777" spans="1:19" x14ac:dyDescent="0.35">
      <c r="A1777">
        <v>100197</v>
      </c>
      <c r="B1777" t="s">
        <v>0</v>
      </c>
      <c r="C1777" s="2">
        <f>_xlfn.SWITCH(Sales[[#This Row],[Subscription Type]],"Basic",10,"Premium",10,"Business",25,"Enterprise",27)</f>
        <v>10</v>
      </c>
      <c r="E1777" s="1"/>
      <c r="F1777" s="1"/>
      <c r="G1777">
        <v>15</v>
      </c>
      <c r="H1777">
        <v>44</v>
      </c>
      <c r="I1777">
        <f>IF(Sales[[#This Row],[Number of Users]]-Sales[[#This Row],[Licenses Bought]]&lt;0,0,Sales[[#This Row],[Number of Users]]-Sales[[#This Row],[Licenses Bought]])</f>
        <v>29</v>
      </c>
      <c r="J1777" s="2">
        <f>IF(Sales[[#This Row],[Sales Month]]=MAX(Sales[Sales Month]),Sales[[#This Row],[Upsell $ Per Non-Paying User]]*Sales[[#This Row],[Non-Paying Users]],0)</f>
        <v>0</v>
      </c>
      <c r="K1777" s="2" t="str">
        <f>_xlfn.IFS(Sales[[#This Row],[Current Upsell $]]=0,"",Sales[[#This Row],[Current Upsell $]]&gt;=400,"High",Sales[[#This Row],[Current Upsell $]]&gt;=100,"Medium",Sales[[#This Row],[Current Upsell $]]&lt;100,"Low")</f>
        <v/>
      </c>
      <c r="L1777" s="2" t="str">
        <f>IF(Sales[[#This Row],[Current Upsell $]]&gt;0,_xlfn.CONCAT(Sales[[#This Row],[Subscription Type]]," ",Sales[[#This Row],[Upsell Priority]]," ",TEXT(Sales[[#This Row],[Current Upsell $]],"$#,#")),"")</f>
        <v/>
      </c>
      <c r="M1777" s="1">
        <v>44228</v>
      </c>
      <c r="N1777" s="1">
        <v>44378</v>
      </c>
      <c r="O1777">
        <v>5</v>
      </c>
      <c r="P1777">
        <v>0</v>
      </c>
      <c r="Q1777" s="1">
        <v>44256</v>
      </c>
      <c r="R1777">
        <v>150</v>
      </c>
      <c r="S1777" s="1"/>
    </row>
    <row r="1778" spans="1:19" x14ac:dyDescent="0.35">
      <c r="A1778">
        <v>100197</v>
      </c>
      <c r="B1778" t="s">
        <v>0</v>
      </c>
      <c r="C1778" s="2">
        <f>_xlfn.SWITCH(Sales[[#This Row],[Subscription Type]],"Basic",10,"Premium",10,"Business",25,"Enterprise",27)</f>
        <v>10</v>
      </c>
      <c r="E1778" s="1"/>
      <c r="F1778" s="1"/>
      <c r="G1778">
        <v>24</v>
      </c>
      <c r="H1778">
        <v>51</v>
      </c>
      <c r="I1778">
        <f>IF(Sales[[#This Row],[Number of Users]]-Sales[[#This Row],[Licenses Bought]]&lt;0,0,Sales[[#This Row],[Number of Users]]-Sales[[#This Row],[Licenses Bought]])</f>
        <v>27</v>
      </c>
      <c r="J1778" s="2">
        <f>IF(Sales[[#This Row],[Sales Month]]=MAX(Sales[Sales Month]),Sales[[#This Row],[Upsell $ Per Non-Paying User]]*Sales[[#This Row],[Non-Paying Users]],0)</f>
        <v>0</v>
      </c>
      <c r="K1778" s="2" t="str">
        <f>_xlfn.IFS(Sales[[#This Row],[Current Upsell $]]=0,"",Sales[[#This Row],[Current Upsell $]]&gt;=400,"High",Sales[[#This Row],[Current Upsell $]]&gt;=100,"Medium",Sales[[#This Row],[Current Upsell $]]&lt;100,"Low")</f>
        <v/>
      </c>
      <c r="L1778" s="2" t="str">
        <f>IF(Sales[[#This Row],[Current Upsell $]]&gt;0,_xlfn.CONCAT(Sales[[#This Row],[Subscription Type]]," ",Sales[[#This Row],[Upsell Priority]]," ",TEXT(Sales[[#This Row],[Current Upsell $]],"$#,#")),"")</f>
        <v/>
      </c>
      <c r="M1778" s="1">
        <v>44228</v>
      </c>
      <c r="N1778" s="1">
        <v>44378</v>
      </c>
      <c r="O1778">
        <v>5</v>
      </c>
      <c r="P1778">
        <v>0</v>
      </c>
      <c r="Q1778" s="1">
        <v>44287</v>
      </c>
      <c r="R1778">
        <v>240</v>
      </c>
      <c r="S1778" s="1"/>
    </row>
    <row r="1779" spans="1:19" x14ac:dyDescent="0.35">
      <c r="A1779">
        <v>100197</v>
      </c>
      <c r="B1779" t="s">
        <v>0</v>
      </c>
      <c r="C1779" s="2">
        <f>_xlfn.SWITCH(Sales[[#This Row],[Subscription Type]],"Basic",10,"Premium",10,"Business",25,"Enterprise",27)</f>
        <v>10</v>
      </c>
      <c r="E1779" s="1"/>
      <c r="F1779" s="1"/>
      <c r="G1779">
        <v>44</v>
      </c>
      <c r="H1779">
        <v>58</v>
      </c>
      <c r="I1779">
        <f>IF(Sales[[#This Row],[Number of Users]]-Sales[[#This Row],[Licenses Bought]]&lt;0,0,Sales[[#This Row],[Number of Users]]-Sales[[#This Row],[Licenses Bought]])</f>
        <v>14</v>
      </c>
      <c r="J1779" s="2">
        <f>IF(Sales[[#This Row],[Sales Month]]=MAX(Sales[Sales Month]),Sales[[#This Row],[Upsell $ Per Non-Paying User]]*Sales[[#This Row],[Non-Paying Users]],0)</f>
        <v>0</v>
      </c>
      <c r="K1779" s="2" t="str">
        <f>_xlfn.IFS(Sales[[#This Row],[Current Upsell $]]=0,"",Sales[[#This Row],[Current Upsell $]]&gt;=400,"High",Sales[[#This Row],[Current Upsell $]]&gt;=100,"Medium",Sales[[#This Row],[Current Upsell $]]&lt;100,"Low")</f>
        <v/>
      </c>
      <c r="L1779" s="2" t="str">
        <f>IF(Sales[[#This Row],[Current Upsell $]]&gt;0,_xlfn.CONCAT(Sales[[#This Row],[Subscription Type]]," ",Sales[[#This Row],[Upsell Priority]]," ",TEXT(Sales[[#This Row],[Current Upsell $]],"$#,#")),"")</f>
        <v/>
      </c>
      <c r="M1779" s="1">
        <v>44228</v>
      </c>
      <c r="N1779" s="1">
        <v>44378</v>
      </c>
      <c r="O1779">
        <v>5</v>
      </c>
      <c r="P1779">
        <v>0</v>
      </c>
      <c r="Q1779" s="1">
        <v>44317</v>
      </c>
      <c r="R1779">
        <v>440</v>
      </c>
      <c r="S1779" s="1"/>
    </row>
    <row r="1780" spans="1:19" x14ac:dyDescent="0.35">
      <c r="A1780">
        <v>100197</v>
      </c>
      <c r="B1780" t="s">
        <v>0</v>
      </c>
      <c r="C1780" s="2">
        <f>_xlfn.SWITCH(Sales[[#This Row],[Subscription Type]],"Basic",10,"Premium",10,"Business",25,"Enterprise",27)</f>
        <v>10</v>
      </c>
      <c r="E1780" s="1"/>
      <c r="F1780" s="1"/>
      <c r="G1780">
        <v>44</v>
      </c>
      <c r="H1780">
        <v>59</v>
      </c>
      <c r="I1780">
        <f>IF(Sales[[#This Row],[Number of Users]]-Sales[[#This Row],[Licenses Bought]]&lt;0,0,Sales[[#This Row],[Number of Users]]-Sales[[#This Row],[Licenses Bought]])</f>
        <v>15</v>
      </c>
      <c r="J1780" s="2">
        <f>IF(Sales[[#This Row],[Sales Month]]=MAX(Sales[Sales Month]),Sales[[#This Row],[Upsell $ Per Non-Paying User]]*Sales[[#This Row],[Non-Paying Users]],0)</f>
        <v>150</v>
      </c>
      <c r="K1780" s="2" t="str">
        <f>_xlfn.IFS(Sales[[#This Row],[Current Upsell $]]=0,"",Sales[[#This Row],[Current Upsell $]]&gt;=400,"High",Sales[[#This Row],[Current Upsell $]]&gt;=100,"Medium",Sales[[#This Row],[Current Upsell $]]&lt;100,"Low")</f>
        <v>Medium</v>
      </c>
      <c r="L1780" s="2" t="str">
        <f>IF(Sales[[#This Row],[Current Upsell $]]&gt;0,_xlfn.CONCAT(Sales[[#This Row],[Subscription Type]]," ",Sales[[#This Row],[Upsell Priority]]," ",TEXT(Sales[[#This Row],[Current Upsell $]],"$#,#")),"")</f>
        <v>Premium Medium $150</v>
      </c>
      <c r="M1780" s="1">
        <v>44228</v>
      </c>
      <c r="N1780" s="1">
        <v>44378</v>
      </c>
      <c r="O1780">
        <v>5</v>
      </c>
      <c r="P1780">
        <v>0</v>
      </c>
      <c r="Q1780" s="1">
        <v>44348</v>
      </c>
      <c r="R1780">
        <v>440</v>
      </c>
      <c r="S1780" s="1"/>
    </row>
    <row r="1781" spans="1:19" x14ac:dyDescent="0.35">
      <c r="A1781">
        <v>100198</v>
      </c>
      <c r="B1781" t="s">
        <v>3</v>
      </c>
      <c r="C1781" s="2">
        <f>_xlfn.SWITCH(Sales[[#This Row],[Subscription Type]],"Basic",10,"Premium",10,"Business",25,"Enterprise",27)</f>
        <v>10</v>
      </c>
      <c r="E1781" s="1"/>
      <c r="F1781" s="1"/>
      <c r="G1781">
        <v>0</v>
      </c>
      <c r="H1781">
        <v>45</v>
      </c>
      <c r="I1781">
        <f>IF(Sales[[#This Row],[Number of Users]]-Sales[[#This Row],[Licenses Bought]]&lt;0,0,Sales[[#This Row],[Number of Users]]-Sales[[#This Row],[Licenses Bought]])</f>
        <v>45</v>
      </c>
      <c r="J1781" s="2">
        <f>IF(Sales[[#This Row],[Sales Month]]=MAX(Sales[Sales Month]),Sales[[#This Row],[Upsell $ Per Non-Paying User]]*Sales[[#This Row],[Non-Paying Users]],0)</f>
        <v>0</v>
      </c>
      <c r="K1781" s="2" t="str">
        <f>_xlfn.IFS(Sales[[#This Row],[Current Upsell $]]=0,"",Sales[[#This Row],[Current Upsell $]]&gt;=400,"High",Sales[[#This Row],[Current Upsell $]]&gt;=100,"Medium",Sales[[#This Row],[Current Upsell $]]&lt;100,"Low")</f>
        <v/>
      </c>
      <c r="L1781" s="2" t="str">
        <f>IF(Sales[[#This Row],[Current Upsell $]]&gt;0,_xlfn.CONCAT(Sales[[#This Row],[Subscription Type]]," ",Sales[[#This Row],[Upsell Priority]]," ",TEXT(Sales[[#This Row],[Current Upsell $]],"$#,#")),"")</f>
        <v/>
      </c>
      <c r="M1781" s="1">
        <v>44228</v>
      </c>
      <c r="N1781" s="1">
        <v>44378</v>
      </c>
      <c r="O1781">
        <v>5</v>
      </c>
      <c r="P1781">
        <v>0</v>
      </c>
      <c r="Q1781" s="1">
        <v>44228</v>
      </c>
      <c r="R1781">
        <v>0</v>
      </c>
      <c r="S1781" s="1"/>
    </row>
    <row r="1782" spans="1:19" x14ac:dyDescent="0.35">
      <c r="A1782">
        <v>100198</v>
      </c>
      <c r="B1782" t="s">
        <v>0</v>
      </c>
      <c r="C1782" s="2">
        <f>_xlfn.SWITCH(Sales[[#This Row],[Subscription Type]],"Basic",10,"Premium",10,"Business",25,"Enterprise",27)</f>
        <v>10</v>
      </c>
      <c r="E1782" s="1"/>
      <c r="F1782" s="1"/>
      <c r="G1782">
        <v>11</v>
      </c>
      <c r="H1782">
        <v>40</v>
      </c>
      <c r="I1782">
        <f>IF(Sales[[#This Row],[Number of Users]]-Sales[[#This Row],[Licenses Bought]]&lt;0,0,Sales[[#This Row],[Number of Users]]-Sales[[#This Row],[Licenses Bought]])</f>
        <v>29</v>
      </c>
      <c r="J1782" s="2">
        <f>IF(Sales[[#This Row],[Sales Month]]=MAX(Sales[Sales Month]),Sales[[#This Row],[Upsell $ Per Non-Paying User]]*Sales[[#This Row],[Non-Paying Users]],0)</f>
        <v>0</v>
      </c>
      <c r="K1782" s="2" t="str">
        <f>_xlfn.IFS(Sales[[#This Row],[Current Upsell $]]=0,"",Sales[[#This Row],[Current Upsell $]]&gt;=400,"High",Sales[[#This Row],[Current Upsell $]]&gt;=100,"Medium",Sales[[#This Row],[Current Upsell $]]&lt;100,"Low")</f>
        <v/>
      </c>
      <c r="L1782" s="2" t="str">
        <f>IF(Sales[[#This Row],[Current Upsell $]]&gt;0,_xlfn.CONCAT(Sales[[#This Row],[Subscription Type]]," ",Sales[[#This Row],[Upsell Priority]]," ",TEXT(Sales[[#This Row],[Current Upsell $]],"$#,#")),"")</f>
        <v/>
      </c>
      <c r="M1782" s="1">
        <v>44228</v>
      </c>
      <c r="N1782" s="1">
        <v>44378</v>
      </c>
      <c r="O1782">
        <v>5</v>
      </c>
      <c r="P1782">
        <v>0</v>
      </c>
      <c r="Q1782" s="1">
        <v>44256</v>
      </c>
      <c r="R1782">
        <v>110</v>
      </c>
      <c r="S1782" s="1"/>
    </row>
    <row r="1783" spans="1:19" x14ac:dyDescent="0.35">
      <c r="A1783">
        <v>100198</v>
      </c>
      <c r="B1783" t="s">
        <v>0</v>
      </c>
      <c r="C1783" s="2">
        <f>_xlfn.SWITCH(Sales[[#This Row],[Subscription Type]],"Basic",10,"Premium",10,"Business",25,"Enterprise",27)</f>
        <v>10</v>
      </c>
      <c r="E1783" s="1"/>
      <c r="F1783" s="1"/>
      <c r="G1783">
        <v>22</v>
      </c>
      <c r="H1783">
        <v>49</v>
      </c>
      <c r="I1783">
        <f>IF(Sales[[#This Row],[Number of Users]]-Sales[[#This Row],[Licenses Bought]]&lt;0,0,Sales[[#This Row],[Number of Users]]-Sales[[#This Row],[Licenses Bought]])</f>
        <v>27</v>
      </c>
      <c r="J1783" s="2">
        <f>IF(Sales[[#This Row],[Sales Month]]=MAX(Sales[Sales Month]),Sales[[#This Row],[Upsell $ Per Non-Paying User]]*Sales[[#This Row],[Non-Paying Users]],0)</f>
        <v>0</v>
      </c>
      <c r="K1783" s="2" t="str">
        <f>_xlfn.IFS(Sales[[#This Row],[Current Upsell $]]=0,"",Sales[[#This Row],[Current Upsell $]]&gt;=400,"High",Sales[[#This Row],[Current Upsell $]]&gt;=100,"Medium",Sales[[#This Row],[Current Upsell $]]&lt;100,"Low")</f>
        <v/>
      </c>
      <c r="L1783" s="2" t="str">
        <f>IF(Sales[[#This Row],[Current Upsell $]]&gt;0,_xlfn.CONCAT(Sales[[#This Row],[Subscription Type]]," ",Sales[[#This Row],[Upsell Priority]]," ",TEXT(Sales[[#This Row],[Current Upsell $]],"$#,#")),"")</f>
        <v/>
      </c>
      <c r="M1783" s="1">
        <v>44228</v>
      </c>
      <c r="N1783" s="1">
        <v>44378</v>
      </c>
      <c r="O1783">
        <v>5</v>
      </c>
      <c r="P1783">
        <v>0</v>
      </c>
      <c r="Q1783" s="1">
        <v>44287</v>
      </c>
      <c r="R1783">
        <v>220</v>
      </c>
      <c r="S1783" s="1"/>
    </row>
    <row r="1784" spans="1:19" x14ac:dyDescent="0.35">
      <c r="A1784">
        <v>100198</v>
      </c>
      <c r="B1784" t="s">
        <v>0</v>
      </c>
      <c r="C1784" s="2">
        <f>_xlfn.SWITCH(Sales[[#This Row],[Subscription Type]],"Basic",10,"Premium",10,"Business",25,"Enterprise",27)</f>
        <v>10</v>
      </c>
      <c r="E1784" s="1"/>
      <c r="F1784" s="1"/>
      <c r="G1784">
        <v>31</v>
      </c>
      <c r="H1784">
        <v>45</v>
      </c>
      <c r="I1784">
        <f>IF(Sales[[#This Row],[Number of Users]]-Sales[[#This Row],[Licenses Bought]]&lt;0,0,Sales[[#This Row],[Number of Users]]-Sales[[#This Row],[Licenses Bought]])</f>
        <v>14</v>
      </c>
      <c r="J1784" s="2">
        <f>IF(Sales[[#This Row],[Sales Month]]=MAX(Sales[Sales Month]),Sales[[#This Row],[Upsell $ Per Non-Paying User]]*Sales[[#This Row],[Non-Paying Users]],0)</f>
        <v>0</v>
      </c>
      <c r="K1784" s="2" t="str">
        <f>_xlfn.IFS(Sales[[#This Row],[Current Upsell $]]=0,"",Sales[[#This Row],[Current Upsell $]]&gt;=400,"High",Sales[[#This Row],[Current Upsell $]]&gt;=100,"Medium",Sales[[#This Row],[Current Upsell $]]&lt;100,"Low")</f>
        <v/>
      </c>
      <c r="L1784" s="2" t="str">
        <f>IF(Sales[[#This Row],[Current Upsell $]]&gt;0,_xlfn.CONCAT(Sales[[#This Row],[Subscription Type]]," ",Sales[[#This Row],[Upsell Priority]]," ",TEXT(Sales[[#This Row],[Current Upsell $]],"$#,#")),"")</f>
        <v/>
      </c>
      <c r="M1784" s="1">
        <v>44228</v>
      </c>
      <c r="N1784" s="1">
        <v>44378</v>
      </c>
      <c r="O1784">
        <v>5</v>
      </c>
      <c r="P1784">
        <v>0</v>
      </c>
      <c r="Q1784" s="1">
        <v>44317</v>
      </c>
      <c r="R1784">
        <v>310</v>
      </c>
      <c r="S1784" s="1"/>
    </row>
    <row r="1785" spans="1:19" x14ac:dyDescent="0.35">
      <c r="A1785">
        <v>100198</v>
      </c>
      <c r="B1785" t="s">
        <v>0</v>
      </c>
      <c r="C1785" s="2">
        <f>_xlfn.SWITCH(Sales[[#This Row],[Subscription Type]],"Basic",10,"Premium",10,"Business",25,"Enterprise",27)</f>
        <v>10</v>
      </c>
      <c r="E1785" s="1"/>
      <c r="F1785" s="1"/>
      <c r="G1785">
        <v>39</v>
      </c>
      <c r="H1785">
        <v>43</v>
      </c>
      <c r="I1785">
        <f>IF(Sales[[#This Row],[Number of Users]]-Sales[[#This Row],[Licenses Bought]]&lt;0,0,Sales[[#This Row],[Number of Users]]-Sales[[#This Row],[Licenses Bought]])</f>
        <v>4</v>
      </c>
      <c r="J1785" s="2">
        <f>IF(Sales[[#This Row],[Sales Month]]=MAX(Sales[Sales Month]),Sales[[#This Row],[Upsell $ Per Non-Paying User]]*Sales[[#This Row],[Non-Paying Users]],0)</f>
        <v>40</v>
      </c>
      <c r="K1785" s="2" t="str">
        <f>_xlfn.IFS(Sales[[#This Row],[Current Upsell $]]=0,"",Sales[[#This Row],[Current Upsell $]]&gt;=400,"High",Sales[[#This Row],[Current Upsell $]]&gt;=100,"Medium",Sales[[#This Row],[Current Upsell $]]&lt;100,"Low")</f>
        <v>Low</v>
      </c>
      <c r="L1785" s="2" t="str">
        <f>IF(Sales[[#This Row],[Current Upsell $]]&gt;0,_xlfn.CONCAT(Sales[[#This Row],[Subscription Type]]," ",Sales[[#This Row],[Upsell Priority]]," ",TEXT(Sales[[#This Row],[Current Upsell $]],"$#,#")),"")</f>
        <v>Premium Low $40</v>
      </c>
      <c r="M1785" s="1">
        <v>44228</v>
      </c>
      <c r="N1785" s="1">
        <v>44378</v>
      </c>
      <c r="O1785">
        <v>5</v>
      </c>
      <c r="P1785">
        <v>0</v>
      </c>
      <c r="Q1785" s="1">
        <v>44348</v>
      </c>
      <c r="R1785">
        <v>390</v>
      </c>
      <c r="S1785" s="1"/>
    </row>
    <row r="1786" spans="1:19" x14ac:dyDescent="0.35">
      <c r="A1786">
        <v>100199</v>
      </c>
      <c r="B1786" t="s">
        <v>3</v>
      </c>
      <c r="C1786" s="2">
        <f>_xlfn.SWITCH(Sales[[#This Row],[Subscription Type]],"Basic",10,"Premium",10,"Business",25,"Enterprise",27)</f>
        <v>10</v>
      </c>
      <c r="E1786" s="1"/>
      <c r="F1786" s="1"/>
      <c r="G1786">
        <v>0</v>
      </c>
      <c r="H1786">
        <v>41</v>
      </c>
      <c r="I1786">
        <f>IF(Sales[[#This Row],[Number of Users]]-Sales[[#This Row],[Licenses Bought]]&lt;0,0,Sales[[#This Row],[Number of Users]]-Sales[[#This Row],[Licenses Bought]])</f>
        <v>41</v>
      </c>
      <c r="J1786" s="2">
        <f>IF(Sales[[#This Row],[Sales Month]]=MAX(Sales[Sales Month]),Sales[[#This Row],[Upsell $ Per Non-Paying User]]*Sales[[#This Row],[Non-Paying Users]],0)</f>
        <v>0</v>
      </c>
      <c r="K1786" s="2" t="str">
        <f>_xlfn.IFS(Sales[[#This Row],[Current Upsell $]]=0,"",Sales[[#This Row],[Current Upsell $]]&gt;=400,"High",Sales[[#This Row],[Current Upsell $]]&gt;=100,"Medium",Sales[[#This Row],[Current Upsell $]]&lt;100,"Low")</f>
        <v/>
      </c>
      <c r="L1786" s="2" t="str">
        <f>IF(Sales[[#This Row],[Current Upsell $]]&gt;0,_xlfn.CONCAT(Sales[[#This Row],[Subscription Type]]," ",Sales[[#This Row],[Upsell Priority]]," ",TEXT(Sales[[#This Row],[Current Upsell $]],"$#,#")),"")</f>
        <v/>
      </c>
      <c r="M1786" s="1">
        <v>44228</v>
      </c>
      <c r="N1786" s="1">
        <v>44378</v>
      </c>
      <c r="O1786">
        <v>5</v>
      </c>
      <c r="P1786">
        <v>0</v>
      </c>
      <c r="Q1786" s="1">
        <v>44228</v>
      </c>
      <c r="R1786">
        <v>0</v>
      </c>
      <c r="S1786" s="1"/>
    </row>
    <row r="1787" spans="1:19" x14ac:dyDescent="0.35">
      <c r="A1787">
        <v>100199</v>
      </c>
      <c r="B1787" t="s">
        <v>1</v>
      </c>
      <c r="C1787" s="2">
        <f>_xlfn.SWITCH(Sales[[#This Row],[Subscription Type]],"Basic",10,"Premium",10,"Business",25,"Enterprise",27)</f>
        <v>25</v>
      </c>
      <c r="E1787" s="1"/>
      <c r="F1787" s="1"/>
      <c r="G1787">
        <v>12</v>
      </c>
      <c r="H1787">
        <v>50</v>
      </c>
      <c r="I1787">
        <f>IF(Sales[[#This Row],[Number of Users]]-Sales[[#This Row],[Licenses Bought]]&lt;0,0,Sales[[#This Row],[Number of Users]]-Sales[[#This Row],[Licenses Bought]])</f>
        <v>38</v>
      </c>
      <c r="J1787" s="2">
        <f>IF(Sales[[#This Row],[Sales Month]]=MAX(Sales[Sales Month]),Sales[[#This Row],[Upsell $ Per Non-Paying User]]*Sales[[#This Row],[Non-Paying Users]],0)</f>
        <v>0</v>
      </c>
      <c r="K1787" s="2" t="str">
        <f>_xlfn.IFS(Sales[[#This Row],[Current Upsell $]]=0,"",Sales[[#This Row],[Current Upsell $]]&gt;=400,"High",Sales[[#This Row],[Current Upsell $]]&gt;=100,"Medium",Sales[[#This Row],[Current Upsell $]]&lt;100,"Low")</f>
        <v/>
      </c>
      <c r="L1787" s="2" t="str">
        <f>IF(Sales[[#This Row],[Current Upsell $]]&gt;0,_xlfn.CONCAT(Sales[[#This Row],[Subscription Type]]," ",Sales[[#This Row],[Upsell Priority]]," ",TEXT(Sales[[#This Row],[Current Upsell $]],"$#,#")),"")</f>
        <v/>
      </c>
      <c r="M1787" s="1">
        <v>44228</v>
      </c>
      <c r="N1787" s="1">
        <v>44378</v>
      </c>
      <c r="O1787">
        <v>5</v>
      </c>
      <c r="P1787">
        <v>0</v>
      </c>
      <c r="Q1787" s="1">
        <v>44256</v>
      </c>
      <c r="R1787">
        <v>300</v>
      </c>
      <c r="S1787" s="1"/>
    </row>
    <row r="1788" spans="1:19" x14ac:dyDescent="0.35">
      <c r="A1788">
        <v>100199</v>
      </c>
      <c r="B1788" t="s">
        <v>1</v>
      </c>
      <c r="C1788" s="2">
        <f>_xlfn.SWITCH(Sales[[#This Row],[Subscription Type]],"Basic",10,"Premium",10,"Business",25,"Enterprise",27)</f>
        <v>25</v>
      </c>
      <c r="E1788" s="1"/>
      <c r="F1788" s="1"/>
      <c r="G1788">
        <v>37</v>
      </c>
      <c r="H1788">
        <v>34</v>
      </c>
      <c r="I1788">
        <f>IF(Sales[[#This Row],[Number of Users]]-Sales[[#This Row],[Licenses Bought]]&lt;0,0,Sales[[#This Row],[Number of Users]]-Sales[[#This Row],[Licenses Bought]])</f>
        <v>0</v>
      </c>
      <c r="J1788" s="2">
        <f>IF(Sales[[#This Row],[Sales Month]]=MAX(Sales[Sales Month]),Sales[[#This Row],[Upsell $ Per Non-Paying User]]*Sales[[#This Row],[Non-Paying Users]],0)</f>
        <v>0</v>
      </c>
      <c r="K1788" s="2" t="str">
        <f>_xlfn.IFS(Sales[[#This Row],[Current Upsell $]]=0,"",Sales[[#This Row],[Current Upsell $]]&gt;=400,"High",Sales[[#This Row],[Current Upsell $]]&gt;=100,"Medium",Sales[[#This Row],[Current Upsell $]]&lt;100,"Low")</f>
        <v/>
      </c>
      <c r="L1788" s="2" t="str">
        <f>IF(Sales[[#This Row],[Current Upsell $]]&gt;0,_xlfn.CONCAT(Sales[[#This Row],[Subscription Type]]," ",Sales[[#This Row],[Upsell Priority]]," ",TEXT(Sales[[#This Row],[Current Upsell $]],"$#,#")),"")</f>
        <v/>
      </c>
      <c r="M1788" s="1">
        <v>44228</v>
      </c>
      <c r="N1788" s="1">
        <v>44378</v>
      </c>
      <c r="O1788">
        <v>5</v>
      </c>
      <c r="P1788">
        <v>0</v>
      </c>
      <c r="Q1788" s="1">
        <v>44287</v>
      </c>
      <c r="R1788">
        <v>925</v>
      </c>
      <c r="S1788" s="1"/>
    </row>
    <row r="1789" spans="1:19" x14ac:dyDescent="0.35">
      <c r="A1789">
        <v>100199</v>
      </c>
      <c r="B1789" t="s">
        <v>1</v>
      </c>
      <c r="C1789" s="2">
        <f>_xlfn.SWITCH(Sales[[#This Row],[Subscription Type]],"Basic",10,"Premium",10,"Business",25,"Enterprise",27)</f>
        <v>25</v>
      </c>
      <c r="E1789" s="1"/>
      <c r="F1789" s="1"/>
      <c r="G1789">
        <v>33</v>
      </c>
      <c r="H1789">
        <v>40</v>
      </c>
      <c r="I1789">
        <f>IF(Sales[[#This Row],[Number of Users]]-Sales[[#This Row],[Licenses Bought]]&lt;0,0,Sales[[#This Row],[Number of Users]]-Sales[[#This Row],[Licenses Bought]])</f>
        <v>7</v>
      </c>
      <c r="J1789" s="2">
        <f>IF(Sales[[#This Row],[Sales Month]]=MAX(Sales[Sales Month]),Sales[[#This Row],[Upsell $ Per Non-Paying User]]*Sales[[#This Row],[Non-Paying Users]],0)</f>
        <v>0</v>
      </c>
      <c r="K1789" s="2" t="str">
        <f>_xlfn.IFS(Sales[[#This Row],[Current Upsell $]]=0,"",Sales[[#This Row],[Current Upsell $]]&gt;=400,"High",Sales[[#This Row],[Current Upsell $]]&gt;=100,"Medium",Sales[[#This Row],[Current Upsell $]]&lt;100,"Low")</f>
        <v/>
      </c>
      <c r="L1789" s="2" t="str">
        <f>IF(Sales[[#This Row],[Current Upsell $]]&gt;0,_xlfn.CONCAT(Sales[[#This Row],[Subscription Type]]," ",Sales[[#This Row],[Upsell Priority]]," ",TEXT(Sales[[#This Row],[Current Upsell $]],"$#,#")),"")</f>
        <v/>
      </c>
      <c r="M1789" s="1">
        <v>44228</v>
      </c>
      <c r="N1789" s="1">
        <v>44378</v>
      </c>
      <c r="O1789">
        <v>5</v>
      </c>
      <c r="P1789">
        <v>0</v>
      </c>
      <c r="Q1789" s="1">
        <v>44317</v>
      </c>
      <c r="R1789">
        <v>825</v>
      </c>
      <c r="S1789" s="1"/>
    </row>
    <row r="1790" spans="1:19" x14ac:dyDescent="0.35">
      <c r="A1790">
        <v>100199</v>
      </c>
      <c r="B1790" t="s">
        <v>1</v>
      </c>
      <c r="C1790" s="2">
        <f>_xlfn.SWITCH(Sales[[#This Row],[Subscription Type]],"Basic",10,"Premium",10,"Business",25,"Enterprise",27)</f>
        <v>25</v>
      </c>
      <c r="E1790" s="1"/>
      <c r="F1790" s="1"/>
      <c r="G1790">
        <v>37</v>
      </c>
      <c r="H1790">
        <v>42</v>
      </c>
      <c r="I1790">
        <f>IF(Sales[[#This Row],[Number of Users]]-Sales[[#This Row],[Licenses Bought]]&lt;0,0,Sales[[#This Row],[Number of Users]]-Sales[[#This Row],[Licenses Bought]])</f>
        <v>5</v>
      </c>
      <c r="J1790" s="2">
        <f>IF(Sales[[#This Row],[Sales Month]]=MAX(Sales[Sales Month]),Sales[[#This Row],[Upsell $ Per Non-Paying User]]*Sales[[#This Row],[Non-Paying Users]],0)</f>
        <v>125</v>
      </c>
      <c r="K1790" s="2" t="str">
        <f>_xlfn.IFS(Sales[[#This Row],[Current Upsell $]]=0,"",Sales[[#This Row],[Current Upsell $]]&gt;=400,"High",Sales[[#This Row],[Current Upsell $]]&gt;=100,"Medium",Sales[[#This Row],[Current Upsell $]]&lt;100,"Low")</f>
        <v>Medium</v>
      </c>
      <c r="L1790" s="2" t="str">
        <f>IF(Sales[[#This Row],[Current Upsell $]]&gt;0,_xlfn.CONCAT(Sales[[#This Row],[Subscription Type]]," ",Sales[[#This Row],[Upsell Priority]]," ",TEXT(Sales[[#This Row],[Current Upsell $]],"$#,#")),"")</f>
        <v>Business Medium $125</v>
      </c>
      <c r="M1790" s="1">
        <v>44228</v>
      </c>
      <c r="N1790" s="1">
        <v>44378</v>
      </c>
      <c r="O1790">
        <v>5</v>
      </c>
      <c r="P1790">
        <v>0</v>
      </c>
      <c r="Q1790" s="1">
        <v>44348</v>
      </c>
      <c r="R1790">
        <v>925</v>
      </c>
      <c r="S1790" s="1"/>
    </row>
    <row r="1791" spans="1:19" x14ac:dyDescent="0.35">
      <c r="A1791">
        <v>100200</v>
      </c>
      <c r="B1791" t="s">
        <v>3</v>
      </c>
      <c r="C1791" s="2">
        <f>_xlfn.SWITCH(Sales[[#This Row],[Subscription Type]],"Basic",10,"Premium",10,"Business",25,"Enterprise",27)</f>
        <v>10</v>
      </c>
      <c r="E1791" s="1"/>
      <c r="F1791" s="1"/>
      <c r="G1791">
        <v>0</v>
      </c>
      <c r="H1791">
        <v>35</v>
      </c>
      <c r="I1791">
        <f>IF(Sales[[#This Row],[Number of Users]]-Sales[[#This Row],[Licenses Bought]]&lt;0,0,Sales[[#This Row],[Number of Users]]-Sales[[#This Row],[Licenses Bought]])</f>
        <v>35</v>
      </c>
      <c r="J1791" s="2">
        <f>IF(Sales[[#This Row],[Sales Month]]=MAX(Sales[Sales Month]),Sales[[#This Row],[Upsell $ Per Non-Paying User]]*Sales[[#This Row],[Non-Paying Users]],0)</f>
        <v>0</v>
      </c>
      <c r="K1791" s="2" t="str">
        <f>_xlfn.IFS(Sales[[#This Row],[Current Upsell $]]=0,"",Sales[[#This Row],[Current Upsell $]]&gt;=400,"High",Sales[[#This Row],[Current Upsell $]]&gt;=100,"Medium",Sales[[#This Row],[Current Upsell $]]&lt;100,"Low")</f>
        <v/>
      </c>
      <c r="L1791" s="2" t="str">
        <f>IF(Sales[[#This Row],[Current Upsell $]]&gt;0,_xlfn.CONCAT(Sales[[#This Row],[Subscription Type]]," ",Sales[[#This Row],[Upsell Priority]]," ",TEXT(Sales[[#This Row],[Current Upsell $]],"$#,#")),"")</f>
        <v/>
      </c>
      <c r="M1791" s="1">
        <v>44228</v>
      </c>
      <c r="N1791" s="1">
        <v>44378</v>
      </c>
      <c r="O1791">
        <v>5</v>
      </c>
      <c r="P1791">
        <v>0</v>
      </c>
      <c r="Q1791" s="1">
        <v>44228</v>
      </c>
      <c r="R1791">
        <v>0</v>
      </c>
      <c r="S1791" s="1"/>
    </row>
    <row r="1792" spans="1:19" x14ac:dyDescent="0.35">
      <c r="A1792">
        <v>100200</v>
      </c>
      <c r="B1792" t="s">
        <v>0</v>
      </c>
      <c r="C1792" s="2">
        <f>_xlfn.SWITCH(Sales[[#This Row],[Subscription Type]],"Basic",10,"Premium",10,"Business",25,"Enterprise",27)</f>
        <v>10</v>
      </c>
      <c r="E1792" s="1"/>
      <c r="F1792" s="1"/>
      <c r="G1792">
        <v>21</v>
      </c>
      <c r="H1792">
        <v>42</v>
      </c>
      <c r="I1792">
        <f>IF(Sales[[#This Row],[Number of Users]]-Sales[[#This Row],[Licenses Bought]]&lt;0,0,Sales[[#This Row],[Number of Users]]-Sales[[#This Row],[Licenses Bought]])</f>
        <v>21</v>
      </c>
      <c r="J1792" s="2">
        <f>IF(Sales[[#This Row],[Sales Month]]=MAX(Sales[Sales Month]),Sales[[#This Row],[Upsell $ Per Non-Paying User]]*Sales[[#This Row],[Non-Paying Users]],0)</f>
        <v>0</v>
      </c>
      <c r="K1792" s="2" t="str">
        <f>_xlfn.IFS(Sales[[#This Row],[Current Upsell $]]=0,"",Sales[[#This Row],[Current Upsell $]]&gt;=400,"High",Sales[[#This Row],[Current Upsell $]]&gt;=100,"Medium",Sales[[#This Row],[Current Upsell $]]&lt;100,"Low")</f>
        <v/>
      </c>
      <c r="L1792" s="2" t="str">
        <f>IF(Sales[[#This Row],[Current Upsell $]]&gt;0,_xlfn.CONCAT(Sales[[#This Row],[Subscription Type]]," ",Sales[[#This Row],[Upsell Priority]]," ",TEXT(Sales[[#This Row],[Current Upsell $]],"$#,#")),"")</f>
        <v/>
      </c>
      <c r="M1792" s="1">
        <v>44228</v>
      </c>
      <c r="N1792" s="1">
        <v>44378</v>
      </c>
      <c r="O1792">
        <v>5</v>
      </c>
      <c r="P1792">
        <v>0</v>
      </c>
      <c r="Q1792" s="1">
        <v>44256</v>
      </c>
      <c r="R1792">
        <v>210</v>
      </c>
      <c r="S1792" s="1"/>
    </row>
    <row r="1793" spans="1:19" x14ac:dyDescent="0.35">
      <c r="A1793">
        <v>100200</v>
      </c>
      <c r="B1793" t="s">
        <v>0</v>
      </c>
      <c r="C1793" s="2">
        <f>_xlfn.SWITCH(Sales[[#This Row],[Subscription Type]],"Basic",10,"Premium",10,"Business",25,"Enterprise",27)</f>
        <v>10</v>
      </c>
      <c r="E1793" s="1"/>
      <c r="F1793" s="1"/>
      <c r="G1793">
        <v>20</v>
      </c>
      <c r="H1793">
        <v>48</v>
      </c>
      <c r="I1793">
        <f>IF(Sales[[#This Row],[Number of Users]]-Sales[[#This Row],[Licenses Bought]]&lt;0,0,Sales[[#This Row],[Number of Users]]-Sales[[#This Row],[Licenses Bought]])</f>
        <v>28</v>
      </c>
      <c r="J1793" s="2">
        <f>IF(Sales[[#This Row],[Sales Month]]=MAX(Sales[Sales Month]),Sales[[#This Row],[Upsell $ Per Non-Paying User]]*Sales[[#This Row],[Non-Paying Users]],0)</f>
        <v>0</v>
      </c>
      <c r="K1793" s="2" t="str">
        <f>_xlfn.IFS(Sales[[#This Row],[Current Upsell $]]=0,"",Sales[[#This Row],[Current Upsell $]]&gt;=400,"High",Sales[[#This Row],[Current Upsell $]]&gt;=100,"Medium",Sales[[#This Row],[Current Upsell $]]&lt;100,"Low")</f>
        <v/>
      </c>
      <c r="L1793" s="2" t="str">
        <f>IF(Sales[[#This Row],[Current Upsell $]]&gt;0,_xlfn.CONCAT(Sales[[#This Row],[Subscription Type]]," ",Sales[[#This Row],[Upsell Priority]]," ",TEXT(Sales[[#This Row],[Current Upsell $]],"$#,#")),"")</f>
        <v/>
      </c>
      <c r="M1793" s="1">
        <v>44228</v>
      </c>
      <c r="N1793" s="1">
        <v>44378</v>
      </c>
      <c r="O1793">
        <v>5</v>
      </c>
      <c r="P1793">
        <v>0</v>
      </c>
      <c r="Q1793" s="1">
        <v>44287</v>
      </c>
      <c r="R1793">
        <v>200</v>
      </c>
      <c r="S1793" s="1"/>
    </row>
    <row r="1794" spans="1:19" x14ac:dyDescent="0.35">
      <c r="A1794">
        <v>100200</v>
      </c>
      <c r="B1794" t="s">
        <v>0</v>
      </c>
      <c r="C1794" s="2">
        <f>_xlfn.SWITCH(Sales[[#This Row],[Subscription Type]],"Basic",10,"Premium",10,"Business",25,"Enterprise",27)</f>
        <v>10</v>
      </c>
      <c r="E1794" s="1"/>
      <c r="F1794" s="1"/>
      <c r="G1794">
        <v>32</v>
      </c>
      <c r="H1794">
        <v>36</v>
      </c>
      <c r="I1794">
        <f>IF(Sales[[#This Row],[Number of Users]]-Sales[[#This Row],[Licenses Bought]]&lt;0,0,Sales[[#This Row],[Number of Users]]-Sales[[#This Row],[Licenses Bought]])</f>
        <v>4</v>
      </c>
      <c r="J1794" s="2">
        <f>IF(Sales[[#This Row],[Sales Month]]=MAX(Sales[Sales Month]),Sales[[#This Row],[Upsell $ Per Non-Paying User]]*Sales[[#This Row],[Non-Paying Users]],0)</f>
        <v>0</v>
      </c>
      <c r="K1794" s="2" t="str">
        <f>_xlfn.IFS(Sales[[#This Row],[Current Upsell $]]=0,"",Sales[[#This Row],[Current Upsell $]]&gt;=400,"High",Sales[[#This Row],[Current Upsell $]]&gt;=100,"Medium",Sales[[#This Row],[Current Upsell $]]&lt;100,"Low")</f>
        <v/>
      </c>
      <c r="L1794" s="2" t="str">
        <f>IF(Sales[[#This Row],[Current Upsell $]]&gt;0,_xlfn.CONCAT(Sales[[#This Row],[Subscription Type]]," ",Sales[[#This Row],[Upsell Priority]]," ",TEXT(Sales[[#This Row],[Current Upsell $]],"$#,#")),"")</f>
        <v/>
      </c>
      <c r="M1794" s="1">
        <v>44228</v>
      </c>
      <c r="N1794" s="1">
        <v>44378</v>
      </c>
      <c r="O1794">
        <v>5</v>
      </c>
      <c r="P1794">
        <v>0</v>
      </c>
      <c r="Q1794" s="1">
        <v>44317</v>
      </c>
      <c r="R1794">
        <v>320</v>
      </c>
      <c r="S1794" s="1"/>
    </row>
    <row r="1795" spans="1:19" x14ac:dyDescent="0.35">
      <c r="A1795">
        <v>100200</v>
      </c>
      <c r="B1795" t="s">
        <v>0</v>
      </c>
      <c r="C1795" s="2">
        <f>_xlfn.SWITCH(Sales[[#This Row],[Subscription Type]],"Basic",10,"Premium",10,"Business",25,"Enterprise",27)</f>
        <v>10</v>
      </c>
      <c r="E1795" s="1"/>
      <c r="F1795" s="1"/>
      <c r="G1795">
        <v>32</v>
      </c>
      <c r="H1795">
        <v>38</v>
      </c>
      <c r="I1795">
        <f>IF(Sales[[#This Row],[Number of Users]]-Sales[[#This Row],[Licenses Bought]]&lt;0,0,Sales[[#This Row],[Number of Users]]-Sales[[#This Row],[Licenses Bought]])</f>
        <v>6</v>
      </c>
      <c r="J1795" s="2">
        <f>IF(Sales[[#This Row],[Sales Month]]=MAX(Sales[Sales Month]),Sales[[#This Row],[Upsell $ Per Non-Paying User]]*Sales[[#This Row],[Non-Paying Users]],0)</f>
        <v>60</v>
      </c>
      <c r="K1795" s="2" t="str">
        <f>_xlfn.IFS(Sales[[#This Row],[Current Upsell $]]=0,"",Sales[[#This Row],[Current Upsell $]]&gt;=400,"High",Sales[[#This Row],[Current Upsell $]]&gt;=100,"Medium",Sales[[#This Row],[Current Upsell $]]&lt;100,"Low")</f>
        <v>Low</v>
      </c>
      <c r="L1795" s="2" t="str">
        <f>IF(Sales[[#This Row],[Current Upsell $]]&gt;0,_xlfn.CONCAT(Sales[[#This Row],[Subscription Type]]," ",Sales[[#This Row],[Upsell Priority]]," ",TEXT(Sales[[#This Row],[Current Upsell $]],"$#,#")),"")</f>
        <v>Premium Low $60</v>
      </c>
      <c r="M1795" s="1">
        <v>44228</v>
      </c>
      <c r="N1795" s="1">
        <v>44378</v>
      </c>
      <c r="O1795">
        <v>5</v>
      </c>
      <c r="P1795">
        <v>0</v>
      </c>
      <c r="Q1795" s="1">
        <v>44348</v>
      </c>
      <c r="R1795">
        <v>320</v>
      </c>
      <c r="S1795" s="1"/>
    </row>
    <row r="1796" spans="1:19" x14ac:dyDescent="0.35">
      <c r="A1796">
        <v>100201</v>
      </c>
      <c r="B1796" t="s">
        <v>3</v>
      </c>
      <c r="C1796" s="2">
        <f>_xlfn.SWITCH(Sales[[#This Row],[Subscription Type]],"Basic",10,"Premium",10,"Business",25,"Enterprise",27)</f>
        <v>10</v>
      </c>
      <c r="E1796" s="1"/>
      <c r="F1796" s="1"/>
      <c r="G1796">
        <v>0</v>
      </c>
      <c r="H1796">
        <v>38</v>
      </c>
      <c r="I1796">
        <f>IF(Sales[[#This Row],[Number of Users]]-Sales[[#This Row],[Licenses Bought]]&lt;0,0,Sales[[#This Row],[Number of Users]]-Sales[[#This Row],[Licenses Bought]])</f>
        <v>38</v>
      </c>
      <c r="J1796" s="2">
        <f>IF(Sales[[#This Row],[Sales Month]]=MAX(Sales[Sales Month]),Sales[[#This Row],[Upsell $ Per Non-Paying User]]*Sales[[#This Row],[Non-Paying Users]],0)</f>
        <v>0</v>
      </c>
      <c r="K1796" s="2" t="str">
        <f>_xlfn.IFS(Sales[[#This Row],[Current Upsell $]]=0,"",Sales[[#This Row],[Current Upsell $]]&gt;=400,"High",Sales[[#This Row],[Current Upsell $]]&gt;=100,"Medium",Sales[[#This Row],[Current Upsell $]]&lt;100,"Low")</f>
        <v/>
      </c>
      <c r="L1796" s="2" t="str">
        <f>IF(Sales[[#This Row],[Current Upsell $]]&gt;0,_xlfn.CONCAT(Sales[[#This Row],[Subscription Type]]," ",Sales[[#This Row],[Upsell Priority]]," ",TEXT(Sales[[#This Row],[Current Upsell $]],"$#,#")),"")</f>
        <v/>
      </c>
      <c r="M1796" s="1">
        <v>44228</v>
      </c>
      <c r="N1796" s="1">
        <v>44378</v>
      </c>
      <c r="O1796">
        <v>5</v>
      </c>
      <c r="P1796">
        <v>0</v>
      </c>
      <c r="Q1796" s="1">
        <v>44228</v>
      </c>
      <c r="R1796">
        <v>0</v>
      </c>
      <c r="S1796" s="1"/>
    </row>
    <row r="1797" spans="1:19" x14ac:dyDescent="0.35">
      <c r="A1797">
        <v>100201</v>
      </c>
      <c r="B1797" t="s">
        <v>0</v>
      </c>
      <c r="C1797" s="2">
        <f>_xlfn.SWITCH(Sales[[#This Row],[Subscription Type]],"Basic",10,"Premium",10,"Business",25,"Enterprise",27)</f>
        <v>10</v>
      </c>
      <c r="E1797" s="1"/>
      <c r="F1797" s="1"/>
      <c r="G1797">
        <v>17</v>
      </c>
      <c r="H1797">
        <v>29</v>
      </c>
      <c r="I1797">
        <f>IF(Sales[[#This Row],[Number of Users]]-Sales[[#This Row],[Licenses Bought]]&lt;0,0,Sales[[#This Row],[Number of Users]]-Sales[[#This Row],[Licenses Bought]])</f>
        <v>12</v>
      </c>
      <c r="J1797" s="2">
        <f>IF(Sales[[#This Row],[Sales Month]]=MAX(Sales[Sales Month]),Sales[[#This Row],[Upsell $ Per Non-Paying User]]*Sales[[#This Row],[Non-Paying Users]],0)</f>
        <v>0</v>
      </c>
      <c r="K1797" s="2" t="str">
        <f>_xlfn.IFS(Sales[[#This Row],[Current Upsell $]]=0,"",Sales[[#This Row],[Current Upsell $]]&gt;=400,"High",Sales[[#This Row],[Current Upsell $]]&gt;=100,"Medium",Sales[[#This Row],[Current Upsell $]]&lt;100,"Low")</f>
        <v/>
      </c>
      <c r="L1797" s="2" t="str">
        <f>IF(Sales[[#This Row],[Current Upsell $]]&gt;0,_xlfn.CONCAT(Sales[[#This Row],[Subscription Type]]," ",Sales[[#This Row],[Upsell Priority]]," ",TEXT(Sales[[#This Row],[Current Upsell $]],"$#,#")),"")</f>
        <v/>
      </c>
      <c r="M1797" s="1">
        <v>44228</v>
      </c>
      <c r="N1797" s="1">
        <v>44378</v>
      </c>
      <c r="O1797">
        <v>5</v>
      </c>
      <c r="P1797">
        <v>0</v>
      </c>
      <c r="Q1797" s="1">
        <v>44256</v>
      </c>
      <c r="R1797">
        <v>170</v>
      </c>
      <c r="S1797" s="1"/>
    </row>
    <row r="1798" spans="1:19" x14ac:dyDescent="0.35">
      <c r="A1798">
        <v>100201</v>
      </c>
      <c r="B1798" t="s">
        <v>0</v>
      </c>
      <c r="C1798" s="2">
        <f>_xlfn.SWITCH(Sales[[#This Row],[Subscription Type]],"Basic",10,"Premium",10,"Business",25,"Enterprise",27)</f>
        <v>10</v>
      </c>
      <c r="E1798" s="1"/>
      <c r="F1798" s="1"/>
      <c r="G1798">
        <v>14</v>
      </c>
      <c r="H1798">
        <v>36</v>
      </c>
      <c r="I1798">
        <f>IF(Sales[[#This Row],[Number of Users]]-Sales[[#This Row],[Licenses Bought]]&lt;0,0,Sales[[#This Row],[Number of Users]]-Sales[[#This Row],[Licenses Bought]])</f>
        <v>22</v>
      </c>
      <c r="J1798" s="2">
        <f>IF(Sales[[#This Row],[Sales Month]]=MAX(Sales[Sales Month]),Sales[[#This Row],[Upsell $ Per Non-Paying User]]*Sales[[#This Row],[Non-Paying Users]],0)</f>
        <v>0</v>
      </c>
      <c r="K1798" s="2" t="str">
        <f>_xlfn.IFS(Sales[[#This Row],[Current Upsell $]]=0,"",Sales[[#This Row],[Current Upsell $]]&gt;=400,"High",Sales[[#This Row],[Current Upsell $]]&gt;=100,"Medium",Sales[[#This Row],[Current Upsell $]]&lt;100,"Low")</f>
        <v/>
      </c>
      <c r="L1798" s="2" t="str">
        <f>IF(Sales[[#This Row],[Current Upsell $]]&gt;0,_xlfn.CONCAT(Sales[[#This Row],[Subscription Type]]," ",Sales[[#This Row],[Upsell Priority]]," ",TEXT(Sales[[#This Row],[Current Upsell $]],"$#,#")),"")</f>
        <v/>
      </c>
      <c r="M1798" s="1">
        <v>44228</v>
      </c>
      <c r="N1798" s="1">
        <v>44378</v>
      </c>
      <c r="O1798">
        <v>5</v>
      </c>
      <c r="P1798">
        <v>0</v>
      </c>
      <c r="Q1798" s="1">
        <v>44287</v>
      </c>
      <c r="R1798">
        <v>140</v>
      </c>
      <c r="S1798" s="1"/>
    </row>
    <row r="1799" spans="1:19" x14ac:dyDescent="0.35">
      <c r="A1799">
        <v>100201</v>
      </c>
      <c r="B1799" t="s">
        <v>0</v>
      </c>
      <c r="C1799" s="2">
        <f>_xlfn.SWITCH(Sales[[#This Row],[Subscription Type]],"Basic",10,"Premium",10,"Business",25,"Enterprise",27)</f>
        <v>10</v>
      </c>
      <c r="E1799" s="1"/>
      <c r="F1799" s="1"/>
      <c r="G1799">
        <v>26</v>
      </c>
      <c r="H1799">
        <v>31</v>
      </c>
      <c r="I1799">
        <f>IF(Sales[[#This Row],[Number of Users]]-Sales[[#This Row],[Licenses Bought]]&lt;0,0,Sales[[#This Row],[Number of Users]]-Sales[[#This Row],[Licenses Bought]])</f>
        <v>5</v>
      </c>
      <c r="J1799" s="2">
        <f>IF(Sales[[#This Row],[Sales Month]]=MAX(Sales[Sales Month]),Sales[[#This Row],[Upsell $ Per Non-Paying User]]*Sales[[#This Row],[Non-Paying Users]],0)</f>
        <v>0</v>
      </c>
      <c r="K1799" s="2" t="str">
        <f>_xlfn.IFS(Sales[[#This Row],[Current Upsell $]]=0,"",Sales[[#This Row],[Current Upsell $]]&gt;=400,"High",Sales[[#This Row],[Current Upsell $]]&gt;=100,"Medium",Sales[[#This Row],[Current Upsell $]]&lt;100,"Low")</f>
        <v/>
      </c>
      <c r="L1799" s="2" t="str">
        <f>IF(Sales[[#This Row],[Current Upsell $]]&gt;0,_xlfn.CONCAT(Sales[[#This Row],[Subscription Type]]," ",Sales[[#This Row],[Upsell Priority]]," ",TEXT(Sales[[#This Row],[Current Upsell $]],"$#,#")),"")</f>
        <v/>
      </c>
      <c r="M1799" s="1">
        <v>44228</v>
      </c>
      <c r="N1799" s="1">
        <v>44378</v>
      </c>
      <c r="O1799">
        <v>5</v>
      </c>
      <c r="P1799">
        <v>0</v>
      </c>
      <c r="Q1799" s="1">
        <v>44317</v>
      </c>
      <c r="R1799">
        <v>260</v>
      </c>
      <c r="S1799" s="1"/>
    </row>
    <row r="1800" spans="1:19" x14ac:dyDescent="0.35">
      <c r="A1800">
        <v>100201</v>
      </c>
      <c r="B1800" t="s">
        <v>0</v>
      </c>
      <c r="C1800" s="2">
        <f>_xlfn.SWITCH(Sales[[#This Row],[Subscription Type]],"Basic",10,"Premium",10,"Business",25,"Enterprise",27)</f>
        <v>10</v>
      </c>
      <c r="E1800" s="1"/>
      <c r="F1800" s="1"/>
      <c r="G1800">
        <v>26</v>
      </c>
      <c r="H1800">
        <v>37</v>
      </c>
      <c r="I1800">
        <f>IF(Sales[[#This Row],[Number of Users]]-Sales[[#This Row],[Licenses Bought]]&lt;0,0,Sales[[#This Row],[Number of Users]]-Sales[[#This Row],[Licenses Bought]])</f>
        <v>11</v>
      </c>
      <c r="J1800" s="2">
        <f>IF(Sales[[#This Row],[Sales Month]]=MAX(Sales[Sales Month]),Sales[[#This Row],[Upsell $ Per Non-Paying User]]*Sales[[#This Row],[Non-Paying Users]],0)</f>
        <v>110</v>
      </c>
      <c r="K1800" s="2" t="str">
        <f>_xlfn.IFS(Sales[[#This Row],[Current Upsell $]]=0,"",Sales[[#This Row],[Current Upsell $]]&gt;=400,"High",Sales[[#This Row],[Current Upsell $]]&gt;=100,"Medium",Sales[[#This Row],[Current Upsell $]]&lt;100,"Low")</f>
        <v>Medium</v>
      </c>
      <c r="L1800" s="2" t="str">
        <f>IF(Sales[[#This Row],[Current Upsell $]]&gt;0,_xlfn.CONCAT(Sales[[#This Row],[Subscription Type]]," ",Sales[[#This Row],[Upsell Priority]]," ",TEXT(Sales[[#This Row],[Current Upsell $]],"$#,#")),"")</f>
        <v>Premium Medium $110</v>
      </c>
      <c r="M1800" s="1">
        <v>44228</v>
      </c>
      <c r="N1800" s="1">
        <v>44378</v>
      </c>
      <c r="O1800">
        <v>5</v>
      </c>
      <c r="P1800">
        <v>0</v>
      </c>
      <c r="Q1800" s="1">
        <v>44348</v>
      </c>
      <c r="R1800">
        <v>260</v>
      </c>
      <c r="S1800" s="1"/>
    </row>
    <row r="1801" spans="1:19" x14ac:dyDescent="0.35">
      <c r="A1801">
        <v>100202</v>
      </c>
      <c r="B1801" t="s">
        <v>3</v>
      </c>
      <c r="C1801" s="2">
        <f>_xlfn.SWITCH(Sales[[#This Row],[Subscription Type]],"Basic",10,"Premium",10,"Business",25,"Enterprise",27)</f>
        <v>10</v>
      </c>
      <c r="E1801" s="1"/>
      <c r="F1801" s="1"/>
      <c r="G1801">
        <v>0</v>
      </c>
      <c r="H1801">
        <v>31</v>
      </c>
      <c r="I1801">
        <f>IF(Sales[[#This Row],[Number of Users]]-Sales[[#This Row],[Licenses Bought]]&lt;0,0,Sales[[#This Row],[Number of Users]]-Sales[[#This Row],[Licenses Bought]])</f>
        <v>31</v>
      </c>
      <c r="J1801" s="2">
        <f>IF(Sales[[#This Row],[Sales Month]]=MAX(Sales[Sales Month]),Sales[[#This Row],[Upsell $ Per Non-Paying User]]*Sales[[#This Row],[Non-Paying Users]],0)</f>
        <v>0</v>
      </c>
      <c r="K1801" s="2" t="str">
        <f>_xlfn.IFS(Sales[[#This Row],[Current Upsell $]]=0,"",Sales[[#This Row],[Current Upsell $]]&gt;=400,"High",Sales[[#This Row],[Current Upsell $]]&gt;=100,"Medium",Sales[[#This Row],[Current Upsell $]]&lt;100,"Low")</f>
        <v/>
      </c>
      <c r="L1801" s="2" t="str">
        <f>IF(Sales[[#This Row],[Current Upsell $]]&gt;0,_xlfn.CONCAT(Sales[[#This Row],[Subscription Type]]," ",Sales[[#This Row],[Upsell Priority]]," ",TEXT(Sales[[#This Row],[Current Upsell $]],"$#,#")),"")</f>
        <v/>
      </c>
      <c r="M1801" s="1">
        <v>44228</v>
      </c>
      <c r="N1801" s="1">
        <v>44378</v>
      </c>
      <c r="O1801">
        <v>5</v>
      </c>
      <c r="P1801">
        <v>0</v>
      </c>
      <c r="Q1801" s="1">
        <v>44228</v>
      </c>
      <c r="R1801">
        <v>0</v>
      </c>
      <c r="S1801" s="1"/>
    </row>
    <row r="1802" spans="1:19" x14ac:dyDescent="0.35">
      <c r="A1802">
        <v>100202</v>
      </c>
      <c r="B1802" t="s">
        <v>1</v>
      </c>
      <c r="C1802" s="2">
        <f>_xlfn.SWITCH(Sales[[#This Row],[Subscription Type]],"Basic",10,"Premium",10,"Business",25,"Enterprise",27)</f>
        <v>25</v>
      </c>
      <c r="E1802" s="1"/>
      <c r="F1802" s="1"/>
      <c r="G1802">
        <v>11</v>
      </c>
      <c r="H1802">
        <v>29</v>
      </c>
      <c r="I1802">
        <f>IF(Sales[[#This Row],[Number of Users]]-Sales[[#This Row],[Licenses Bought]]&lt;0,0,Sales[[#This Row],[Number of Users]]-Sales[[#This Row],[Licenses Bought]])</f>
        <v>18</v>
      </c>
      <c r="J1802" s="2">
        <f>IF(Sales[[#This Row],[Sales Month]]=MAX(Sales[Sales Month]),Sales[[#This Row],[Upsell $ Per Non-Paying User]]*Sales[[#This Row],[Non-Paying Users]],0)</f>
        <v>0</v>
      </c>
      <c r="K1802" s="2" t="str">
        <f>_xlfn.IFS(Sales[[#This Row],[Current Upsell $]]=0,"",Sales[[#This Row],[Current Upsell $]]&gt;=400,"High",Sales[[#This Row],[Current Upsell $]]&gt;=100,"Medium",Sales[[#This Row],[Current Upsell $]]&lt;100,"Low")</f>
        <v/>
      </c>
      <c r="L1802" s="2" t="str">
        <f>IF(Sales[[#This Row],[Current Upsell $]]&gt;0,_xlfn.CONCAT(Sales[[#This Row],[Subscription Type]]," ",Sales[[#This Row],[Upsell Priority]]," ",TEXT(Sales[[#This Row],[Current Upsell $]],"$#,#")),"")</f>
        <v/>
      </c>
      <c r="M1802" s="1">
        <v>44228</v>
      </c>
      <c r="N1802" s="1">
        <v>44378</v>
      </c>
      <c r="O1802">
        <v>5</v>
      </c>
      <c r="P1802">
        <v>0</v>
      </c>
      <c r="Q1802" s="1">
        <v>44256</v>
      </c>
      <c r="R1802">
        <v>275</v>
      </c>
      <c r="S1802" s="1"/>
    </row>
    <row r="1803" spans="1:19" x14ac:dyDescent="0.35">
      <c r="A1803">
        <v>100202</v>
      </c>
      <c r="B1803" t="s">
        <v>1</v>
      </c>
      <c r="C1803" s="2">
        <f>_xlfn.SWITCH(Sales[[#This Row],[Subscription Type]],"Basic",10,"Premium",10,"Business",25,"Enterprise",27)</f>
        <v>25</v>
      </c>
      <c r="E1803" s="1"/>
      <c r="F1803" s="1"/>
      <c r="G1803">
        <v>25</v>
      </c>
      <c r="H1803">
        <v>34</v>
      </c>
      <c r="I1803">
        <f>IF(Sales[[#This Row],[Number of Users]]-Sales[[#This Row],[Licenses Bought]]&lt;0,0,Sales[[#This Row],[Number of Users]]-Sales[[#This Row],[Licenses Bought]])</f>
        <v>9</v>
      </c>
      <c r="J1803" s="2">
        <f>IF(Sales[[#This Row],[Sales Month]]=MAX(Sales[Sales Month]),Sales[[#This Row],[Upsell $ Per Non-Paying User]]*Sales[[#This Row],[Non-Paying Users]],0)</f>
        <v>0</v>
      </c>
      <c r="K1803" s="2" t="str">
        <f>_xlfn.IFS(Sales[[#This Row],[Current Upsell $]]=0,"",Sales[[#This Row],[Current Upsell $]]&gt;=400,"High",Sales[[#This Row],[Current Upsell $]]&gt;=100,"Medium",Sales[[#This Row],[Current Upsell $]]&lt;100,"Low")</f>
        <v/>
      </c>
      <c r="L1803" s="2" t="str">
        <f>IF(Sales[[#This Row],[Current Upsell $]]&gt;0,_xlfn.CONCAT(Sales[[#This Row],[Subscription Type]]," ",Sales[[#This Row],[Upsell Priority]]," ",TEXT(Sales[[#This Row],[Current Upsell $]],"$#,#")),"")</f>
        <v/>
      </c>
      <c r="M1803" s="1">
        <v>44228</v>
      </c>
      <c r="N1803" s="1">
        <v>44378</v>
      </c>
      <c r="O1803">
        <v>5</v>
      </c>
      <c r="P1803">
        <v>0</v>
      </c>
      <c r="Q1803" s="1">
        <v>44287</v>
      </c>
      <c r="R1803">
        <v>625</v>
      </c>
      <c r="S1803" s="1"/>
    </row>
    <row r="1804" spans="1:19" x14ac:dyDescent="0.35">
      <c r="A1804">
        <v>100202</v>
      </c>
      <c r="B1804" t="s">
        <v>1</v>
      </c>
      <c r="C1804" s="2">
        <f>_xlfn.SWITCH(Sales[[#This Row],[Subscription Type]],"Basic",10,"Premium",10,"Business",25,"Enterprise",27)</f>
        <v>25</v>
      </c>
      <c r="E1804" s="1"/>
      <c r="F1804" s="1"/>
      <c r="G1804">
        <v>25</v>
      </c>
      <c r="H1804">
        <v>31</v>
      </c>
      <c r="I1804">
        <f>IF(Sales[[#This Row],[Number of Users]]-Sales[[#This Row],[Licenses Bought]]&lt;0,0,Sales[[#This Row],[Number of Users]]-Sales[[#This Row],[Licenses Bought]])</f>
        <v>6</v>
      </c>
      <c r="J1804" s="2">
        <f>IF(Sales[[#This Row],[Sales Month]]=MAX(Sales[Sales Month]),Sales[[#This Row],[Upsell $ Per Non-Paying User]]*Sales[[#This Row],[Non-Paying Users]],0)</f>
        <v>0</v>
      </c>
      <c r="K1804" s="2" t="str">
        <f>_xlfn.IFS(Sales[[#This Row],[Current Upsell $]]=0,"",Sales[[#This Row],[Current Upsell $]]&gt;=400,"High",Sales[[#This Row],[Current Upsell $]]&gt;=100,"Medium",Sales[[#This Row],[Current Upsell $]]&lt;100,"Low")</f>
        <v/>
      </c>
      <c r="L1804" s="2" t="str">
        <f>IF(Sales[[#This Row],[Current Upsell $]]&gt;0,_xlfn.CONCAT(Sales[[#This Row],[Subscription Type]]," ",Sales[[#This Row],[Upsell Priority]]," ",TEXT(Sales[[#This Row],[Current Upsell $]],"$#,#")),"")</f>
        <v/>
      </c>
      <c r="M1804" s="1">
        <v>44228</v>
      </c>
      <c r="N1804" s="1">
        <v>44378</v>
      </c>
      <c r="O1804">
        <v>5</v>
      </c>
      <c r="P1804">
        <v>0</v>
      </c>
      <c r="Q1804" s="1">
        <v>44317</v>
      </c>
      <c r="R1804">
        <v>625</v>
      </c>
      <c r="S1804" s="1"/>
    </row>
    <row r="1805" spans="1:19" x14ac:dyDescent="0.35">
      <c r="A1805">
        <v>100202</v>
      </c>
      <c r="B1805" t="s">
        <v>1</v>
      </c>
      <c r="C1805" s="2">
        <f>_xlfn.SWITCH(Sales[[#This Row],[Subscription Type]],"Basic",10,"Premium",10,"Business",25,"Enterprise",27)</f>
        <v>25</v>
      </c>
      <c r="E1805" s="1"/>
      <c r="F1805" s="1"/>
      <c r="G1805">
        <v>25</v>
      </c>
      <c r="H1805">
        <v>31</v>
      </c>
      <c r="I1805">
        <f>IF(Sales[[#This Row],[Number of Users]]-Sales[[#This Row],[Licenses Bought]]&lt;0,0,Sales[[#This Row],[Number of Users]]-Sales[[#This Row],[Licenses Bought]])</f>
        <v>6</v>
      </c>
      <c r="J1805" s="2">
        <f>IF(Sales[[#This Row],[Sales Month]]=MAX(Sales[Sales Month]),Sales[[#This Row],[Upsell $ Per Non-Paying User]]*Sales[[#This Row],[Non-Paying Users]],0)</f>
        <v>150</v>
      </c>
      <c r="K1805" s="2" t="str">
        <f>_xlfn.IFS(Sales[[#This Row],[Current Upsell $]]=0,"",Sales[[#This Row],[Current Upsell $]]&gt;=400,"High",Sales[[#This Row],[Current Upsell $]]&gt;=100,"Medium",Sales[[#This Row],[Current Upsell $]]&lt;100,"Low")</f>
        <v>Medium</v>
      </c>
      <c r="L1805" s="2" t="str">
        <f>IF(Sales[[#This Row],[Current Upsell $]]&gt;0,_xlfn.CONCAT(Sales[[#This Row],[Subscription Type]]," ",Sales[[#This Row],[Upsell Priority]]," ",TEXT(Sales[[#This Row],[Current Upsell $]],"$#,#")),"")</f>
        <v>Business Medium $150</v>
      </c>
      <c r="M1805" s="1">
        <v>44228</v>
      </c>
      <c r="N1805" s="1">
        <v>44378</v>
      </c>
      <c r="O1805">
        <v>5</v>
      </c>
      <c r="P1805">
        <v>0</v>
      </c>
      <c r="Q1805" s="1">
        <v>44348</v>
      </c>
      <c r="R1805">
        <v>625</v>
      </c>
      <c r="S1805" s="1"/>
    </row>
    <row r="1806" spans="1:19" x14ac:dyDescent="0.35">
      <c r="A1806">
        <v>100203</v>
      </c>
      <c r="B1806" t="s">
        <v>3</v>
      </c>
      <c r="C1806" s="2">
        <f>_xlfn.SWITCH(Sales[[#This Row],[Subscription Type]],"Basic",10,"Premium",10,"Business",25,"Enterprise",27)</f>
        <v>10</v>
      </c>
      <c r="E1806" s="1"/>
      <c r="F1806" s="1"/>
      <c r="G1806">
        <v>0</v>
      </c>
      <c r="H1806">
        <v>26</v>
      </c>
      <c r="I1806">
        <f>IF(Sales[[#This Row],[Number of Users]]-Sales[[#This Row],[Licenses Bought]]&lt;0,0,Sales[[#This Row],[Number of Users]]-Sales[[#This Row],[Licenses Bought]])</f>
        <v>26</v>
      </c>
      <c r="J1806" s="2">
        <f>IF(Sales[[#This Row],[Sales Month]]=MAX(Sales[Sales Month]),Sales[[#This Row],[Upsell $ Per Non-Paying User]]*Sales[[#This Row],[Non-Paying Users]],0)</f>
        <v>0</v>
      </c>
      <c r="K1806" s="2" t="str">
        <f>_xlfn.IFS(Sales[[#This Row],[Current Upsell $]]=0,"",Sales[[#This Row],[Current Upsell $]]&gt;=400,"High",Sales[[#This Row],[Current Upsell $]]&gt;=100,"Medium",Sales[[#This Row],[Current Upsell $]]&lt;100,"Low")</f>
        <v/>
      </c>
      <c r="L1806" s="2" t="str">
        <f>IF(Sales[[#This Row],[Current Upsell $]]&gt;0,_xlfn.CONCAT(Sales[[#This Row],[Subscription Type]]," ",Sales[[#This Row],[Upsell Priority]]," ",TEXT(Sales[[#This Row],[Current Upsell $]],"$#,#")),"")</f>
        <v/>
      </c>
      <c r="M1806" s="1">
        <v>44228</v>
      </c>
      <c r="N1806" s="1">
        <v>44378</v>
      </c>
      <c r="O1806">
        <v>5</v>
      </c>
      <c r="P1806">
        <v>0</v>
      </c>
      <c r="Q1806" s="1">
        <v>44228</v>
      </c>
      <c r="R1806">
        <v>0</v>
      </c>
      <c r="S1806" s="1"/>
    </row>
    <row r="1807" spans="1:19" x14ac:dyDescent="0.35">
      <c r="A1807">
        <v>100203</v>
      </c>
      <c r="B1807" t="s">
        <v>0</v>
      </c>
      <c r="C1807" s="2">
        <f>_xlfn.SWITCH(Sales[[#This Row],[Subscription Type]],"Basic",10,"Premium",10,"Business",25,"Enterprise",27)</f>
        <v>10</v>
      </c>
      <c r="E1807" s="1"/>
      <c r="F1807" s="1"/>
      <c r="G1807">
        <v>6</v>
      </c>
      <c r="H1807">
        <v>32</v>
      </c>
      <c r="I1807">
        <f>IF(Sales[[#This Row],[Number of Users]]-Sales[[#This Row],[Licenses Bought]]&lt;0,0,Sales[[#This Row],[Number of Users]]-Sales[[#This Row],[Licenses Bought]])</f>
        <v>26</v>
      </c>
      <c r="J1807" s="2">
        <f>IF(Sales[[#This Row],[Sales Month]]=MAX(Sales[Sales Month]),Sales[[#This Row],[Upsell $ Per Non-Paying User]]*Sales[[#This Row],[Non-Paying Users]],0)</f>
        <v>0</v>
      </c>
      <c r="K1807" s="2" t="str">
        <f>_xlfn.IFS(Sales[[#This Row],[Current Upsell $]]=0,"",Sales[[#This Row],[Current Upsell $]]&gt;=400,"High",Sales[[#This Row],[Current Upsell $]]&gt;=100,"Medium",Sales[[#This Row],[Current Upsell $]]&lt;100,"Low")</f>
        <v/>
      </c>
      <c r="L1807" s="2" t="str">
        <f>IF(Sales[[#This Row],[Current Upsell $]]&gt;0,_xlfn.CONCAT(Sales[[#This Row],[Subscription Type]]," ",Sales[[#This Row],[Upsell Priority]]," ",TEXT(Sales[[#This Row],[Current Upsell $]],"$#,#")),"")</f>
        <v/>
      </c>
      <c r="M1807" s="1">
        <v>44228</v>
      </c>
      <c r="N1807" s="1">
        <v>44378</v>
      </c>
      <c r="O1807">
        <v>5</v>
      </c>
      <c r="P1807">
        <v>0</v>
      </c>
      <c r="Q1807" s="1">
        <v>44256</v>
      </c>
      <c r="R1807">
        <v>60</v>
      </c>
      <c r="S1807" s="1"/>
    </row>
    <row r="1808" spans="1:19" x14ac:dyDescent="0.35">
      <c r="A1808">
        <v>100203</v>
      </c>
      <c r="B1808" t="s">
        <v>0</v>
      </c>
      <c r="C1808" s="2">
        <f>_xlfn.SWITCH(Sales[[#This Row],[Subscription Type]],"Basic",10,"Premium",10,"Business",25,"Enterprise",27)</f>
        <v>10</v>
      </c>
      <c r="E1808" s="1"/>
      <c r="F1808" s="1"/>
      <c r="G1808">
        <v>15</v>
      </c>
      <c r="H1808">
        <v>25</v>
      </c>
      <c r="I1808">
        <f>IF(Sales[[#This Row],[Number of Users]]-Sales[[#This Row],[Licenses Bought]]&lt;0,0,Sales[[#This Row],[Number of Users]]-Sales[[#This Row],[Licenses Bought]])</f>
        <v>10</v>
      </c>
      <c r="J1808" s="2">
        <f>IF(Sales[[#This Row],[Sales Month]]=MAX(Sales[Sales Month]),Sales[[#This Row],[Upsell $ Per Non-Paying User]]*Sales[[#This Row],[Non-Paying Users]],0)</f>
        <v>0</v>
      </c>
      <c r="K1808" s="2" t="str">
        <f>_xlfn.IFS(Sales[[#This Row],[Current Upsell $]]=0,"",Sales[[#This Row],[Current Upsell $]]&gt;=400,"High",Sales[[#This Row],[Current Upsell $]]&gt;=100,"Medium",Sales[[#This Row],[Current Upsell $]]&lt;100,"Low")</f>
        <v/>
      </c>
      <c r="L1808" s="2" t="str">
        <f>IF(Sales[[#This Row],[Current Upsell $]]&gt;0,_xlfn.CONCAT(Sales[[#This Row],[Subscription Type]]," ",Sales[[#This Row],[Upsell Priority]]," ",TEXT(Sales[[#This Row],[Current Upsell $]],"$#,#")),"")</f>
        <v/>
      </c>
      <c r="M1808" s="1">
        <v>44228</v>
      </c>
      <c r="N1808" s="1">
        <v>44378</v>
      </c>
      <c r="O1808">
        <v>5</v>
      </c>
      <c r="P1808">
        <v>0</v>
      </c>
      <c r="Q1808" s="1">
        <v>44287</v>
      </c>
      <c r="R1808">
        <v>150</v>
      </c>
      <c r="S1808" s="1"/>
    </row>
    <row r="1809" spans="1:19" x14ac:dyDescent="0.35">
      <c r="A1809">
        <v>100203</v>
      </c>
      <c r="B1809" t="s">
        <v>0</v>
      </c>
      <c r="C1809" s="2">
        <f>_xlfn.SWITCH(Sales[[#This Row],[Subscription Type]],"Basic",10,"Premium",10,"Business",25,"Enterprise",27)</f>
        <v>10</v>
      </c>
      <c r="E1809" s="1"/>
      <c r="F1809" s="1"/>
      <c r="G1809">
        <v>19</v>
      </c>
      <c r="H1809">
        <v>29</v>
      </c>
      <c r="I1809">
        <f>IF(Sales[[#This Row],[Number of Users]]-Sales[[#This Row],[Licenses Bought]]&lt;0,0,Sales[[#This Row],[Number of Users]]-Sales[[#This Row],[Licenses Bought]])</f>
        <v>10</v>
      </c>
      <c r="J1809" s="2">
        <f>IF(Sales[[#This Row],[Sales Month]]=MAX(Sales[Sales Month]),Sales[[#This Row],[Upsell $ Per Non-Paying User]]*Sales[[#This Row],[Non-Paying Users]],0)</f>
        <v>0</v>
      </c>
      <c r="K1809" s="2" t="str">
        <f>_xlfn.IFS(Sales[[#This Row],[Current Upsell $]]=0,"",Sales[[#This Row],[Current Upsell $]]&gt;=400,"High",Sales[[#This Row],[Current Upsell $]]&gt;=100,"Medium",Sales[[#This Row],[Current Upsell $]]&lt;100,"Low")</f>
        <v/>
      </c>
      <c r="L1809" s="2" t="str">
        <f>IF(Sales[[#This Row],[Current Upsell $]]&gt;0,_xlfn.CONCAT(Sales[[#This Row],[Subscription Type]]," ",Sales[[#This Row],[Upsell Priority]]," ",TEXT(Sales[[#This Row],[Current Upsell $]],"$#,#")),"")</f>
        <v/>
      </c>
      <c r="M1809" s="1">
        <v>44228</v>
      </c>
      <c r="N1809" s="1">
        <v>44378</v>
      </c>
      <c r="O1809">
        <v>5</v>
      </c>
      <c r="P1809">
        <v>0</v>
      </c>
      <c r="Q1809" s="1">
        <v>44317</v>
      </c>
      <c r="R1809">
        <v>190</v>
      </c>
      <c r="S1809" s="1"/>
    </row>
    <row r="1810" spans="1:19" x14ac:dyDescent="0.35">
      <c r="A1810">
        <v>100203</v>
      </c>
      <c r="B1810" t="s">
        <v>0</v>
      </c>
      <c r="C1810" s="2">
        <f>_xlfn.SWITCH(Sales[[#This Row],[Subscription Type]],"Basic",10,"Premium",10,"Business",25,"Enterprise",27)</f>
        <v>10</v>
      </c>
      <c r="E1810" s="1"/>
      <c r="F1810" s="1"/>
      <c r="G1810">
        <v>23</v>
      </c>
      <c r="H1810">
        <v>30</v>
      </c>
      <c r="I1810">
        <f>IF(Sales[[#This Row],[Number of Users]]-Sales[[#This Row],[Licenses Bought]]&lt;0,0,Sales[[#This Row],[Number of Users]]-Sales[[#This Row],[Licenses Bought]])</f>
        <v>7</v>
      </c>
      <c r="J1810" s="2">
        <f>IF(Sales[[#This Row],[Sales Month]]=MAX(Sales[Sales Month]),Sales[[#This Row],[Upsell $ Per Non-Paying User]]*Sales[[#This Row],[Non-Paying Users]],0)</f>
        <v>70</v>
      </c>
      <c r="K1810" s="2" t="str">
        <f>_xlfn.IFS(Sales[[#This Row],[Current Upsell $]]=0,"",Sales[[#This Row],[Current Upsell $]]&gt;=400,"High",Sales[[#This Row],[Current Upsell $]]&gt;=100,"Medium",Sales[[#This Row],[Current Upsell $]]&lt;100,"Low")</f>
        <v>Low</v>
      </c>
      <c r="L1810" s="2" t="str">
        <f>IF(Sales[[#This Row],[Current Upsell $]]&gt;0,_xlfn.CONCAT(Sales[[#This Row],[Subscription Type]]," ",Sales[[#This Row],[Upsell Priority]]," ",TEXT(Sales[[#This Row],[Current Upsell $]],"$#,#")),"")</f>
        <v>Premium Low $70</v>
      </c>
      <c r="M1810" s="1">
        <v>44228</v>
      </c>
      <c r="N1810" s="1">
        <v>44378</v>
      </c>
      <c r="O1810">
        <v>5</v>
      </c>
      <c r="P1810">
        <v>0</v>
      </c>
      <c r="Q1810" s="1">
        <v>44348</v>
      </c>
      <c r="R1810">
        <v>230</v>
      </c>
      <c r="S1810" s="1"/>
    </row>
    <row r="1811" spans="1:19" x14ac:dyDescent="0.35">
      <c r="A1811">
        <v>100204</v>
      </c>
      <c r="B1811" t="s">
        <v>3</v>
      </c>
      <c r="C1811" s="2">
        <f>_xlfn.SWITCH(Sales[[#This Row],[Subscription Type]],"Basic",10,"Premium",10,"Business",25,"Enterprise",27)</f>
        <v>10</v>
      </c>
      <c r="E1811" s="1"/>
      <c r="F1811" s="1"/>
      <c r="G1811">
        <v>0</v>
      </c>
      <c r="H1811">
        <v>21</v>
      </c>
      <c r="I1811">
        <f>IF(Sales[[#This Row],[Number of Users]]-Sales[[#This Row],[Licenses Bought]]&lt;0,0,Sales[[#This Row],[Number of Users]]-Sales[[#This Row],[Licenses Bought]])</f>
        <v>21</v>
      </c>
      <c r="J1811" s="2">
        <f>IF(Sales[[#This Row],[Sales Month]]=MAX(Sales[Sales Month]),Sales[[#This Row],[Upsell $ Per Non-Paying User]]*Sales[[#This Row],[Non-Paying Users]],0)</f>
        <v>0</v>
      </c>
      <c r="K1811" s="2" t="str">
        <f>_xlfn.IFS(Sales[[#This Row],[Current Upsell $]]=0,"",Sales[[#This Row],[Current Upsell $]]&gt;=400,"High",Sales[[#This Row],[Current Upsell $]]&gt;=100,"Medium",Sales[[#This Row],[Current Upsell $]]&lt;100,"Low")</f>
        <v/>
      </c>
      <c r="L1811" s="2" t="str">
        <f>IF(Sales[[#This Row],[Current Upsell $]]&gt;0,_xlfn.CONCAT(Sales[[#This Row],[Subscription Type]]," ",Sales[[#This Row],[Upsell Priority]]," ",TEXT(Sales[[#This Row],[Current Upsell $]],"$#,#")),"")</f>
        <v/>
      </c>
      <c r="M1811" s="1">
        <v>44228</v>
      </c>
      <c r="N1811" s="1">
        <v>44378</v>
      </c>
      <c r="O1811">
        <v>5</v>
      </c>
      <c r="P1811">
        <v>0</v>
      </c>
      <c r="Q1811" s="1">
        <v>44228</v>
      </c>
      <c r="R1811">
        <v>0</v>
      </c>
      <c r="S1811" s="1"/>
    </row>
    <row r="1812" spans="1:19" x14ac:dyDescent="0.35">
      <c r="A1812">
        <v>100204</v>
      </c>
      <c r="B1812" t="s">
        <v>1</v>
      </c>
      <c r="C1812" s="2">
        <f>_xlfn.SWITCH(Sales[[#This Row],[Subscription Type]],"Basic",10,"Premium",10,"Business",25,"Enterprise",27)</f>
        <v>25</v>
      </c>
      <c r="E1812" s="1"/>
      <c r="F1812" s="1"/>
      <c r="G1812">
        <v>9</v>
      </c>
      <c r="H1812">
        <v>22</v>
      </c>
      <c r="I1812">
        <f>IF(Sales[[#This Row],[Number of Users]]-Sales[[#This Row],[Licenses Bought]]&lt;0,0,Sales[[#This Row],[Number of Users]]-Sales[[#This Row],[Licenses Bought]])</f>
        <v>13</v>
      </c>
      <c r="J1812" s="2">
        <f>IF(Sales[[#This Row],[Sales Month]]=MAX(Sales[Sales Month]),Sales[[#This Row],[Upsell $ Per Non-Paying User]]*Sales[[#This Row],[Non-Paying Users]],0)</f>
        <v>0</v>
      </c>
      <c r="K1812" s="2" t="str">
        <f>_xlfn.IFS(Sales[[#This Row],[Current Upsell $]]=0,"",Sales[[#This Row],[Current Upsell $]]&gt;=400,"High",Sales[[#This Row],[Current Upsell $]]&gt;=100,"Medium",Sales[[#This Row],[Current Upsell $]]&lt;100,"Low")</f>
        <v/>
      </c>
      <c r="L1812" s="2" t="str">
        <f>IF(Sales[[#This Row],[Current Upsell $]]&gt;0,_xlfn.CONCAT(Sales[[#This Row],[Subscription Type]]," ",Sales[[#This Row],[Upsell Priority]]," ",TEXT(Sales[[#This Row],[Current Upsell $]],"$#,#")),"")</f>
        <v/>
      </c>
      <c r="M1812" s="1">
        <v>44228</v>
      </c>
      <c r="N1812" s="1">
        <v>44378</v>
      </c>
      <c r="O1812">
        <v>5</v>
      </c>
      <c r="P1812">
        <v>0</v>
      </c>
      <c r="Q1812" s="1">
        <v>44256</v>
      </c>
      <c r="R1812">
        <v>225</v>
      </c>
      <c r="S1812" s="1"/>
    </row>
    <row r="1813" spans="1:19" x14ac:dyDescent="0.35">
      <c r="A1813">
        <v>100204</v>
      </c>
      <c r="B1813" t="s">
        <v>1</v>
      </c>
      <c r="C1813" s="2">
        <f>_xlfn.SWITCH(Sales[[#This Row],[Subscription Type]],"Basic",10,"Premium",10,"Business",25,"Enterprise",27)</f>
        <v>25</v>
      </c>
      <c r="E1813" s="1"/>
      <c r="F1813" s="1"/>
      <c r="G1813">
        <v>13</v>
      </c>
      <c r="H1813">
        <v>21</v>
      </c>
      <c r="I1813">
        <f>IF(Sales[[#This Row],[Number of Users]]-Sales[[#This Row],[Licenses Bought]]&lt;0,0,Sales[[#This Row],[Number of Users]]-Sales[[#This Row],[Licenses Bought]])</f>
        <v>8</v>
      </c>
      <c r="J1813" s="2">
        <f>IF(Sales[[#This Row],[Sales Month]]=MAX(Sales[Sales Month]),Sales[[#This Row],[Upsell $ Per Non-Paying User]]*Sales[[#This Row],[Non-Paying Users]],0)</f>
        <v>0</v>
      </c>
      <c r="K1813" s="2" t="str">
        <f>_xlfn.IFS(Sales[[#This Row],[Current Upsell $]]=0,"",Sales[[#This Row],[Current Upsell $]]&gt;=400,"High",Sales[[#This Row],[Current Upsell $]]&gt;=100,"Medium",Sales[[#This Row],[Current Upsell $]]&lt;100,"Low")</f>
        <v/>
      </c>
      <c r="L1813" s="2" t="str">
        <f>IF(Sales[[#This Row],[Current Upsell $]]&gt;0,_xlfn.CONCAT(Sales[[#This Row],[Subscription Type]]," ",Sales[[#This Row],[Upsell Priority]]," ",TEXT(Sales[[#This Row],[Current Upsell $]],"$#,#")),"")</f>
        <v/>
      </c>
      <c r="M1813" s="1">
        <v>44228</v>
      </c>
      <c r="N1813" s="1">
        <v>44378</v>
      </c>
      <c r="O1813">
        <v>5</v>
      </c>
      <c r="P1813">
        <v>0</v>
      </c>
      <c r="Q1813" s="1">
        <v>44287</v>
      </c>
      <c r="R1813">
        <v>325</v>
      </c>
      <c r="S1813" s="1"/>
    </row>
    <row r="1814" spans="1:19" x14ac:dyDescent="0.35">
      <c r="A1814">
        <v>100204</v>
      </c>
      <c r="B1814" t="s">
        <v>1</v>
      </c>
      <c r="C1814" s="2">
        <f>_xlfn.SWITCH(Sales[[#This Row],[Subscription Type]],"Basic",10,"Premium",10,"Business",25,"Enterprise",27)</f>
        <v>25</v>
      </c>
      <c r="E1814" s="1"/>
      <c r="F1814" s="1"/>
      <c r="G1814">
        <v>18</v>
      </c>
      <c r="H1814">
        <v>19</v>
      </c>
      <c r="I1814">
        <f>IF(Sales[[#This Row],[Number of Users]]-Sales[[#This Row],[Licenses Bought]]&lt;0,0,Sales[[#This Row],[Number of Users]]-Sales[[#This Row],[Licenses Bought]])</f>
        <v>1</v>
      </c>
      <c r="J1814" s="2">
        <f>IF(Sales[[#This Row],[Sales Month]]=MAX(Sales[Sales Month]),Sales[[#This Row],[Upsell $ Per Non-Paying User]]*Sales[[#This Row],[Non-Paying Users]],0)</f>
        <v>0</v>
      </c>
      <c r="K1814" s="2" t="str">
        <f>_xlfn.IFS(Sales[[#This Row],[Current Upsell $]]=0,"",Sales[[#This Row],[Current Upsell $]]&gt;=400,"High",Sales[[#This Row],[Current Upsell $]]&gt;=100,"Medium",Sales[[#This Row],[Current Upsell $]]&lt;100,"Low")</f>
        <v/>
      </c>
      <c r="L1814" s="2" t="str">
        <f>IF(Sales[[#This Row],[Current Upsell $]]&gt;0,_xlfn.CONCAT(Sales[[#This Row],[Subscription Type]]," ",Sales[[#This Row],[Upsell Priority]]," ",TEXT(Sales[[#This Row],[Current Upsell $]],"$#,#")),"")</f>
        <v/>
      </c>
      <c r="M1814" s="1">
        <v>44228</v>
      </c>
      <c r="N1814" s="1">
        <v>44378</v>
      </c>
      <c r="O1814">
        <v>5</v>
      </c>
      <c r="P1814">
        <v>0</v>
      </c>
      <c r="Q1814" s="1">
        <v>44317</v>
      </c>
      <c r="R1814">
        <v>450</v>
      </c>
      <c r="S1814" s="1"/>
    </row>
    <row r="1815" spans="1:19" x14ac:dyDescent="0.35">
      <c r="A1815">
        <v>100204</v>
      </c>
      <c r="B1815" t="s">
        <v>1</v>
      </c>
      <c r="C1815" s="2">
        <f>_xlfn.SWITCH(Sales[[#This Row],[Subscription Type]],"Basic",10,"Premium",10,"Business",25,"Enterprise",27)</f>
        <v>25</v>
      </c>
      <c r="E1815" s="1"/>
      <c r="F1815" s="1"/>
      <c r="G1815">
        <v>18</v>
      </c>
      <c r="H1815">
        <v>22</v>
      </c>
      <c r="I1815">
        <f>IF(Sales[[#This Row],[Number of Users]]-Sales[[#This Row],[Licenses Bought]]&lt;0,0,Sales[[#This Row],[Number of Users]]-Sales[[#This Row],[Licenses Bought]])</f>
        <v>4</v>
      </c>
      <c r="J1815" s="2">
        <f>IF(Sales[[#This Row],[Sales Month]]=MAX(Sales[Sales Month]),Sales[[#This Row],[Upsell $ Per Non-Paying User]]*Sales[[#This Row],[Non-Paying Users]],0)</f>
        <v>100</v>
      </c>
      <c r="K1815" s="2" t="str">
        <f>_xlfn.IFS(Sales[[#This Row],[Current Upsell $]]=0,"",Sales[[#This Row],[Current Upsell $]]&gt;=400,"High",Sales[[#This Row],[Current Upsell $]]&gt;=100,"Medium",Sales[[#This Row],[Current Upsell $]]&lt;100,"Low")</f>
        <v>Medium</v>
      </c>
      <c r="L1815" s="2" t="str">
        <f>IF(Sales[[#This Row],[Current Upsell $]]&gt;0,_xlfn.CONCAT(Sales[[#This Row],[Subscription Type]]," ",Sales[[#This Row],[Upsell Priority]]," ",TEXT(Sales[[#This Row],[Current Upsell $]],"$#,#")),"")</f>
        <v>Business Medium $100</v>
      </c>
      <c r="M1815" s="1">
        <v>44228</v>
      </c>
      <c r="N1815" s="1">
        <v>44378</v>
      </c>
      <c r="O1815">
        <v>5</v>
      </c>
      <c r="P1815">
        <v>0</v>
      </c>
      <c r="Q1815" s="1">
        <v>44348</v>
      </c>
      <c r="R1815">
        <v>450</v>
      </c>
      <c r="S1815" s="1"/>
    </row>
    <row r="1816" spans="1:19" x14ac:dyDescent="0.35">
      <c r="A1816">
        <v>100205</v>
      </c>
      <c r="B1816" t="s">
        <v>3</v>
      </c>
      <c r="C1816" s="2">
        <f>_xlfn.SWITCH(Sales[[#This Row],[Subscription Type]],"Basic",10,"Premium",10,"Business",25,"Enterprise",27)</f>
        <v>10</v>
      </c>
      <c r="E1816" s="1"/>
      <c r="F1816" s="1"/>
      <c r="G1816">
        <v>0</v>
      </c>
      <c r="H1816">
        <v>25</v>
      </c>
      <c r="I1816">
        <f>IF(Sales[[#This Row],[Number of Users]]-Sales[[#This Row],[Licenses Bought]]&lt;0,0,Sales[[#This Row],[Number of Users]]-Sales[[#This Row],[Licenses Bought]])</f>
        <v>25</v>
      </c>
      <c r="J1816" s="2">
        <f>IF(Sales[[#This Row],[Sales Month]]=MAX(Sales[Sales Month]),Sales[[#This Row],[Upsell $ Per Non-Paying User]]*Sales[[#This Row],[Non-Paying Users]],0)</f>
        <v>0</v>
      </c>
      <c r="K1816" s="2" t="str">
        <f>_xlfn.IFS(Sales[[#This Row],[Current Upsell $]]=0,"",Sales[[#This Row],[Current Upsell $]]&gt;=400,"High",Sales[[#This Row],[Current Upsell $]]&gt;=100,"Medium",Sales[[#This Row],[Current Upsell $]]&lt;100,"Low")</f>
        <v/>
      </c>
      <c r="L1816" s="2" t="str">
        <f>IF(Sales[[#This Row],[Current Upsell $]]&gt;0,_xlfn.CONCAT(Sales[[#This Row],[Subscription Type]]," ",Sales[[#This Row],[Upsell Priority]]," ",TEXT(Sales[[#This Row],[Current Upsell $]],"$#,#")),"")</f>
        <v/>
      </c>
      <c r="M1816" s="1">
        <v>44228</v>
      </c>
      <c r="N1816" s="1">
        <v>44378</v>
      </c>
      <c r="O1816">
        <v>5</v>
      </c>
      <c r="P1816">
        <v>0</v>
      </c>
      <c r="Q1816" s="1">
        <v>44228</v>
      </c>
      <c r="R1816">
        <v>0</v>
      </c>
      <c r="S1816" s="1"/>
    </row>
    <row r="1817" spans="1:19" x14ac:dyDescent="0.35">
      <c r="A1817">
        <v>100205</v>
      </c>
      <c r="B1817" t="s">
        <v>0</v>
      </c>
      <c r="C1817" s="2">
        <f>_xlfn.SWITCH(Sales[[#This Row],[Subscription Type]],"Basic",10,"Premium",10,"Business",25,"Enterprise",27)</f>
        <v>10</v>
      </c>
      <c r="E1817" s="1"/>
      <c r="F1817" s="1"/>
      <c r="G1817">
        <v>7</v>
      </c>
      <c r="H1817">
        <v>18</v>
      </c>
      <c r="I1817">
        <f>IF(Sales[[#This Row],[Number of Users]]-Sales[[#This Row],[Licenses Bought]]&lt;0,0,Sales[[#This Row],[Number of Users]]-Sales[[#This Row],[Licenses Bought]])</f>
        <v>11</v>
      </c>
      <c r="J1817" s="2">
        <f>IF(Sales[[#This Row],[Sales Month]]=MAX(Sales[Sales Month]),Sales[[#This Row],[Upsell $ Per Non-Paying User]]*Sales[[#This Row],[Non-Paying Users]],0)</f>
        <v>0</v>
      </c>
      <c r="K1817" s="2" t="str">
        <f>_xlfn.IFS(Sales[[#This Row],[Current Upsell $]]=0,"",Sales[[#This Row],[Current Upsell $]]&gt;=400,"High",Sales[[#This Row],[Current Upsell $]]&gt;=100,"Medium",Sales[[#This Row],[Current Upsell $]]&lt;100,"Low")</f>
        <v/>
      </c>
      <c r="L1817" s="2" t="str">
        <f>IF(Sales[[#This Row],[Current Upsell $]]&gt;0,_xlfn.CONCAT(Sales[[#This Row],[Subscription Type]]," ",Sales[[#This Row],[Upsell Priority]]," ",TEXT(Sales[[#This Row],[Current Upsell $]],"$#,#")),"")</f>
        <v/>
      </c>
      <c r="M1817" s="1">
        <v>44228</v>
      </c>
      <c r="N1817" s="1">
        <v>44378</v>
      </c>
      <c r="O1817">
        <v>5</v>
      </c>
      <c r="P1817">
        <v>0</v>
      </c>
      <c r="Q1817" s="1">
        <v>44256</v>
      </c>
      <c r="R1817">
        <v>70</v>
      </c>
      <c r="S1817" s="1"/>
    </row>
    <row r="1818" spans="1:19" x14ac:dyDescent="0.35">
      <c r="A1818">
        <v>100205</v>
      </c>
      <c r="B1818" t="s">
        <v>0</v>
      </c>
      <c r="C1818" s="2">
        <f>_xlfn.SWITCH(Sales[[#This Row],[Subscription Type]],"Basic",10,"Premium",10,"Business",25,"Enterprise",27)</f>
        <v>10</v>
      </c>
      <c r="E1818" s="1"/>
      <c r="F1818" s="1"/>
      <c r="G1818">
        <v>10</v>
      </c>
      <c r="H1818">
        <v>19</v>
      </c>
      <c r="I1818">
        <f>IF(Sales[[#This Row],[Number of Users]]-Sales[[#This Row],[Licenses Bought]]&lt;0,0,Sales[[#This Row],[Number of Users]]-Sales[[#This Row],[Licenses Bought]])</f>
        <v>9</v>
      </c>
      <c r="J1818" s="2">
        <f>IF(Sales[[#This Row],[Sales Month]]=MAX(Sales[Sales Month]),Sales[[#This Row],[Upsell $ Per Non-Paying User]]*Sales[[#This Row],[Non-Paying Users]],0)</f>
        <v>0</v>
      </c>
      <c r="K1818" s="2" t="str">
        <f>_xlfn.IFS(Sales[[#This Row],[Current Upsell $]]=0,"",Sales[[#This Row],[Current Upsell $]]&gt;=400,"High",Sales[[#This Row],[Current Upsell $]]&gt;=100,"Medium",Sales[[#This Row],[Current Upsell $]]&lt;100,"Low")</f>
        <v/>
      </c>
      <c r="L1818" s="2" t="str">
        <f>IF(Sales[[#This Row],[Current Upsell $]]&gt;0,_xlfn.CONCAT(Sales[[#This Row],[Subscription Type]]," ",Sales[[#This Row],[Upsell Priority]]," ",TEXT(Sales[[#This Row],[Current Upsell $]],"$#,#")),"")</f>
        <v/>
      </c>
      <c r="M1818" s="1">
        <v>44228</v>
      </c>
      <c r="N1818" s="1">
        <v>44378</v>
      </c>
      <c r="O1818">
        <v>5</v>
      </c>
      <c r="P1818">
        <v>0</v>
      </c>
      <c r="Q1818" s="1">
        <v>44287</v>
      </c>
      <c r="R1818">
        <v>100</v>
      </c>
      <c r="S1818" s="1"/>
    </row>
    <row r="1819" spans="1:19" x14ac:dyDescent="0.35">
      <c r="A1819">
        <v>100205</v>
      </c>
      <c r="B1819" t="s">
        <v>0</v>
      </c>
      <c r="C1819" s="2">
        <f>_xlfn.SWITCH(Sales[[#This Row],[Subscription Type]],"Basic",10,"Premium",10,"Business",25,"Enterprise",27)</f>
        <v>10</v>
      </c>
      <c r="E1819" s="1"/>
      <c r="F1819" s="1"/>
      <c r="G1819">
        <v>17</v>
      </c>
      <c r="H1819">
        <v>23</v>
      </c>
      <c r="I1819">
        <f>IF(Sales[[#This Row],[Number of Users]]-Sales[[#This Row],[Licenses Bought]]&lt;0,0,Sales[[#This Row],[Number of Users]]-Sales[[#This Row],[Licenses Bought]])</f>
        <v>6</v>
      </c>
      <c r="J1819" s="2">
        <f>IF(Sales[[#This Row],[Sales Month]]=MAX(Sales[Sales Month]),Sales[[#This Row],[Upsell $ Per Non-Paying User]]*Sales[[#This Row],[Non-Paying Users]],0)</f>
        <v>0</v>
      </c>
      <c r="K1819" s="2" t="str">
        <f>_xlfn.IFS(Sales[[#This Row],[Current Upsell $]]=0,"",Sales[[#This Row],[Current Upsell $]]&gt;=400,"High",Sales[[#This Row],[Current Upsell $]]&gt;=100,"Medium",Sales[[#This Row],[Current Upsell $]]&lt;100,"Low")</f>
        <v/>
      </c>
      <c r="L1819" s="2" t="str">
        <f>IF(Sales[[#This Row],[Current Upsell $]]&gt;0,_xlfn.CONCAT(Sales[[#This Row],[Subscription Type]]," ",Sales[[#This Row],[Upsell Priority]]," ",TEXT(Sales[[#This Row],[Current Upsell $]],"$#,#")),"")</f>
        <v/>
      </c>
      <c r="M1819" s="1">
        <v>44228</v>
      </c>
      <c r="N1819" s="1">
        <v>44378</v>
      </c>
      <c r="O1819">
        <v>5</v>
      </c>
      <c r="P1819">
        <v>0</v>
      </c>
      <c r="Q1819" s="1">
        <v>44317</v>
      </c>
      <c r="R1819">
        <v>170</v>
      </c>
      <c r="S1819" s="1"/>
    </row>
    <row r="1820" spans="1:19" x14ac:dyDescent="0.35">
      <c r="A1820">
        <v>100205</v>
      </c>
      <c r="B1820" t="s">
        <v>0</v>
      </c>
      <c r="C1820" s="2">
        <f>_xlfn.SWITCH(Sales[[#This Row],[Subscription Type]],"Basic",10,"Premium",10,"Business",25,"Enterprise",27)</f>
        <v>10</v>
      </c>
      <c r="E1820" s="1"/>
      <c r="F1820" s="1"/>
      <c r="G1820">
        <v>17</v>
      </c>
      <c r="H1820">
        <v>18</v>
      </c>
      <c r="I1820">
        <f>IF(Sales[[#This Row],[Number of Users]]-Sales[[#This Row],[Licenses Bought]]&lt;0,0,Sales[[#This Row],[Number of Users]]-Sales[[#This Row],[Licenses Bought]])</f>
        <v>1</v>
      </c>
      <c r="J1820" s="2">
        <f>IF(Sales[[#This Row],[Sales Month]]=MAX(Sales[Sales Month]),Sales[[#This Row],[Upsell $ Per Non-Paying User]]*Sales[[#This Row],[Non-Paying Users]],0)</f>
        <v>10</v>
      </c>
      <c r="K1820" s="2" t="str">
        <f>_xlfn.IFS(Sales[[#This Row],[Current Upsell $]]=0,"",Sales[[#This Row],[Current Upsell $]]&gt;=400,"High",Sales[[#This Row],[Current Upsell $]]&gt;=100,"Medium",Sales[[#This Row],[Current Upsell $]]&lt;100,"Low")</f>
        <v>Low</v>
      </c>
      <c r="L1820" s="2" t="str">
        <f>IF(Sales[[#This Row],[Current Upsell $]]&gt;0,_xlfn.CONCAT(Sales[[#This Row],[Subscription Type]]," ",Sales[[#This Row],[Upsell Priority]]," ",TEXT(Sales[[#This Row],[Current Upsell $]],"$#,#")),"")</f>
        <v>Premium Low $10</v>
      </c>
      <c r="M1820" s="1">
        <v>44228</v>
      </c>
      <c r="N1820" s="1">
        <v>44378</v>
      </c>
      <c r="O1820">
        <v>5</v>
      </c>
      <c r="P1820">
        <v>0</v>
      </c>
      <c r="Q1820" s="1">
        <v>44348</v>
      </c>
      <c r="R1820">
        <v>170</v>
      </c>
      <c r="S1820" s="1"/>
    </row>
    <row r="1821" spans="1:19" x14ac:dyDescent="0.35">
      <c r="A1821">
        <v>100206</v>
      </c>
      <c r="B1821" t="s">
        <v>3</v>
      </c>
      <c r="C1821" s="2">
        <f>_xlfn.SWITCH(Sales[[#This Row],[Subscription Type]],"Basic",10,"Premium",10,"Business",25,"Enterprise",27)</f>
        <v>10</v>
      </c>
      <c r="G1821">
        <v>0</v>
      </c>
      <c r="H1821">
        <v>17</v>
      </c>
      <c r="I1821">
        <f>IF(Sales[[#This Row],[Number of Users]]-Sales[[#This Row],[Licenses Bought]]&lt;0,0,Sales[[#This Row],[Number of Users]]-Sales[[#This Row],[Licenses Bought]])</f>
        <v>17</v>
      </c>
      <c r="J1821" s="2">
        <f>IF(Sales[[#This Row],[Sales Month]]=MAX(Sales[Sales Month]),Sales[[#This Row],[Upsell $ Per Non-Paying User]]*Sales[[#This Row],[Non-Paying Users]],0)</f>
        <v>0</v>
      </c>
      <c r="K1821" s="2" t="str">
        <f>_xlfn.IFS(Sales[[#This Row],[Current Upsell $]]=0,"",Sales[[#This Row],[Current Upsell $]]&gt;=400,"High",Sales[[#This Row],[Current Upsell $]]&gt;=100,"Medium",Sales[[#This Row],[Current Upsell $]]&lt;100,"Low")</f>
        <v/>
      </c>
      <c r="L1821" s="2" t="str">
        <f>IF(Sales[[#This Row],[Current Upsell $]]&gt;0,_xlfn.CONCAT(Sales[[#This Row],[Subscription Type]]," ",Sales[[#This Row],[Upsell Priority]]," ",TEXT(Sales[[#This Row],[Current Upsell $]],"$#,#")),"")</f>
        <v/>
      </c>
      <c r="M1821" s="1">
        <v>44228</v>
      </c>
      <c r="N1821" s="1">
        <v>44378</v>
      </c>
      <c r="O1821">
        <v>5</v>
      </c>
      <c r="P1821">
        <v>0</v>
      </c>
      <c r="Q1821" s="1">
        <v>44228</v>
      </c>
      <c r="R1821">
        <v>0</v>
      </c>
      <c r="S1821" s="1"/>
    </row>
    <row r="1822" spans="1:19" x14ac:dyDescent="0.35">
      <c r="A1822">
        <v>100206</v>
      </c>
      <c r="B1822" t="s">
        <v>3</v>
      </c>
      <c r="C1822" s="2">
        <f>_xlfn.SWITCH(Sales[[#This Row],[Subscription Type]],"Basic",10,"Premium",10,"Business",25,"Enterprise",27)</f>
        <v>10</v>
      </c>
      <c r="G1822">
        <v>0</v>
      </c>
      <c r="H1822">
        <v>18</v>
      </c>
      <c r="I1822">
        <f>IF(Sales[[#This Row],[Number of Users]]-Sales[[#This Row],[Licenses Bought]]&lt;0,0,Sales[[#This Row],[Number of Users]]-Sales[[#This Row],[Licenses Bought]])</f>
        <v>18</v>
      </c>
      <c r="J1822" s="2">
        <f>IF(Sales[[#This Row],[Sales Month]]=MAX(Sales[Sales Month]),Sales[[#This Row],[Upsell $ Per Non-Paying User]]*Sales[[#This Row],[Non-Paying Users]],0)</f>
        <v>0</v>
      </c>
      <c r="K1822" s="2" t="str">
        <f>_xlfn.IFS(Sales[[#This Row],[Current Upsell $]]=0,"",Sales[[#This Row],[Current Upsell $]]&gt;=400,"High",Sales[[#This Row],[Current Upsell $]]&gt;=100,"Medium",Sales[[#This Row],[Current Upsell $]]&lt;100,"Low")</f>
        <v/>
      </c>
      <c r="L1822" s="2" t="str">
        <f>IF(Sales[[#This Row],[Current Upsell $]]&gt;0,_xlfn.CONCAT(Sales[[#This Row],[Subscription Type]]," ",Sales[[#This Row],[Upsell Priority]]," ",TEXT(Sales[[#This Row],[Current Upsell $]],"$#,#")),"")</f>
        <v/>
      </c>
      <c r="M1822" s="1">
        <v>44228</v>
      </c>
      <c r="N1822" s="1">
        <v>44378</v>
      </c>
      <c r="O1822">
        <v>5</v>
      </c>
      <c r="P1822">
        <v>0</v>
      </c>
      <c r="Q1822" s="1">
        <v>44256</v>
      </c>
      <c r="R1822">
        <v>0</v>
      </c>
      <c r="S1822" s="1"/>
    </row>
    <row r="1823" spans="1:19" x14ac:dyDescent="0.35">
      <c r="A1823">
        <v>100206</v>
      </c>
      <c r="B1823" t="s">
        <v>3</v>
      </c>
      <c r="C1823" s="2">
        <f>_xlfn.SWITCH(Sales[[#This Row],[Subscription Type]],"Basic",10,"Premium",10,"Business",25,"Enterprise",27)</f>
        <v>10</v>
      </c>
      <c r="G1823">
        <v>0</v>
      </c>
      <c r="H1823">
        <v>20</v>
      </c>
      <c r="I1823">
        <f>IF(Sales[[#This Row],[Number of Users]]-Sales[[#This Row],[Licenses Bought]]&lt;0,0,Sales[[#This Row],[Number of Users]]-Sales[[#This Row],[Licenses Bought]])</f>
        <v>20</v>
      </c>
      <c r="J1823" s="2">
        <f>IF(Sales[[#This Row],[Sales Month]]=MAX(Sales[Sales Month]),Sales[[#This Row],[Upsell $ Per Non-Paying User]]*Sales[[#This Row],[Non-Paying Users]],0)</f>
        <v>0</v>
      </c>
      <c r="K1823" s="2" t="str">
        <f>_xlfn.IFS(Sales[[#This Row],[Current Upsell $]]=0,"",Sales[[#This Row],[Current Upsell $]]&gt;=400,"High",Sales[[#This Row],[Current Upsell $]]&gt;=100,"Medium",Sales[[#This Row],[Current Upsell $]]&lt;100,"Low")</f>
        <v/>
      </c>
      <c r="L1823" s="2" t="str">
        <f>IF(Sales[[#This Row],[Current Upsell $]]&gt;0,_xlfn.CONCAT(Sales[[#This Row],[Subscription Type]]," ",Sales[[#This Row],[Upsell Priority]]," ",TEXT(Sales[[#This Row],[Current Upsell $]],"$#,#")),"")</f>
        <v/>
      </c>
      <c r="M1823" s="1">
        <v>44228</v>
      </c>
      <c r="N1823" s="1">
        <v>44378</v>
      </c>
      <c r="O1823">
        <v>5</v>
      </c>
      <c r="P1823">
        <v>0</v>
      </c>
      <c r="Q1823" s="1">
        <v>44287</v>
      </c>
      <c r="R1823">
        <v>0</v>
      </c>
      <c r="S1823" s="1"/>
    </row>
    <row r="1824" spans="1:19" x14ac:dyDescent="0.35">
      <c r="A1824">
        <v>100206</v>
      </c>
      <c r="B1824" t="s">
        <v>3</v>
      </c>
      <c r="C1824" s="2">
        <f>_xlfn.SWITCH(Sales[[#This Row],[Subscription Type]],"Basic",10,"Premium",10,"Business",25,"Enterprise",27)</f>
        <v>10</v>
      </c>
      <c r="G1824">
        <v>0</v>
      </c>
      <c r="H1824">
        <v>19</v>
      </c>
      <c r="I1824">
        <f>IF(Sales[[#This Row],[Number of Users]]-Sales[[#This Row],[Licenses Bought]]&lt;0,0,Sales[[#This Row],[Number of Users]]-Sales[[#This Row],[Licenses Bought]])</f>
        <v>19</v>
      </c>
      <c r="J1824" s="2">
        <f>IF(Sales[[#This Row],[Sales Month]]=MAX(Sales[Sales Month]),Sales[[#This Row],[Upsell $ Per Non-Paying User]]*Sales[[#This Row],[Non-Paying Users]],0)</f>
        <v>0</v>
      </c>
      <c r="K1824" s="2" t="str">
        <f>_xlfn.IFS(Sales[[#This Row],[Current Upsell $]]=0,"",Sales[[#This Row],[Current Upsell $]]&gt;=400,"High",Sales[[#This Row],[Current Upsell $]]&gt;=100,"Medium",Sales[[#This Row],[Current Upsell $]]&lt;100,"Low")</f>
        <v/>
      </c>
      <c r="L1824" s="2" t="str">
        <f>IF(Sales[[#This Row],[Current Upsell $]]&gt;0,_xlfn.CONCAT(Sales[[#This Row],[Subscription Type]]," ",Sales[[#This Row],[Upsell Priority]]," ",TEXT(Sales[[#This Row],[Current Upsell $]],"$#,#")),"")</f>
        <v/>
      </c>
      <c r="M1824" s="1">
        <v>44228</v>
      </c>
      <c r="N1824" s="1">
        <v>44378</v>
      </c>
      <c r="O1824">
        <v>5</v>
      </c>
      <c r="P1824">
        <v>0</v>
      </c>
      <c r="Q1824" s="1">
        <v>44317</v>
      </c>
      <c r="R1824">
        <v>0</v>
      </c>
      <c r="S1824" s="1"/>
    </row>
    <row r="1825" spans="1:19" x14ac:dyDescent="0.35">
      <c r="A1825">
        <v>100206</v>
      </c>
      <c r="B1825" t="s">
        <v>3</v>
      </c>
      <c r="C1825" s="2">
        <f>_xlfn.SWITCH(Sales[[#This Row],[Subscription Type]],"Basic",10,"Premium",10,"Business",25,"Enterprise",27)</f>
        <v>10</v>
      </c>
      <c r="G1825">
        <v>0</v>
      </c>
      <c r="H1825">
        <v>21</v>
      </c>
      <c r="I1825">
        <f>IF(Sales[[#This Row],[Number of Users]]-Sales[[#This Row],[Licenses Bought]]&lt;0,0,Sales[[#This Row],[Number of Users]]-Sales[[#This Row],[Licenses Bought]])</f>
        <v>21</v>
      </c>
      <c r="J1825" s="2">
        <f>IF(Sales[[#This Row],[Sales Month]]=MAX(Sales[Sales Month]),Sales[[#This Row],[Upsell $ Per Non-Paying User]]*Sales[[#This Row],[Non-Paying Users]],0)</f>
        <v>210</v>
      </c>
      <c r="K1825" s="2" t="str">
        <f>_xlfn.IFS(Sales[[#This Row],[Current Upsell $]]=0,"",Sales[[#This Row],[Current Upsell $]]&gt;=400,"High",Sales[[#This Row],[Current Upsell $]]&gt;=100,"Medium",Sales[[#This Row],[Current Upsell $]]&lt;100,"Low")</f>
        <v>Medium</v>
      </c>
      <c r="L1825" s="2" t="str">
        <f>IF(Sales[[#This Row],[Current Upsell $]]&gt;0,_xlfn.CONCAT(Sales[[#This Row],[Subscription Type]]," ",Sales[[#This Row],[Upsell Priority]]," ",TEXT(Sales[[#This Row],[Current Upsell $]],"$#,#")),"")</f>
        <v>Basic Medium $210</v>
      </c>
      <c r="M1825" s="1">
        <v>44228</v>
      </c>
      <c r="N1825" s="1">
        <v>44378</v>
      </c>
      <c r="O1825">
        <v>5</v>
      </c>
      <c r="P1825">
        <v>0</v>
      </c>
      <c r="Q1825" s="1">
        <v>44348</v>
      </c>
      <c r="R1825">
        <v>0</v>
      </c>
      <c r="S1825" s="1"/>
    </row>
    <row r="1826" spans="1:19" x14ac:dyDescent="0.35">
      <c r="A1826">
        <v>100207</v>
      </c>
      <c r="B1826" t="s">
        <v>3</v>
      </c>
      <c r="C1826" s="2">
        <f>_xlfn.SWITCH(Sales[[#This Row],[Subscription Type]],"Basic",10,"Premium",10,"Business",25,"Enterprise",27)</f>
        <v>10</v>
      </c>
      <c r="E1826" s="1"/>
      <c r="F1826" s="1"/>
      <c r="G1826">
        <v>0</v>
      </c>
      <c r="H1826">
        <v>15</v>
      </c>
      <c r="I1826">
        <f>IF(Sales[[#This Row],[Number of Users]]-Sales[[#This Row],[Licenses Bought]]&lt;0,0,Sales[[#This Row],[Number of Users]]-Sales[[#This Row],[Licenses Bought]])</f>
        <v>15</v>
      </c>
      <c r="J1826" s="2">
        <f>IF(Sales[[#This Row],[Sales Month]]=MAX(Sales[Sales Month]),Sales[[#This Row],[Upsell $ Per Non-Paying User]]*Sales[[#This Row],[Non-Paying Users]],0)</f>
        <v>0</v>
      </c>
      <c r="K1826" s="2" t="str">
        <f>_xlfn.IFS(Sales[[#This Row],[Current Upsell $]]=0,"",Sales[[#This Row],[Current Upsell $]]&gt;=400,"High",Sales[[#This Row],[Current Upsell $]]&gt;=100,"Medium",Sales[[#This Row],[Current Upsell $]]&lt;100,"Low")</f>
        <v/>
      </c>
      <c r="L1826" s="2" t="str">
        <f>IF(Sales[[#This Row],[Current Upsell $]]&gt;0,_xlfn.CONCAT(Sales[[#This Row],[Subscription Type]]," ",Sales[[#This Row],[Upsell Priority]]," ",TEXT(Sales[[#This Row],[Current Upsell $]],"$#,#")),"")</f>
        <v/>
      </c>
      <c r="M1826" s="1">
        <v>44228</v>
      </c>
      <c r="N1826" s="1">
        <v>44378</v>
      </c>
      <c r="O1826">
        <v>5</v>
      </c>
      <c r="P1826">
        <v>0</v>
      </c>
      <c r="Q1826" s="1">
        <v>44228</v>
      </c>
      <c r="R1826">
        <v>0</v>
      </c>
      <c r="S1826" s="1"/>
    </row>
    <row r="1827" spans="1:19" x14ac:dyDescent="0.35">
      <c r="A1827">
        <v>100207</v>
      </c>
      <c r="B1827" t="s">
        <v>0</v>
      </c>
      <c r="C1827" s="2">
        <f>_xlfn.SWITCH(Sales[[#This Row],[Subscription Type]],"Basic",10,"Premium",10,"Business",25,"Enterprise",27)</f>
        <v>10</v>
      </c>
      <c r="E1827" s="1"/>
      <c r="F1827" s="1"/>
      <c r="G1827">
        <v>4</v>
      </c>
      <c r="H1827">
        <v>18</v>
      </c>
      <c r="I1827">
        <f>IF(Sales[[#This Row],[Number of Users]]-Sales[[#This Row],[Licenses Bought]]&lt;0,0,Sales[[#This Row],[Number of Users]]-Sales[[#This Row],[Licenses Bought]])</f>
        <v>14</v>
      </c>
      <c r="J1827" s="2">
        <f>IF(Sales[[#This Row],[Sales Month]]=MAX(Sales[Sales Month]),Sales[[#This Row],[Upsell $ Per Non-Paying User]]*Sales[[#This Row],[Non-Paying Users]],0)</f>
        <v>0</v>
      </c>
      <c r="K1827" s="2" t="str">
        <f>_xlfn.IFS(Sales[[#This Row],[Current Upsell $]]=0,"",Sales[[#This Row],[Current Upsell $]]&gt;=400,"High",Sales[[#This Row],[Current Upsell $]]&gt;=100,"Medium",Sales[[#This Row],[Current Upsell $]]&lt;100,"Low")</f>
        <v/>
      </c>
      <c r="L1827" s="2" t="str">
        <f>IF(Sales[[#This Row],[Current Upsell $]]&gt;0,_xlfn.CONCAT(Sales[[#This Row],[Subscription Type]]," ",Sales[[#This Row],[Upsell Priority]]," ",TEXT(Sales[[#This Row],[Current Upsell $]],"$#,#")),"")</f>
        <v/>
      </c>
      <c r="M1827" s="1">
        <v>44228</v>
      </c>
      <c r="N1827" s="1">
        <v>44378</v>
      </c>
      <c r="O1827">
        <v>5</v>
      </c>
      <c r="P1827">
        <v>0</v>
      </c>
      <c r="Q1827" s="1">
        <v>44256</v>
      </c>
      <c r="R1827">
        <v>40</v>
      </c>
      <c r="S1827" s="1"/>
    </row>
    <row r="1828" spans="1:19" x14ac:dyDescent="0.35">
      <c r="A1828">
        <v>100207</v>
      </c>
      <c r="B1828" t="s">
        <v>0</v>
      </c>
      <c r="C1828" s="2">
        <f>_xlfn.SWITCH(Sales[[#This Row],[Subscription Type]],"Basic",10,"Premium",10,"Business",25,"Enterprise",27)</f>
        <v>10</v>
      </c>
      <c r="E1828" s="1"/>
      <c r="F1828" s="1"/>
      <c r="G1828">
        <v>12</v>
      </c>
      <c r="H1828">
        <v>13</v>
      </c>
      <c r="I1828">
        <f>IF(Sales[[#This Row],[Number of Users]]-Sales[[#This Row],[Licenses Bought]]&lt;0,0,Sales[[#This Row],[Number of Users]]-Sales[[#This Row],[Licenses Bought]])</f>
        <v>1</v>
      </c>
      <c r="J1828" s="2">
        <f>IF(Sales[[#This Row],[Sales Month]]=MAX(Sales[Sales Month]),Sales[[#This Row],[Upsell $ Per Non-Paying User]]*Sales[[#This Row],[Non-Paying Users]],0)</f>
        <v>0</v>
      </c>
      <c r="K1828" s="2" t="str">
        <f>_xlfn.IFS(Sales[[#This Row],[Current Upsell $]]=0,"",Sales[[#This Row],[Current Upsell $]]&gt;=400,"High",Sales[[#This Row],[Current Upsell $]]&gt;=100,"Medium",Sales[[#This Row],[Current Upsell $]]&lt;100,"Low")</f>
        <v/>
      </c>
      <c r="L1828" s="2" t="str">
        <f>IF(Sales[[#This Row],[Current Upsell $]]&gt;0,_xlfn.CONCAT(Sales[[#This Row],[Subscription Type]]," ",Sales[[#This Row],[Upsell Priority]]," ",TEXT(Sales[[#This Row],[Current Upsell $]],"$#,#")),"")</f>
        <v/>
      </c>
      <c r="M1828" s="1">
        <v>44228</v>
      </c>
      <c r="N1828" s="1">
        <v>44378</v>
      </c>
      <c r="O1828">
        <v>5</v>
      </c>
      <c r="P1828">
        <v>0</v>
      </c>
      <c r="Q1828" s="1">
        <v>44287</v>
      </c>
      <c r="R1828">
        <v>120</v>
      </c>
      <c r="S1828" s="1"/>
    </row>
    <row r="1829" spans="1:19" x14ac:dyDescent="0.35">
      <c r="A1829">
        <v>100207</v>
      </c>
      <c r="B1829" t="s">
        <v>0</v>
      </c>
      <c r="C1829" s="2">
        <f>_xlfn.SWITCH(Sales[[#This Row],[Subscription Type]],"Basic",10,"Premium",10,"Business",25,"Enterprise",27)</f>
        <v>10</v>
      </c>
      <c r="E1829" s="1"/>
      <c r="F1829" s="1"/>
      <c r="G1829">
        <v>12</v>
      </c>
      <c r="H1829">
        <v>16</v>
      </c>
      <c r="I1829">
        <f>IF(Sales[[#This Row],[Number of Users]]-Sales[[#This Row],[Licenses Bought]]&lt;0,0,Sales[[#This Row],[Number of Users]]-Sales[[#This Row],[Licenses Bought]])</f>
        <v>4</v>
      </c>
      <c r="J1829" s="2">
        <f>IF(Sales[[#This Row],[Sales Month]]=MAX(Sales[Sales Month]),Sales[[#This Row],[Upsell $ Per Non-Paying User]]*Sales[[#This Row],[Non-Paying Users]],0)</f>
        <v>0</v>
      </c>
      <c r="K1829" s="2" t="str">
        <f>_xlfn.IFS(Sales[[#This Row],[Current Upsell $]]=0,"",Sales[[#This Row],[Current Upsell $]]&gt;=400,"High",Sales[[#This Row],[Current Upsell $]]&gt;=100,"Medium",Sales[[#This Row],[Current Upsell $]]&lt;100,"Low")</f>
        <v/>
      </c>
      <c r="L1829" s="2" t="str">
        <f>IF(Sales[[#This Row],[Current Upsell $]]&gt;0,_xlfn.CONCAT(Sales[[#This Row],[Subscription Type]]," ",Sales[[#This Row],[Upsell Priority]]," ",TEXT(Sales[[#This Row],[Current Upsell $]],"$#,#")),"")</f>
        <v/>
      </c>
      <c r="M1829" s="1">
        <v>44228</v>
      </c>
      <c r="N1829" s="1">
        <v>44378</v>
      </c>
      <c r="O1829">
        <v>5</v>
      </c>
      <c r="P1829">
        <v>0</v>
      </c>
      <c r="Q1829" s="1">
        <v>44317</v>
      </c>
      <c r="R1829">
        <v>120</v>
      </c>
      <c r="S1829" s="1"/>
    </row>
    <row r="1830" spans="1:19" x14ac:dyDescent="0.35">
      <c r="A1830">
        <v>100207</v>
      </c>
      <c r="B1830" t="s">
        <v>0</v>
      </c>
      <c r="C1830" s="2">
        <f>_xlfn.SWITCH(Sales[[#This Row],[Subscription Type]],"Basic",10,"Premium",10,"Business",25,"Enterprise",27)</f>
        <v>10</v>
      </c>
      <c r="E1830" s="1"/>
      <c r="F1830" s="1"/>
      <c r="G1830">
        <v>12</v>
      </c>
      <c r="H1830">
        <v>14</v>
      </c>
      <c r="I1830">
        <f>IF(Sales[[#This Row],[Number of Users]]-Sales[[#This Row],[Licenses Bought]]&lt;0,0,Sales[[#This Row],[Number of Users]]-Sales[[#This Row],[Licenses Bought]])</f>
        <v>2</v>
      </c>
      <c r="J1830" s="2">
        <f>IF(Sales[[#This Row],[Sales Month]]=MAX(Sales[Sales Month]),Sales[[#This Row],[Upsell $ Per Non-Paying User]]*Sales[[#This Row],[Non-Paying Users]],0)</f>
        <v>20</v>
      </c>
      <c r="K1830" s="2" t="str">
        <f>_xlfn.IFS(Sales[[#This Row],[Current Upsell $]]=0,"",Sales[[#This Row],[Current Upsell $]]&gt;=400,"High",Sales[[#This Row],[Current Upsell $]]&gt;=100,"Medium",Sales[[#This Row],[Current Upsell $]]&lt;100,"Low")</f>
        <v>Low</v>
      </c>
      <c r="L1830" s="2" t="str">
        <f>IF(Sales[[#This Row],[Current Upsell $]]&gt;0,_xlfn.CONCAT(Sales[[#This Row],[Subscription Type]]," ",Sales[[#This Row],[Upsell Priority]]," ",TEXT(Sales[[#This Row],[Current Upsell $]],"$#,#")),"")</f>
        <v>Premium Low $20</v>
      </c>
      <c r="M1830" s="1">
        <v>44228</v>
      </c>
      <c r="N1830" s="1">
        <v>44378</v>
      </c>
      <c r="O1830">
        <v>5</v>
      </c>
      <c r="P1830">
        <v>0</v>
      </c>
      <c r="Q1830" s="1">
        <v>44348</v>
      </c>
      <c r="R1830">
        <v>120</v>
      </c>
      <c r="S1830" s="1"/>
    </row>
    <row r="1831" spans="1:19" x14ac:dyDescent="0.35">
      <c r="A1831">
        <v>100208</v>
      </c>
      <c r="B1831" t="s">
        <v>3</v>
      </c>
      <c r="C1831" s="2">
        <f>_xlfn.SWITCH(Sales[[#This Row],[Subscription Type]],"Basic",10,"Premium",10,"Business",25,"Enterprise",27)</f>
        <v>10</v>
      </c>
      <c r="G1831">
        <v>0</v>
      </c>
      <c r="H1831">
        <v>12</v>
      </c>
      <c r="I1831">
        <f>IF(Sales[[#This Row],[Number of Users]]-Sales[[#This Row],[Licenses Bought]]&lt;0,0,Sales[[#This Row],[Number of Users]]-Sales[[#This Row],[Licenses Bought]])</f>
        <v>12</v>
      </c>
      <c r="J1831" s="2">
        <f>IF(Sales[[#This Row],[Sales Month]]=MAX(Sales[Sales Month]),Sales[[#This Row],[Upsell $ Per Non-Paying User]]*Sales[[#This Row],[Non-Paying Users]],0)</f>
        <v>0</v>
      </c>
      <c r="K1831" s="2" t="str">
        <f>_xlfn.IFS(Sales[[#This Row],[Current Upsell $]]=0,"",Sales[[#This Row],[Current Upsell $]]&gt;=400,"High",Sales[[#This Row],[Current Upsell $]]&gt;=100,"Medium",Sales[[#This Row],[Current Upsell $]]&lt;100,"Low")</f>
        <v/>
      </c>
      <c r="L1831" s="2" t="str">
        <f>IF(Sales[[#This Row],[Current Upsell $]]&gt;0,_xlfn.CONCAT(Sales[[#This Row],[Subscription Type]]," ",Sales[[#This Row],[Upsell Priority]]," ",TEXT(Sales[[#This Row],[Current Upsell $]],"$#,#")),"")</f>
        <v/>
      </c>
      <c r="M1831" s="1">
        <v>44228</v>
      </c>
      <c r="N1831" s="1">
        <v>44348</v>
      </c>
      <c r="O1831">
        <v>4</v>
      </c>
      <c r="P1831">
        <v>0</v>
      </c>
      <c r="Q1831" s="1">
        <v>44228</v>
      </c>
      <c r="R1831">
        <v>0</v>
      </c>
      <c r="S1831" s="1"/>
    </row>
    <row r="1832" spans="1:19" x14ac:dyDescent="0.35">
      <c r="A1832">
        <v>100208</v>
      </c>
      <c r="B1832" t="s">
        <v>1</v>
      </c>
      <c r="C1832" s="2">
        <f>_xlfn.SWITCH(Sales[[#This Row],[Subscription Type]],"Basic",10,"Premium",10,"Business",25,"Enterprise",27)</f>
        <v>25</v>
      </c>
      <c r="G1832">
        <v>3</v>
      </c>
      <c r="H1832">
        <v>14</v>
      </c>
      <c r="I1832">
        <f>IF(Sales[[#This Row],[Number of Users]]-Sales[[#This Row],[Licenses Bought]]&lt;0,0,Sales[[#This Row],[Number of Users]]-Sales[[#This Row],[Licenses Bought]])</f>
        <v>11</v>
      </c>
      <c r="J1832" s="2">
        <f>IF(Sales[[#This Row],[Sales Month]]=MAX(Sales[Sales Month]),Sales[[#This Row],[Upsell $ Per Non-Paying User]]*Sales[[#This Row],[Non-Paying Users]],0)</f>
        <v>0</v>
      </c>
      <c r="K1832" s="2" t="str">
        <f>_xlfn.IFS(Sales[[#This Row],[Current Upsell $]]=0,"",Sales[[#This Row],[Current Upsell $]]&gt;=400,"High",Sales[[#This Row],[Current Upsell $]]&gt;=100,"Medium",Sales[[#This Row],[Current Upsell $]]&lt;100,"Low")</f>
        <v/>
      </c>
      <c r="L1832" s="2" t="str">
        <f>IF(Sales[[#This Row],[Current Upsell $]]&gt;0,_xlfn.CONCAT(Sales[[#This Row],[Subscription Type]]," ",Sales[[#This Row],[Upsell Priority]]," ",TEXT(Sales[[#This Row],[Current Upsell $]],"$#,#")),"")</f>
        <v/>
      </c>
      <c r="M1832" s="1">
        <v>44228</v>
      </c>
      <c r="N1832" s="1">
        <v>44348</v>
      </c>
      <c r="O1832">
        <v>4</v>
      </c>
      <c r="P1832">
        <v>0</v>
      </c>
      <c r="Q1832" s="1">
        <v>44256</v>
      </c>
      <c r="R1832">
        <v>75</v>
      </c>
      <c r="S1832" s="1"/>
    </row>
    <row r="1833" spans="1:19" x14ac:dyDescent="0.35">
      <c r="A1833">
        <v>100208</v>
      </c>
      <c r="B1833" t="s">
        <v>1</v>
      </c>
      <c r="C1833" s="2">
        <f>_xlfn.SWITCH(Sales[[#This Row],[Subscription Type]],"Basic",10,"Premium",10,"Business",25,"Enterprise",27)</f>
        <v>25</v>
      </c>
      <c r="G1833">
        <v>6</v>
      </c>
      <c r="H1833">
        <v>14</v>
      </c>
      <c r="I1833">
        <f>IF(Sales[[#This Row],[Number of Users]]-Sales[[#This Row],[Licenses Bought]]&lt;0,0,Sales[[#This Row],[Number of Users]]-Sales[[#This Row],[Licenses Bought]])</f>
        <v>8</v>
      </c>
      <c r="J1833" s="2">
        <f>IF(Sales[[#This Row],[Sales Month]]=MAX(Sales[Sales Month]),Sales[[#This Row],[Upsell $ Per Non-Paying User]]*Sales[[#This Row],[Non-Paying Users]],0)</f>
        <v>0</v>
      </c>
      <c r="K1833" s="2" t="str">
        <f>_xlfn.IFS(Sales[[#This Row],[Current Upsell $]]=0,"",Sales[[#This Row],[Current Upsell $]]&gt;=400,"High",Sales[[#This Row],[Current Upsell $]]&gt;=100,"Medium",Sales[[#This Row],[Current Upsell $]]&lt;100,"Low")</f>
        <v/>
      </c>
      <c r="L1833" s="2" t="str">
        <f>IF(Sales[[#This Row],[Current Upsell $]]&gt;0,_xlfn.CONCAT(Sales[[#This Row],[Subscription Type]]," ",Sales[[#This Row],[Upsell Priority]]," ",TEXT(Sales[[#This Row],[Current Upsell $]],"$#,#")),"")</f>
        <v/>
      </c>
      <c r="M1833" s="1">
        <v>44228</v>
      </c>
      <c r="N1833" s="1">
        <v>44348</v>
      </c>
      <c r="O1833">
        <v>4</v>
      </c>
      <c r="P1833">
        <v>0</v>
      </c>
      <c r="Q1833" s="1">
        <v>44287</v>
      </c>
      <c r="R1833">
        <v>150</v>
      </c>
      <c r="S1833" s="1"/>
    </row>
    <row r="1834" spans="1:19" x14ac:dyDescent="0.35">
      <c r="A1834">
        <v>100208</v>
      </c>
      <c r="B1834" t="s">
        <v>1</v>
      </c>
      <c r="C1834" s="2">
        <f>_xlfn.SWITCH(Sales[[#This Row],[Subscription Type]],"Basic",10,"Premium",10,"Business",25,"Enterprise",27)</f>
        <v>25</v>
      </c>
      <c r="G1834">
        <v>10</v>
      </c>
      <c r="H1834">
        <v>10</v>
      </c>
      <c r="I1834">
        <f>IF(Sales[[#This Row],[Number of Users]]-Sales[[#This Row],[Licenses Bought]]&lt;0,0,Sales[[#This Row],[Number of Users]]-Sales[[#This Row],[Licenses Bought]])</f>
        <v>0</v>
      </c>
      <c r="J1834" s="2">
        <f>IF(Sales[[#This Row],[Sales Month]]=MAX(Sales[Sales Month]),Sales[[#This Row],[Upsell $ Per Non-Paying User]]*Sales[[#This Row],[Non-Paying Users]],0)</f>
        <v>0</v>
      </c>
      <c r="K1834" s="2" t="str">
        <f>_xlfn.IFS(Sales[[#This Row],[Current Upsell $]]=0,"",Sales[[#This Row],[Current Upsell $]]&gt;=400,"High",Sales[[#This Row],[Current Upsell $]]&gt;=100,"Medium",Sales[[#This Row],[Current Upsell $]]&lt;100,"Low")</f>
        <v/>
      </c>
      <c r="L1834" s="2" t="str">
        <f>IF(Sales[[#This Row],[Current Upsell $]]&gt;0,_xlfn.CONCAT(Sales[[#This Row],[Subscription Type]]," ",Sales[[#This Row],[Upsell Priority]]," ",TEXT(Sales[[#This Row],[Current Upsell $]],"$#,#")),"")</f>
        <v/>
      </c>
      <c r="M1834" s="1">
        <v>44228</v>
      </c>
      <c r="N1834" s="1">
        <v>44348</v>
      </c>
      <c r="O1834">
        <v>4</v>
      </c>
      <c r="P1834">
        <v>0</v>
      </c>
      <c r="Q1834" s="1">
        <v>44317</v>
      </c>
      <c r="R1834">
        <v>250</v>
      </c>
      <c r="S1834" s="1"/>
    </row>
    <row r="1835" spans="1:19" x14ac:dyDescent="0.35">
      <c r="A1835">
        <v>100208</v>
      </c>
      <c r="B1835" t="s">
        <v>1</v>
      </c>
      <c r="C1835" s="2">
        <f>_xlfn.SWITCH(Sales[[#This Row],[Subscription Type]],"Basic",10,"Premium",10,"Business",25,"Enterprise",27)</f>
        <v>25</v>
      </c>
      <c r="G1835">
        <v>10</v>
      </c>
      <c r="H1835">
        <v>12</v>
      </c>
      <c r="I1835">
        <f>IF(Sales[[#This Row],[Number of Users]]-Sales[[#This Row],[Licenses Bought]]&lt;0,0,Sales[[#This Row],[Number of Users]]-Sales[[#This Row],[Licenses Bought]])</f>
        <v>2</v>
      </c>
      <c r="J1835" s="2">
        <f>IF(Sales[[#This Row],[Sales Month]]=MAX(Sales[Sales Month]),Sales[[#This Row],[Upsell $ Per Non-Paying User]]*Sales[[#This Row],[Non-Paying Users]],0)</f>
        <v>50</v>
      </c>
      <c r="K1835" s="2" t="str">
        <f>_xlfn.IFS(Sales[[#This Row],[Current Upsell $]]=0,"",Sales[[#This Row],[Current Upsell $]]&gt;=400,"High",Sales[[#This Row],[Current Upsell $]]&gt;=100,"Medium",Sales[[#This Row],[Current Upsell $]]&lt;100,"Low")</f>
        <v>Low</v>
      </c>
      <c r="L1835" s="2" t="str">
        <f>IF(Sales[[#This Row],[Current Upsell $]]&gt;0,_xlfn.CONCAT(Sales[[#This Row],[Subscription Type]]," ",Sales[[#This Row],[Upsell Priority]]," ",TEXT(Sales[[#This Row],[Current Upsell $]],"$#,#")),"")</f>
        <v>Business Low $50</v>
      </c>
      <c r="M1835" s="1">
        <v>44228</v>
      </c>
      <c r="N1835" s="1">
        <v>44348</v>
      </c>
      <c r="O1835">
        <v>4</v>
      </c>
      <c r="P1835">
        <v>0</v>
      </c>
      <c r="Q1835" s="1">
        <v>44348</v>
      </c>
      <c r="R1835">
        <v>250</v>
      </c>
      <c r="S1835" s="1"/>
    </row>
    <row r="1836" spans="1:19" x14ac:dyDescent="0.35">
      <c r="A1836">
        <v>100209</v>
      </c>
      <c r="B1836" t="s">
        <v>3</v>
      </c>
      <c r="C1836" s="2">
        <f>_xlfn.SWITCH(Sales[[#This Row],[Subscription Type]],"Basic",10,"Premium",10,"Business",25,"Enterprise",27)</f>
        <v>10</v>
      </c>
      <c r="G1836">
        <v>0</v>
      </c>
      <c r="H1836">
        <v>13</v>
      </c>
      <c r="I1836">
        <f>IF(Sales[[#This Row],[Number of Users]]-Sales[[#This Row],[Licenses Bought]]&lt;0,0,Sales[[#This Row],[Number of Users]]-Sales[[#This Row],[Licenses Bought]])</f>
        <v>13</v>
      </c>
      <c r="J1836" s="2">
        <f>IF(Sales[[#This Row],[Sales Month]]=MAX(Sales[Sales Month]),Sales[[#This Row],[Upsell $ Per Non-Paying User]]*Sales[[#This Row],[Non-Paying Users]],0)</f>
        <v>0</v>
      </c>
      <c r="K1836" s="2" t="str">
        <f>_xlfn.IFS(Sales[[#This Row],[Current Upsell $]]=0,"",Sales[[#This Row],[Current Upsell $]]&gt;=400,"High",Sales[[#This Row],[Current Upsell $]]&gt;=100,"Medium",Sales[[#This Row],[Current Upsell $]]&lt;100,"Low")</f>
        <v/>
      </c>
      <c r="L1836" s="2" t="str">
        <f>IF(Sales[[#This Row],[Current Upsell $]]&gt;0,_xlfn.CONCAT(Sales[[#This Row],[Subscription Type]]," ",Sales[[#This Row],[Upsell Priority]]," ",TEXT(Sales[[#This Row],[Current Upsell $]],"$#,#")),"")</f>
        <v/>
      </c>
      <c r="M1836" s="1">
        <v>44228</v>
      </c>
      <c r="N1836" s="1">
        <v>44378</v>
      </c>
      <c r="O1836">
        <v>5</v>
      </c>
      <c r="P1836">
        <v>0</v>
      </c>
      <c r="Q1836" s="1">
        <v>44228</v>
      </c>
      <c r="R1836">
        <v>0</v>
      </c>
      <c r="S1836" s="1"/>
    </row>
    <row r="1837" spans="1:19" x14ac:dyDescent="0.35">
      <c r="A1837">
        <v>100209</v>
      </c>
      <c r="B1837" t="s">
        <v>3</v>
      </c>
      <c r="C1837" s="2">
        <f>_xlfn.SWITCH(Sales[[#This Row],[Subscription Type]],"Basic",10,"Premium",10,"Business",25,"Enterprise",27)</f>
        <v>10</v>
      </c>
      <c r="G1837">
        <v>0</v>
      </c>
      <c r="H1837">
        <v>13</v>
      </c>
      <c r="I1837">
        <f>IF(Sales[[#This Row],[Number of Users]]-Sales[[#This Row],[Licenses Bought]]&lt;0,0,Sales[[#This Row],[Number of Users]]-Sales[[#This Row],[Licenses Bought]])</f>
        <v>13</v>
      </c>
      <c r="J1837" s="2">
        <f>IF(Sales[[#This Row],[Sales Month]]=MAX(Sales[Sales Month]),Sales[[#This Row],[Upsell $ Per Non-Paying User]]*Sales[[#This Row],[Non-Paying Users]],0)</f>
        <v>0</v>
      </c>
      <c r="K1837" s="2" t="str">
        <f>_xlfn.IFS(Sales[[#This Row],[Current Upsell $]]=0,"",Sales[[#This Row],[Current Upsell $]]&gt;=400,"High",Sales[[#This Row],[Current Upsell $]]&gt;=100,"Medium",Sales[[#This Row],[Current Upsell $]]&lt;100,"Low")</f>
        <v/>
      </c>
      <c r="L1837" s="2" t="str">
        <f>IF(Sales[[#This Row],[Current Upsell $]]&gt;0,_xlfn.CONCAT(Sales[[#This Row],[Subscription Type]]," ",Sales[[#This Row],[Upsell Priority]]," ",TEXT(Sales[[#This Row],[Current Upsell $]],"$#,#")),"")</f>
        <v/>
      </c>
      <c r="M1837" s="1">
        <v>44228</v>
      </c>
      <c r="N1837" s="1">
        <v>44378</v>
      </c>
      <c r="O1837">
        <v>5</v>
      </c>
      <c r="P1837">
        <v>0</v>
      </c>
      <c r="Q1837" s="1">
        <v>44256</v>
      </c>
      <c r="R1837">
        <v>0</v>
      </c>
      <c r="S1837" s="1"/>
    </row>
    <row r="1838" spans="1:19" x14ac:dyDescent="0.35">
      <c r="A1838">
        <v>100209</v>
      </c>
      <c r="B1838" t="s">
        <v>3</v>
      </c>
      <c r="C1838" s="2">
        <f>_xlfn.SWITCH(Sales[[#This Row],[Subscription Type]],"Basic",10,"Premium",10,"Business",25,"Enterprise",27)</f>
        <v>10</v>
      </c>
      <c r="G1838">
        <v>0</v>
      </c>
      <c r="H1838">
        <v>12</v>
      </c>
      <c r="I1838">
        <f>IF(Sales[[#This Row],[Number of Users]]-Sales[[#This Row],[Licenses Bought]]&lt;0,0,Sales[[#This Row],[Number of Users]]-Sales[[#This Row],[Licenses Bought]])</f>
        <v>12</v>
      </c>
      <c r="J1838" s="2">
        <f>IF(Sales[[#This Row],[Sales Month]]=MAX(Sales[Sales Month]),Sales[[#This Row],[Upsell $ Per Non-Paying User]]*Sales[[#This Row],[Non-Paying Users]],0)</f>
        <v>0</v>
      </c>
      <c r="K1838" s="2" t="str">
        <f>_xlfn.IFS(Sales[[#This Row],[Current Upsell $]]=0,"",Sales[[#This Row],[Current Upsell $]]&gt;=400,"High",Sales[[#This Row],[Current Upsell $]]&gt;=100,"Medium",Sales[[#This Row],[Current Upsell $]]&lt;100,"Low")</f>
        <v/>
      </c>
      <c r="L1838" s="2" t="str">
        <f>IF(Sales[[#This Row],[Current Upsell $]]&gt;0,_xlfn.CONCAT(Sales[[#This Row],[Subscription Type]]," ",Sales[[#This Row],[Upsell Priority]]," ",TEXT(Sales[[#This Row],[Current Upsell $]],"$#,#")),"")</f>
        <v/>
      </c>
      <c r="M1838" s="1">
        <v>44228</v>
      </c>
      <c r="N1838" s="1">
        <v>44378</v>
      </c>
      <c r="O1838">
        <v>5</v>
      </c>
      <c r="P1838">
        <v>0</v>
      </c>
      <c r="Q1838" s="1">
        <v>44287</v>
      </c>
      <c r="R1838">
        <v>0</v>
      </c>
      <c r="S1838" s="1"/>
    </row>
    <row r="1839" spans="1:19" x14ac:dyDescent="0.35">
      <c r="A1839">
        <v>100209</v>
      </c>
      <c r="B1839" t="s">
        <v>3</v>
      </c>
      <c r="C1839" s="2">
        <f>_xlfn.SWITCH(Sales[[#This Row],[Subscription Type]],"Basic",10,"Premium",10,"Business",25,"Enterprise",27)</f>
        <v>10</v>
      </c>
      <c r="G1839">
        <v>0</v>
      </c>
      <c r="H1839">
        <v>12</v>
      </c>
      <c r="I1839">
        <f>IF(Sales[[#This Row],[Number of Users]]-Sales[[#This Row],[Licenses Bought]]&lt;0,0,Sales[[#This Row],[Number of Users]]-Sales[[#This Row],[Licenses Bought]])</f>
        <v>12</v>
      </c>
      <c r="J1839" s="2">
        <f>IF(Sales[[#This Row],[Sales Month]]=MAX(Sales[Sales Month]),Sales[[#This Row],[Upsell $ Per Non-Paying User]]*Sales[[#This Row],[Non-Paying Users]],0)</f>
        <v>0</v>
      </c>
      <c r="K1839" s="2" t="str">
        <f>_xlfn.IFS(Sales[[#This Row],[Current Upsell $]]=0,"",Sales[[#This Row],[Current Upsell $]]&gt;=400,"High",Sales[[#This Row],[Current Upsell $]]&gt;=100,"Medium",Sales[[#This Row],[Current Upsell $]]&lt;100,"Low")</f>
        <v/>
      </c>
      <c r="L1839" s="2" t="str">
        <f>IF(Sales[[#This Row],[Current Upsell $]]&gt;0,_xlfn.CONCAT(Sales[[#This Row],[Subscription Type]]," ",Sales[[#This Row],[Upsell Priority]]," ",TEXT(Sales[[#This Row],[Current Upsell $]],"$#,#")),"")</f>
        <v/>
      </c>
      <c r="M1839" s="1">
        <v>44228</v>
      </c>
      <c r="N1839" s="1">
        <v>44378</v>
      </c>
      <c r="O1839">
        <v>5</v>
      </c>
      <c r="P1839">
        <v>0</v>
      </c>
      <c r="Q1839" s="1">
        <v>44317</v>
      </c>
      <c r="R1839">
        <v>0</v>
      </c>
      <c r="S1839" s="1"/>
    </row>
    <row r="1840" spans="1:19" x14ac:dyDescent="0.35">
      <c r="A1840">
        <v>100209</v>
      </c>
      <c r="B1840" t="s">
        <v>3</v>
      </c>
      <c r="C1840" s="2">
        <f>_xlfn.SWITCH(Sales[[#This Row],[Subscription Type]],"Basic",10,"Premium",10,"Business",25,"Enterprise",27)</f>
        <v>10</v>
      </c>
      <c r="G1840">
        <v>0</v>
      </c>
      <c r="H1840">
        <v>11</v>
      </c>
      <c r="I1840">
        <f>IF(Sales[[#This Row],[Number of Users]]-Sales[[#This Row],[Licenses Bought]]&lt;0,0,Sales[[#This Row],[Number of Users]]-Sales[[#This Row],[Licenses Bought]])</f>
        <v>11</v>
      </c>
      <c r="J1840" s="2">
        <f>IF(Sales[[#This Row],[Sales Month]]=MAX(Sales[Sales Month]),Sales[[#This Row],[Upsell $ Per Non-Paying User]]*Sales[[#This Row],[Non-Paying Users]],0)</f>
        <v>110</v>
      </c>
      <c r="K1840" s="2" t="str">
        <f>_xlfn.IFS(Sales[[#This Row],[Current Upsell $]]=0,"",Sales[[#This Row],[Current Upsell $]]&gt;=400,"High",Sales[[#This Row],[Current Upsell $]]&gt;=100,"Medium",Sales[[#This Row],[Current Upsell $]]&lt;100,"Low")</f>
        <v>Medium</v>
      </c>
      <c r="L1840" s="2" t="str">
        <f>IF(Sales[[#This Row],[Current Upsell $]]&gt;0,_xlfn.CONCAT(Sales[[#This Row],[Subscription Type]]," ",Sales[[#This Row],[Upsell Priority]]," ",TEXT(Sales[[#This Row],[Current Upsell $]],"$#,#")),"")</f>
        <v>Basic Medium $110</v>
      </c>
      <c r="M1840" s="1">
        <v>44228</v>
      </c>
      <c r="N1840" s="1">
        <v>44378</v>
      </c>
      <c r="O1840">
        <v>5</v>
      </c>
      <c r="P1840">
        <v>0</v>
      </c>
      <c r="Q1840" s="1">
        <v>44348</v>
      </c>
      <c r="R1840">
        <v>0</v>
      </c>
      <c r="S1840" s="1"/>
    </row>
    <row r="1841" spans="1:19" x14ac:dyDescent="0.35">
      <c r="A1841">
        <v>100210</v>
      </c>
      <c r="B1841" t="s">
        <v>3</v>
      </c>
      <c r="C1841" s="2">
        <f>_xlfn.SWITCH(Sales[[#This Row],[Subscription Type]],"Basic",10,"Premium",10,"Business",25,"Enterprise",27)</f>
        <v>10</v>
      </c>
      <c r="G1841">
        <v>0</v>
      </c>
      <c r="H1841">
        <v>6</v>
      </c>
      <c r="I1841">
        <f>IF(Sales[[#This Row],[Number of Users]]-Sales[[#This Row],[Licenses Bought]]&lt;0,0,Sales[[#This Row],[Number of Users]]-Sales[[#This Row],[Licenses Bought]])</f>
        <v>6</v>
      </c>
      <c r="J1841" s="2">
        <f>IF(Sales[[#This Row],[Sales Month]]=MAX(Sales[Sales Month]),Sales[[#This Row],[Upsell $ Per Non-Paying User]]*Sales[[#This Row],[Non-Paying Users]],0)</f>
        <v>0</v>
      </c>
      <c r="K1841" s="2" t="str">
        <f>_xlfn.IFS(Sales[[#This Row],[Current Upsell $]]=0,"",Sales[[#This Row],[Current Upsell $]]&gt;=400,"High",Sales[[#This Row],[Current Upsell $]]&gt;=100,"Medium",Sales[[#This Row],[Current Upsell $]]&lt;100,"Low")</f>
        <v/>
      </c>
      <c r="L1841" s="2" t="str">
        <f>IF(Sales[[#This Row],[Current Upsell $]]&gt;0,_xlfn.CONCAT(Sales[[#This Row],[Subscription Type]]," ",Sales[[#This Row],[Upsell Priority]]," ",TEXT(Sales[[#This Row],[Current Upsell $]],"$#,#")),"")</f>
        <v/>
      </c>
      <c r="M1841" s="1">
        <v>44228</v>
      </c>
      <c r="N1841" s="1">
        <v>44348</v>
      </c>
      <c r="O1841">
        <v>4</v>
      </c>
      <c r="P1841">
        <v>0</v>
      </c>
      <c r="Q1841" s="1">
        <v>44228</v>
      </c>
      <c r="R1841">
        <v>0</v>
      </c>
      <c r="S1841" s="1"/>
    </row>
    <row r="1842" spans="1:19" x14ac:dyDescent="0.35">
      <c r="A1842">
        <v>100210</v>
      </c>
      <c r="B1842" t="s">
        <v>0</v>
      </c>
      <c r="C1842" s="2">
        <f>_xlfn.SWITCH(Sales[[#This Row],[Subscription Type]],"Basic",10,"Premium",10,"Business",25,"Enterprise",27)</f>
        <v>10</v>
      </c>
      <c r="G1842">
        <v>2</v>
      </c>
      <c r="H1842">
        <v>6</v>
      </c>
      <c r="I1842">
        <f>IF(Sales[[#This Row],[Number of Users]]-Sales[[#This Row],[Licenses Bought]]&lt;0,0,Sales[[#This Row],[Number of Users]]-Sales[[#This Row],[Licenses Bought]])</f>
        <v>4</v>
      </c>
      <c r="J1842" s="2">
        <f>IF(Sales[[#This Row],[Sales Month]]=MAX(Sales[Sales Month]),Sales[[#This Row],[Upsell $ Per Non-Paying User]]*Sales[[#This Row],[Non-Paying Users]],0)</f>
        <v>0</v>
      </c>
      <c r="K1842" s="2" t="str">
        <f>_xlfn.IFS(Sales[[#This Row],[Current Upsell $]]=0,"",Sales[[#This Row],[Current Upsell $]]&gt;=400,"High",Sales[[#This Row],[Current Upsell $]]&gt;=100,"Medium",Sales[[#This Row],[Current Upsell $]]&lt;100,"Low")</f>
        <v/>
      </c>
      <c r="L1842" s="2" t="str">
        <f>IF(Sales[[#This Row],[Current Upsell $]]&gt;0,_xlfn.CONCAT(Sales[[#This Row],[Subscription Type]]," ",Sales[[#This Row],[Upsell Priority]]," ",TEXT(Sales[[#This Row],[Current Upsell $]],"$#,#")),"")</f>
        <v/>
      </c>
      <c r="M1842" s="1">
        <v>44228</v>
      </c>
      <c r="N1842" s="1">
        <v>44348</v>
      </c>
      <c r="O1842">
        <v>4</v>
      </c>
      <c r="P1842">
        <v>0</v>
      </c>
      <c r="Q1842" s="1">
        <v>44256</v>
      </c>
      <c r="R1842">
        <v>20</v>
      </c>
      <c r="S1842" s="1"/>
    </row>
    <row r="1843" spans="1:19" x14ac:dyDescent="0.35">
      <c r="A1843">
        <v>100210</v>
      </c>
      <c r="B1843" t="s">
        <v>0</v>
      </c>
      <c r="C1843" s="2">
        <f>_xlfn.SWITCH(Sales[[#This Row],[Subscription Type]],"Basic",10,"Premium",10,"Business",25,"Enterprise",27)</f>
        <v>10</v>
      </c>
      <c r="G1843">
        <v>3</v>
      </c>
      <c r="H1843">
        <v>6</v>
      </c>
      <c r="I1843">
        <f>IF(Sales[[#This Row],[Number of Users]]-Sales[[#This Row],[Licenses Bought]]&lt;0,0,Sales[[#This Row],[Number of Users]]-Sales[[#This Row],[Licenses Bought]])</f>
        <v>3</v>
      </c>
      <c r="J1843" s="2">
        <f>IF(Sales[[#This Row],[Sales Month]]=MAX(Sales[Sales Month]),Sales[[#This Row],[Upsell $ Per Non-Paying User]]*Sales[[#This Row],[Non-Paying Users]],0)</f>
        <v>0</v>
      </c>
      <c r="K1843" s="2" t="str">
        <f>_xlfn.IFS(Sales[[#This Row],[Current Upsell $]]=0,"",Sales[[#This Row],[Current Upsell $]]&gt;=400,"High",Sales[[#This Row],[Current Upsell $]]&gt;=100,"Medium",Sales[[#This Row],[Current Upsell $]]&lt;100,"Low")</f>
        <v/>
      </c>
      <c r="L1843" s="2" t="str">
        <f>IF(Sales[[#This Row],[Current Upsell $]]&gt;0,_xlfn.CONCAT(Sales[[#This Row],[Subscription Type]]," ",Sales[[#This Row],[Upsell Priority]]," ",TEXT(Sales[[#This Row],[Current Upsell $]],"$#,#")),"")</f>
        <v/>
      </c>
      <c r="M1843" s="1">
        <v>44228</v>
      </c>
      <c r="N1843" s="1">
        <v>44348</v>
      </c>
      <c r="O1843">
        <v>4</v>
      </c>
      <c r="P1843">
        <v>0</v>
      </c>
      <c r="Q1843" s="1">
        <v>44287</v>
      </c>
      <c r="R1843">
        <v>30</v>
      </c>
      <c r="S1843" s="1"/>
    </row>
    <row r="1844" spans="1:19" x14ac:dyDescent="0.35">
      <c r="A1844">
        <v>100210</v>
      </c>
      <c r="B1844" t="s">
        <v>0</v>
      </c>
      <c r="C1844" s="2">
        <f>_xlfn.SWITCH(Sales[[#This Row],[Subscription Type]],"Basic",10,"Premium",10,"Business",25,"Enterprise",27)</f>
        <v>10</v>
      </c>
      <c r="G1844">
        <v>5</v>
      </c>
      <c r="H1844">
        <v>6</v>
      </c>
      <c r="I1844">
        <f>IF(Sales[[#This Row],[Number of Users]]-Sales[[#This Row],[Licenses Bought]]&lt;0,0,Sales[[#This Row],[Number of Users]]-Sales[[#This Row],[Licenses Bought]])</f>
        <v>1</v>
      </c>
      <c r="J1844" s="2">
        <f>IF(Sales[[#This Row],[Sales Month]]=MAX(Sales[Sales Month]),Sales[[#This Row],[Upsell $ Per Non-Paying User]]*Sales[[#This Row],[Non-Paying Users]],0)</f>
        <v>0</v>
      </c>
      <c r="K1844" s="2" t="str">
        <f>_xlfn.IFS(Sales[[#This Row],[Current Upsell $]]=0,"",Sales[[#This Row],[Current Upsell $]]&gt;=400,"High",Sales[[#This Row],[Current Upsell $]]&gt;=100,"Medium",Sales[[#This Row],[Current Upsell $]]&lt;100,"Low")</f>
        <v/>
      </c>
      <c r="L1844" s="2" t="str">
        <f>IF(Sales[[#This Row],[Current Upsell $]]&gt;0,_xlfn.CONCAT(Sales[[#This Row],[Subscription Type]]," ",Sales[[#This Row],[Upsell Priority]]," ",TEXT(Sales[[#This Row],[Current Upsell $]],"$#,#")),"")</f>
        <v/>
      </c>
      <c r="M1844" s="1">
        <v>44228</v>
      </c>
      <c r="N1844" s="1">
        <v>44348</v>
      </c>
      <c r="O1844">
        <v>4</v>
      </c>
      <c r="P1844">
        <v>0</v>
      </c>
      <c r="Q1844" s="1">
        <v>44317</v>
      </c>
      <c r="R1844">
        <v>50</v>
      </c>
      <c r="S1844" s="1"/>
    </row>
    <row r="1845" spans="1:19" x14ac:dyDescent="0.35">
      <c r="A1845">
        <v>100210</v>
      </c>
      <c r="B1845" t="s">
        <v>0</v>
      </c>
      <c r="C1845" s="2">
        <f>_xlfn.SWITCH(Sales[[#This Row],[Subscription Type]],"Basic",10,"Premium",10,"Business",25,"Enterprise",27)</f>
        <v>10</v>
      </c>
      <c r="G1845">
        <v>5</v>
      </c>
      <c r="H1845">
        <v>6</v>
      </c>
      <c r="I1845">
        <f>IF(Sales[[#This Row],[Number of Users]]-Sales[[#This Row],[Licenses Bought]]&lt;0,0,Sales[[#This Row],[Number of Users]]-Sales[[#This Row],[Licenses Bought]])</f>
        <v>1</v>
      </c>
      <c r="J1845" s="2">
        <f>IF(Sales[[#This Row],[Sales Month]]=MAX(Sales[Sales Month]),Sales[[#This Row],[Upsell $ Per Non-Paying User]]*Sales[[#This Row],[Non-Paying Users]],0)</f>
        <v>10</v>
      </c>
      <c r="K1845" s="2" t="str">
        <f>_xlfn.IFS(Sales[[#This Row],[Current Upsell $]]=0,"",Sales[[#This Row],[Current Upsell $]]&gt;=400,"High",Sales[[#This Row],[Current Upsell $]]&gt;=100,"Medium",Sales[[#This Row],[Current Upsell $]]&lt;100,"Low")</f>
        <v>Low</v>
      </c>
      <c r="L1845" s="2" t="str">
        <f>IF(Sales[[#This Row],[Current Upsell $]]&gt;0,_xlfn.CONCAT(Sales[[#This Row],[Subscription Type]]," ",Sales[[#This Row],[Upsell Priority]]," ",TEXT(Sales[[#This Row],[Current Upsell $]],"$#,#")),"")</f>
        <v>Premium Low $10</v>
      </c>
      <c r="M1845" s="1">
        <v>44228</v>
      </c>
      <c r="N1845" s="1">
        <v>44348</v>
      </c>
      <c r="O1845">
        <v>4</v>
      </c>
      <c r="P1845">
        <v>0</v>
      </c>
      <c r="Q1845" s="1">
        <v>44348</v>
      </c>
      <c r="R1845">
        <v>50</v>
      </c>
      <c r="S1845" s="1"/>
    </row>
    <row r="1846" spans="1:19" x14ac:dyDescent="0.35">
      <c r="A1846">
        <v>100211</v>
      </c>
      <c r="B1846" t="s">
        <v>3</v>
      </c>
      <c r="C1846" s="2">
        <f>_xlfn.SWITCH(Sales[[#This Row],[Subscription Type]],"Basic",10,"Premium",10,"Business",25,"Enterprise",27)</f>
        <v>10</v>
      </c>
      <c r="G1846">
        <v>0</v>
      </c>
      <c r="H1846">
        <v>4</v>
      </c>
      <c r="I1846">
        <f>IF(Sales[[#This Row],[Number of Users]]-Sales[[#This Row],[Licenses Bought]]&lt;0,0,Sales[[#This Row],[Number of Users]]-Sales[[#This Row],[Licenses Bought]])</f>
        <v>4</v>
      </c>
      <c r="J1846" s="2">
        <f>IF(Sales[[#This Row],[Sales Month]]=MAX(Sales[Sales Month]),Sales[[#This Row],[Upsell $ Per Non-Paying User]]*Sales[[#This Row],[Non-Paying Users]],0)</f>
        <v>0</v>
      </c>
      <c r="K1846" s="2" t="str">
        <f>_xlfn.IFS(Sales[[#This Row],[Current Upsell $]]=0,"",Sales[[#This Row],[Current Upsell $]]&gt;=400,"High",Sales[[#This Row],[Current Upsell $]]&gt;=100,"Medium",Sales[[#This Row],[Current Upsell $]]&lt;100,"Low")</f>
        <v/>
      </c>
      <c r="L1846" s="2" t="str">
        <f>IF(Sales[[#This Row],[Current Upsell $]]&gt;0,_xlfn.CONCAT(Sales[[#This Row],[Subscription Type]]," ",Sales[[#This Row],[Upsell Priority]]," ",TEXT(Sales[[#This Row],[Current Upsell $]],"$#,#")),"")</f>
        <v/>
      </c>
      <c r="M1846" s="1">
        <v>44228</v>
      </c>
      <c r="N1846" s="1">
        <v>44256</v>
      </c>
      <c r="O1846">
        <v>1</v>
      </c>
      <c r="P1846">
        <v>3</v>
      </c>
      <c r="Q1846" s="1">
        <v>44228</v>
      </c>
      <c r="R1846">
        <v>0</v>
      </c>
      <c r="S1846" s="1"/>
    </row>
    <row r="1847" spans="1:19" x14ac:dyDescent="0.35">
      <c r="A1847">
        <v>100211</v>
      </c>
      <c r="B1847" t="s">
        <v>3</v>
      </c>
      <c r="C1847" s="2">
        <f>_xlfn.SWITCH(Sales[[#This Row],[Subscription Type]],"Basic",10,"Premium",10,"Business",25,"Enterprise",27)</f>
        <v>10</v>
      </c>
      <c r="G1847">
        <v>0</v>
      </c>
      <c r="H1847">
        <v>6</v>
      </c>
      <c r="I1847">
        <f>IF(Sales[[#This Row],[Number of Users]]-Sales[[#This Row],[Licenses Bought]]&lt;0,0,Sales[[#This Row],[Number of Users]]-Sales[[#This Row],[Licenses Bought]])</f>
        <v>6</v>
      </c>
      <c r="J1847" s="2">
        <f>IF(Sales[[#This Row],[Sales Month]]=MAX(Sales[Sales Month]),Sales[[#This Row],[Upsell $ Per Non-Paying User]]*Sales[[#This Row],[Non-Paying Users]],0)</f>
        <v>0</v>
      </c>
      <c r="K1847" s="2" t="str">
        <f>_xlfn.IFS(Sales[[#This Row],[Current Upsell $]]=0,"",Sales[[#This Row],[Current Upsell $]]&gt;=400,"High",Sales[[#This Row],[Current Upsell $]]&gt;=100,"Medium",Sales[[#This Row],[Current Upsell $]]&lt;100,"Low")</f>
        <v/>
      </c>
      <c r="L1847" s="2" t="str">
        <f>IF(Sales[[#This Row],[Current Upsell $]]&gt;0,_xlfn.CONCAT(Sales[[#This Row],[Subscription Type]]," ",Sales[[#This Row],[Upsell Priority]]," ",TEXT(Sales[[#This Row],[Current Upsell $]],"$#,#")),"")</f>
        <v/>
      </c>
      <c r="M1847" s="1">
        <v>44228</v>
      </c>
      <c r="N1847" s="1">
        <v>44256</v>
      </c>
      <c r="O1847">
        <v>1</v>
      </c>
      <c r="P1847">
        <v>3</v>
      </c>
      <c r="Q1847" s="1">
        <v>44256</v>
      </c>
      <c r="R1847">
        <v>0</v>
      </c>
      <c r="S1847" s="1"/>
    </row>
    <row r="1848" spans="1:19" x14ac:dyDescent="0.35">
      <c r="A1848">
        <v>100212</v>
      </c>
      <c r="B1848" t="s">
        <v>3</v>
      </c>
      <c r="C1848" s="2">
        <f>_xlfn.SWITCH(Sales[[#This Row],[Subscription Type]],"Basic",10,"Premium",10,"Business",25,"Enterprise",27)</f>
        <v>10</v>
      </c>
      <c r="G1848">
        <v>0</v>
      </c>
      <c r="H1848">
        <v>3</v>
      </c>
      <c r="I1848">
        <f>IF(Sales[[#This Row],[Number of Users]]-Sales[[#This Row],[Licenses Bought]]&lt;0,0,Sales[[#This Row],[Number of Users]]-Sales[[#This Row],[Licenses Bought]])</f>
        <v>3</v>
      </c>
      <c r="J1848" s="2">
        <f>IF(Sales[[#This Row],[Sales Month]]=MAX(Sales[Sales Month]),Sales[[#This Row],[Upsell $ Per Non-Paying User]]*Sales[[#This Row],[Non-Paying Users]],0)</f>
        <v>0</v>
      </c>
      <c r="K1848" s="2" t="str">
        <f>_xlfn.IFS(Sales[[#This Row],[Current Upsell $]]=0,"",Sales[[#This Row],[Current Upsell $]]&gt;=400,"High",Sales[[#This Row],[Current Upsell $]]&gt;=100,"Medium",Sales[[#This Row],[Current Upsell $]]&lt;100,"Low")</f>
        <v/>
      </c>
      <c r="L1848" s="2" t="str">
        <f>IF(Sales[[#This Row],[Current Upsell $]]&gt;0,_xlfn.CONCAT(Sales[[#This Row],[Subscription Type]]," ",Sales[[#This Row],[Upsell Priority]]," ",TEXT(Sales[[#This Row],[Current Upsell $]],"$#,#")),"")</f>
        <v/>
      </c>
      <c r="M1848" s="1">
        <v>44228</v>
      </c>
      <c r="N1848" s="1">
        <v>44378</v>
      </c>
      <c r="O1848">
        <v>5</v>
      </c>
      <c r="P1848">
        <v>0</v>
      </c>
      <c r="Q1848" s="1">
        <v>44228</v>
      </c>
      <c r="R1848">
        <v>0</v>
      </c>
      <c r="S1848" s="1"/>
    </row>
    <row r="1849" spans="1:19" x14ac:dyDescent="0.35">
      <c r="A1849">
        <v>100212</v>
      </c>
      <c r="B1849" t="s">
        <v>3</v>
      </c>
      <c r="C1849" s="2">
        <f>_xlfn.SWITCH(Sales[[#This Row],[Subscription Type]],"Basic",10,"Premium",10,"Business",25,"Enterprise",27)</f>
        <v>10</v>
      </c>
      <c r="G1849">
        <v>0</v>
      </c>
      <c r="H1849">
        <v>3</v>
      </c>
      <c r="I1849">
        <f>IF(Sales[[#This Row],[Number of Users]]-Sales[[#This Row],[Licenses Bought]]&lt;0,0,Sales[[#This Row],[Number of Users]]-Sales[[#This Row],[Licenses Bought]])</f>
        <v>3</v>
      </c>
      <c r="J1849" s="2">
        <f>IF(Sales[[#This Row],[Sales Month]]=MAX(Sales[Sales Month]),Sales[[#This Row],[Upsell $ Per Non-Paying User]]*Sales[[#This Row],[Non-Paying Users]],0)</f>
        <v>0</v>
      </c>
      <c r="K1849" s="2" t="str">
        <f>_xlfn.IFS(Sales[[#This Row],[Current Upsell $]]=0,"",Sales[[#This Row],[Current Upsell $]]&gt;=400,"High",Sales[[#This Row],[Current Upsell $]]&gt;=100,"Medium",Sales[[#This Row],[Current Upsell $]]&lt;100,"Low")</f>
        <v/>
      </c>
      <c r="L1849" s="2" t="str">
        <f>IF(Sales[[#This Row],[Current Upsell $]]&gt;0,_xlfn.CONCAT(Sales[[#This Row],[Subscription Type]]," ",Sales[[#This Row],[Upsell Priority]]," ",TEXT(Sales[[#This Row],[Current Upsell $]],"$#,#")),"")</f>
        <v/>
      </c>
      <c r="M1849" s="1">
        <v>44228</v>
      </c>
      <c r="N1849" s="1">
        <v>44378</v>
      </c>
      <c r="O1849">
        <v>5</v>
      </c>
      <c r="P1849">
        <v>0</v>
      </c>
      <c r="Q1849" s="1">
        <v>44256</v>
      </c>
      <c r="R1849">
        <v>0</v>
      </c>
      <c r="S1849" s="1"/>
    </row>
    <row r="1850" spans="1:19" x14ac:dyDescent="0.35">
      <c r="A1850">
        <v>100212</v>
      </c>
      <c r="B1850" t="s">
        <v>3</v>
      </c>
      <c r="C1850" s="2">
        <f>_xlfn.SWITCH(Sales[[#This Row],[Subscription Type]],"Basic",10,"Premium",10,"Business",25,"Enterprise",27)</f>
        <v>10</v>
      </c>
      <c r="G1850">
        <v>0</v>
      </c>
      <c r="H1850">
        <v>3</v>
      </c>
      <c r="I1850">
        <f>IF(Sales[[#This Row],[Number of Users]]-Sales[[#This Row],[Licenses Bought]]&lt;0,0,Sales[[#This Row],[Number of Users]]-Sales[[#This Row],[Licenses Bought]])</f>
        <v>3</v>
      </c>
      <c r="J1850" s="2">
        <f>IF(Sales[[#This Row],[Sales Month]]=MAX(Sales[Sales Month]),Sales[[#This Row],[Upsell $ Per Non-Paying User]]*Sales[[#This Row],[Non-Paying Users]],0)</f>
        <v>0</v>
      </c>
      <c r="K1850" s="2" t="str">
        <f>_xlfn.IFS(Sales[[#This Row],[Current Upsell $]]=0,"",Sales[[#This Row],[Current Upsell $]]&gt;=400,"High",Sales[[#This Row],[Current Upsell $]]&gt;=100,"Medium",Sales[[#This Row],[Current Upsell $]]&lt;100,"Low")</f>
        <v/>
      </c>
      <c r="L1850" s="2" t="str">
        <f>IF(Sales[[#This Row],[Current Upsell $]]&gt;0,_xlfn.CONCAT(Sales[[#This Row],[Subscription Type]]," ",Sales[[#This Row],[Upsell Priority]]," ",TEXT(Sales[[#This Row],[Current Upsell $]],"$#,#")),"")</f>
        <v/>
      </c>
      <c r="M1850" s="1">
        <v>44228</v>
      </c>
      <c r="N1850" s="1">
        <v>44378</v>
      </c>
      <c r="O1850">
        <v>5</v>
      </c>
      <c r="P1850">
        <v>0</v>
      </c>
      <c r="Q1850" s="1">
        <v>44287</v>
      </c>
      <c r="R1850">
        <v>0</v>
      </c>
      <c r="S1850" s="1"/>
    </row>
    <row r="1851" spans="1:19" x14ac:dyDescent="0.35">
      <c r="A1851">
        <v>100212</v>
      </c>
      <c r="B1851" t="s">
        <v>3</v>
      </c>
      <c r="C1851" s="2">
        <f>_xlfn.SWITCH(Sales[[#This Row],[Subscription Type]],"Basic",10,"Premium",10,"Business",25,"Enterprise",27)</f>
        <v>10</v>
      </c>
      <c r="G1851">
        <v>0</v>
      </c>
      <c r="H1851">
        <v>3</v>
      </c>
      <c r="I1851">
        <f>IF(Sales[[#This Row],[Number of Users]]-Sales[[#This Row],[Licenses Bought]]&lt;0,0,Sales[[#This Row],[Number of Users]]-Sales[[#This Row],[Licenses Bought]])</f>
        <v>3</v>
      </c>
      <c r="J1851" s="2">
        <f>IF(Sales[[#This Row],[Sales Month]]=MAX(Sales[Sales Month]),Sales[[#This Row],[Upsell $ Per Non-Paying User]]*Sales[[#This Row],[Non-Paying Users]],0)</f>
        <v>0</v>
      </c>
      <c r="K1851" s="2" t="str">
        <f>_xlfn.IFS(Sales[[#This Row],[Current Upsell $]]=0,"",Sales[[#This Row],[Current Upsell $]]&gt;=400,"High",Sales[[#This Row],[Current Upsell $]]&gt;=100,"Medium",Sales[[#This Row],[Current Upsell $]]&lt;100,"Low")</f>
        <v/>
      </c>
      <c r="L1851" s="2" t="str">
        <f>IF(Sales[[#This Row],[Current Upsell $]]&gt;0,_xlfn.CONCAT(Sales[[#This Row],[Subscription Type]]," ",Sales[[#This Row],[Upsell Priority]]," ",TEXT(Sales[[#This Row],[Current Upsell $]],"$#,#")),"")</f>
        <v/>
      </c>
      <c r="M1851" s="1">
        <v>44228</v>
      </c>
      <c r="N1851" s="1">
        <v>44378</v>
      </c>
      <c r="O1851">
        <v>5</v>
      </c>
      <c r="P1851">
        <v>0</v>
      </c>
      <c r="Q1851" s="1">
        <v>44317</v>
      </c>
      <c r="R1851">
        <v>0</v>
      </c>
      <c r="S1851" s="1"/>
    </row>
    <row r="1852" spans="1:19" x14ac:dyDescent="0.35">
      <c r="A1852">
        <v>100212</v>
      </c>
      <c r="B1852" t="s">
        <v>3</v>
      </c>
      <c r="C1852" s="2">
        <f>_xlfn.SWITCH(Sales[[#This Row],[Subscription Type]],"Basic",10,"Premium",10,"Business",25,"Enterprise",27)</f>
        <v>10</v>
      </c>
      <c r="G1852">
        <v>0</v>
      </c>
      <c r="H1852">
        <v>3</v>
      </c>
      <c r="I1852">
        <f>IF(Sales[[#This Row],[Number of Users]]-Sales[[#This Row],[Licenses Bought]]&lt;0,0,Sales[[#This Row],[Number of Users]]-Sales[[#This Row],[Licenses Bought]])</f>
        <v>3</v>
      </c>
      <c r="J1852" s="2">
        <f>IF(Sales[[#This Row],[Sales Month]]=MAX(Sales[Sales Month]),Sales[[#This Row],[Upsell $ Per Non-Paying User]]*Sales[[#This Row],[Non-Paying Users]],0)</f>
        <v>30</v>
      </c>
      <c r="K1852" s="2" t="str">
        <f>_xlfn.IFS(Sales[[#This Row],[Current Upsell $]]=0,"",Sales[[#This Row],[Current Upsell $]]&gt;=400,"High",Sales[[#This Row],[Current Upsell $]]&gt;=100,"Medium",Sales[[#This Row],[Current Upsell $]]&lt;100,"Low")</f>
        <v>Low</v>
      </c>
      <c r="L1852" s="2" t="str">
        <f>IF(Sales[[#This Row],[Current Upsell $]]&gt;0,_xlfn.CONCAT(Sales[[#This Row],[Subscription Type]]," ",Sales[[#This Row],[Upsell Priority]]," ",TEXT(Sales[[#This Row],[Current Upsell $]],"$#,#")),"")</f>
        <v>Basic Low $30</v>
      </c>
      <c r="M1852" s="1">
        <v>44228</v>
      </c>
      <c r="N1852" s="1">
        <v>44378</v>
      </c>
      <c r="O1852">
        <v>5</v>
      </c>
      <c r="P1852">
        <v>0</v>
      </c>
      <c r="Q1852" s="1">
        <v>44348</v>
      </c>
      <c r="R1852">
        <v>0</v>
      </c>
      <c r="S1852" s="1"/>
    </row>
    <row r="1853" spans="1:19" x14ac:dyDescent="0.35">
      <c r="A1853">
        <v>100213</v>
      </c>
      <c r="B1853" t="s">
        <v>3</v>
      </c>
      <c r="C1853" s="2">
        <f>_xlfn.SWITCH(Sales[[#This Row],[Subscription Type]],"Basic",10,"Premium",10,"Business",25,"Enterprise",27)</f>
        <v>10</v>
      </c>
      <c r="G1853">
        <v>0</v>
      </c>
      <c r="H1853">
        <v>3</v>
      </c>
      <c r="I1853">
        <f>IF(Sales[[#This Row],[Number of Users]]-Sales[[#This Row],[Licenses Bought]]&lt;0,0,Sales[[#This Row],[Number of Users]]-Sales[[#This Row],[Licenses Bought]])</f>
        <v>3</v>
      </c>
      <c r="J1853" s="2">
        <f>IF(Sales[[#This Row],[Sales Month]]=MAX(Sales[Sales Month]),Sales[[#This Row],[Upsell $ Per Non-Paying User]]*Sales[[#This Row],[Non-Paying Users]],0)</f>
        <v>0</v>
      </c>
      <c r="K1853" s="2" t="str">
        <f>_xlfn.IFS(Sales[[#This Row],[Current Upsell $]]=0,"",Sales[[#This Row],[Current Upsell $]]&gt;=400,"High",Sales[[#This Row],[Current Upsell $]]&gt;=100,"Medium",Sales[[#This Row],[Current Upsell $]]&lt;100,"Low")</f>
        <v/>
      </c>
      <c r="L1853" s="2" t="str">
        <f>IF(Sales[[#This Row],[Current Upsell $]]&gt;0,_xlfn.CONCAT(Sales[[#This Row],[Subscription Type]]," ",Sales[[#This Row],[Upsell Priority]]," ",TEXT(Sales[[#This Row],[Current Upsell $]],"$#,#")),"")</f>
        <v/>
      </c>
      <c r="M1853" s="1">
        <v>44228</v>
      </c>
      <c r="N1853" s="1">
        <v>44378</v>
      </c>
      <c r="O1853">
        <v>5</v>
      </c>
      <c r="P1853">
        <v>0</v>
      </c>
      <c r="Q1853" s="1">
        <v>44228</v>
      </c>
      <c r="R1853">
        <v>0</v>
      </c>
      <c r="S1853" s="1"/>
    </row>
    <row r="1854" spans="1:19" x14ac:dyDescent="0.35">
      <c r="A1854">
        <v>100213</v>
      </c>
      <c r="B1854" t="s">
        <v>3</v>
      </c>
      <c r="C1854" s="2">
        <f>_xlfn.SWITCH(Sales[[#This Row],[Subscription Type]],"Basic",10,"Premium",10,"Business",25,"Enterprise",27)</f>
        <v>10</v>
      </c>
      <c r="G1854">
        <v>0</v>
      </c>
      <c r="H1854">
        <v>3</v>
      </c>
      <c r="I1854">
        <f>IF(Sales[[#This Row],[Number of Users]]-Sales[[#This Row],[Licenses Bought]]&lt;0,0,Sales[[#This Row],[Number of Users]]-Sales[[#This Row],[Licenses Bought]])</f>
        <v>3</v>
      </c>
      <c r="J1854" s="2">
        <f>IF(Sales[[#This Row],[Sales Month]]=MAX(Sales[Sales Month]),Sales[[#This Row],[Upsell $ Per Non-Paying User]]*Sales[[#This Row],[Non-Paying Users]],0)</f>
        <v>0</v>
      </c>
      <c r="K1854" s="2" t="str">
        <f>_xlfn.IFS(Sales[[#This Row],[Current Upsell $]]=0,"",Sales[[#This Row],[Current Upsell $]]&gt;=400,"High",Sales[[#This Row],[Current Upsell $]]&gt;=100,"Medium",Sales[[#This Row],[Current Upsell $]]&lt;100,"Low")</f>
        <v/>
      </c>
      <c r="L1854" s="2" t="str">
        <f>IF(Sales[[#This Row],[Current Upsell $]]&gt;0,_xlfn.CONCAT(Sales[[#This Row],[Subscription Type]]," ",Sales[[#This Row],[Upsell Priority]]," ",TEXT(Sales[[#This Row],[Current Upsell $]],"$#,#")),"")</f>
        <v/>
      </c>
      <c r="M1854" s="1">
        <v>44228</v>
      </c>
      <c r="N1854" s="1">
        <v>44378</v>
      </c>
      <c r="O1854">
        <v>5</v>
      </c>
      <c r="P1854">
        <v>0</v>
      </c>
      <c r="Q1854" s="1">
        <v>44256</v>
      </c>
      <c r="R1854">
        <v>0</v>
      </c>
      <c r="S1854" s="1"/>
    </row>
    <row r="1855" spans="1:19" x14ac:dyDescent="0.35">
      <c r="A1855">
        <v>100213</v>
      </c>
      <c r="B1855" t="s">
        <v>3</v>
      </c>
      <c r="C1855" s="2">
        <f>_xlfn.SWITCH(Sales[[#This Row],[Subscription Type]],"Basic",10,"Premium",10,"Business",25,"Enterprise",27)</f>
        <v>10</v>
      </c>
      <c r="G1855">
        <v>0</v>
      </c>
      <c r="H1855">
        <v>3</v>
      </c>
      <c r="I1855">
        <f>IF(Sales[[#This Row],[Number of Users]]-Sales[[#This Row],[Licenses Bought]]&lt;0,0,Sales[[#This Row],[Number of Users]]-Sales[[#This Row],[Licenses Bought]])</f>
        <v>3</v>
      </c>
      <c r="J1855" s="2">
        <f>IF(Sales[[#This Row],[Sales Month]]=MAX(Sales[Sales Month]),Sales[[#This Row],[Upsell $ Per Non-Paying User]]*Sales[[#This Row],[Non-Paying Users]],0)</f>
        <v>0</v>
      </c>
      <c r="K1855" s="2" t="str">
        <f>_xlfn.IFS(Sales[[#This Row],[Current Upsell $]]=0,"",Sales[[#This Row],[Current Upsell $]]&gt;=400,"High",Sales[[#This Row],[Current Upsell $]]&gt;=100,"Medium",Sales[[#This Row],[Current Upsell $]]&lt;100,"Low")</f>
        <v/>
      </c>
      <c r="L1855" s="2" t="str">
        <f>IF(Sales[[#This Row],[Current Upsell $]]&gt;0,_xlfn.CONCAT(Sales[[#This Row],[Subscription Type]]," ",Sales[[#This Row],[Upsell Priority]]," ",TEXT(Sales[[#This Row],[Current Upsell $]],"$#,#")),"")</f>
        <v/>
      </c>
      <c r="M1855" s="1">
        <v>44228</v>
      </c>
      <c r="N1855" s="1">
        <v>44378</v>
      </c>
      <c r="O1855">
        <v>5</v>
      </c>
      <c r="P1855">
        <v>0</v>
      </c>
      <c r="Q1855" s="1">
        <v>44287</v>
      </c>
      <c r="R1855">
        <v>0</v>
      </c>
      <c r="S1855" s="1"/>
    </row>
    <row r="1856" spans="1:19" x14ac:dyDescent="0.35">
      <c r="A1856">
        <v>100213</v>
      </c>
      <c r="B1856" t="s">
        <v>3</v>
      </c>
      <c r="C1856" s="2">
        <f>_xlfn.SWITCH(Sales[[#This Row],[Subscription Type]],"Basic",10,"Premium",10,"Business",25,"Enterprise",27)</f>
        <v>10</v>
      </c>
      <c r="G1856">
        <v>0</v>
      </c>
      <c r="H1856">
        <v>2</v>
      </c>
      <c r="I1856">
        <f>IF(Sales[[#This Row],[Number of Users]]-Sales[[#This Row],[Licenses Bought]]&lt;0,0,Sales[[#This Row],[Number of Users]]-Sales[[#This Row],[Licenses Bought]])</f>
        <v>2</v>
      </c>
      <c r="J1856" s="2">
        <f>IF(Sales[[#This Row],[Sales Month]]=MAX(Sales[Sales Month]),Sales[[#This Row],[Upsell $ Per Non-Paying User]]*Sales[[#This Row],[Non-Paying Users]],0)</f>
        <v>0</v>
      </c>
      <c r="K1856" s="2" t="str">
        <f>_xlfn.IFS(Sales[[#This Row],[Current Upsell $]]=0,"",Sales[[#This Row],[Current Upsell $]]&gt;=400,"High",Sales[[#This Row],[Current Upsell $]]&gt;=100,"Medium",Sales[[#This Row],[Current Upsell $]]&lt;100,"Low")</f>
        <v/>
      </c>
      <c r="L1856" s="2" t="str">
        <f>IF(Sales[[#This Row],[Current Upsell $]]&gt;0,_xlfn.CONCAT(Sales[[#This Row],[Subscription Type]]," ",Sales[[#This Row],[Upsell Priority]]," ",TEXT(Sales[[#This Row],[Current Upsell $]],"$#,#")),"")</f>
        <v/>
      </c>
      <c r="M1856" s="1">
        <v>44228</v>
      </c>
      <c r="N1856" s="1">
        <v>44378</v>
      </c>
      <c r="O1856">
        <v>5</v>
      </c>
      <c r="P1856">
        <v>0</v>
      </c>
      <c r="Q1856" s="1">
        <v>44317</v>
      </c>
      <c r="R1856">
        <v>0</v>
      </c>
      <c r="S1856" s="1"/>
    </row>
    <row r="1857" spans="1:19" x14ac:dyDescent="0.35">
      <c r="A1857">
        <v>100213</v>
      </c>
      <c r="B1857" t="s">
        <v>3</v>
      </c>
      <c r="C1857" s="2">
        <f>_xlfn.SWITCH(Sales[[#This Row],[Subscription Type]],"Basic",10,"Premium",10,"Business",25,"Enterprise",27)</f>
        <v>10</v>
      </c>
      <c r="G1857">
        <v>0</v>
      </c>
      <c r="H1857">
        <v>3</v>
      </c>
      <c r="I1857">
        <f>IF(Sales[[#This Row],[Number of Users]]-Sales[[#This Row],[Licenses Bought]]&lt;0,0,Sales[[#This Row],[Number of Users]]-Sales[[#This Row],[Licenses Bought]])</f>
        <v>3</v>
      </c>
      <c r="J1857" s="2">
        <f>IF(Sales[[#This Row],[Sales Month]]=MAX(Sales[Sales Month]),Sales[[#This Row],[Upsell $ Per Non-Paying User]]*Sales[[#This Row],[Non-Paying Users]],0)</f>
        <v>30</v>
      </c>
      <c r="K1857" s="2" t="str">
        <f>_xlfn.IFS(Sales[[#This Row],[Current Upsell $]]=0,"",Sales[[#This Row],[Current Upsell $]]&gt;=400,"High",Sales[[#This Row],[Current Upsell $]]&gt;=100,"Medium",Sales[[#This Row],[Current Upsell $]]&lt;100,"Low")</f>
        <v>Low</v>
      </c>
      <c r="L1857" s="2" t="str">
        <f>IF(Sales[[#This Row],[Current Upsell $]]&gt;0,_xlfn.CONCAT(Sales[[#This Row],[Subscription Type]]," ",Sales[[#This Row],[Upsell Priority]]," ",TEXT(Sales[[#This Row],[Current Upsell $]],"$#,#")),"")</f>
        <v>Basic Low $30</v>
      </c>
      <c r="M1857" s="1">
        <v>44228</v>
      </c>
      <c r="N1857" s="1">
        <v>44378</v>
      </c>
      <c r="O1857">
        <v>5</v>
      </c>
      <c r="P1857">
        <v>0</v>
      </c>
      <c r="Q1857" s="1">
        <v>44348</v>
      </c>
      <c r="R1857">
        <v>0</v>
      </c>
      <c r="S1857" s="1"/>
    </row>
    <row r="1858" spans="1:19" x14ac:dyDescent="0.35">
      <c r="A1858">
        <v>100214</v>
      </c>
      <c r="B1858" t="s">
        <v>3</v>
      </c>
      <c r="C1858" s="2">
        <f>_xlfn.SWITCH(Sales[[#This Row],[Subscription Type]],"Basic",10,"Premium",10,"Business",25,"Enterprise",27)</f>
        <v>10</v>
      </c>
      <c r="E1858" s="1"/>
      <c r="F1858" s="1"/>
      <c r="G1858">
        <v>0</v>
      </c>
      <c r="H1858">
        <v>3</v>
      </c>
      <c r="I1858">
        <f>IF(Sales[[#This Row],[Number of Users]]-Sales[[#This Row],[Licenses Bought]]&lt;0,0,Sales[[#This Row],[Number of Users]]-Sales[[#This Row],[Licenses Bought]])</f>
        <v>3</v>
      </c>
      <c r="J1858" s="2">
        <f>IF(Sales[[#This Row],[Sales Month]]=MAX(Sales[Sales Month]),Sales[[#This Row],[Upsell $ Per Non-Paying User]]*Sales[[#This Row],[Non-Paying Users]],0)</f>
        <v>0</v>
      </c>
      <c r="K1858" s="2" t="str">
        <f>_xlfn.IFS(Sales[[#This Row],[Current Upsell $]]=0,"",Sales[[#This Row],[Current Upsell $]]&gt;=400,"High",Sales[[#This Row],[Current Upsell $]]&gt;=100,"Medium",Sales[[#This Row],[Current Upsell $]]&lt;100,"Low")</f>
        <v/>
      </c>
      <c r="L1858" s="2" t="str">
        <f>IF(Sales[[#This Row],[Current Upsell $]]&gt;0,_xlfn.CONCAT(Sales[[#This Row],[Subscription Type]]," ",Sales[[#This Row],[Upsell Priority]]," ",TEXT(Sales[[#This Row],[Current Upsell $]],"$#,#")),"")</f>
        <v/>
      </c>
      <c r="M1858" s="1">
        <v>44228</v>
      </c>
      <c r="N1858" s="1">
        <v>44378</v>
      </c>
      <c r="O1858">
        <v>5</v>
      </c>
      <c r="P1858">
        <v>0</v>
      </c>
      <c r="Q1858" s="1">
        <v>44228</v>
      </c>
      <c r="R1858">
        <v>0</v>
      </c>
      <c r="S1858" s="1"/>
    </row>
    <row r="1859" spans="1:19" x14ac:dyDescent="0.35">
      <c r="A1859">
        <v>100214</v>
      </c>
      <c r="B1859" t="s">
        <v>0</v>
      </c>
      <c r="C1859" s="2">
        <f>_xlfn.SWITCH(Sales[[#This Row],[Subscription Type]],"Basic",10,"Premium",10,"Business",25,"Enterprise",27)</f>
        <v>10</v>
      </c>
      <c r="E1859" s="1"/>
      <c r="F1859" s="1"/>
      <c r="G1859">
        <v>1</v>
      </c>
      <c r="H1859">
        <v>3</v>
      </c>
      <c r="I1859">
        <f>IF(Sales[[#This Row],[Number of Users]]-Sales[[#This Row],[Licenses Bought]]&lt;0,0,Sales[[#This Row],[Number of Users]]-Sales[[#This Row],[Licenses Bought]])</f>
        <v>2</v>
      </c>
      <c r="J1859" s="2">
        <f>IF(Sales[[#This Row],[Sales Month]]=MAX(Sales[Sales Month]),Sales[[#This Row],[Upsell $ Per Non-Paying User]]*Sales[[#This Row],[Non-Paying Users]],0)</f>
        <v>0</v>
      </c>
      <c r="K1859" s="2" t="str">
        <f>_xlfn.IFS(Sales[[#This Row],[Current Upsell $]]=0,"",Sales[[#This Row],[Current Upsell $]]&gt;=400,"High",Sales[[#This Row],[Current Upsell $]]&gt;=100,"Medium",Sales[[#This Row],[Current Upsell $]]&lt;100,"Low")</f>
        <v/>
      </c>
      <c r="L1859" s="2" t="str">
        <f>IF(Sales[[#This Row],[Current Upsell $]]&gt;0,_xlfn.CONCAT(Sales[[#This Row],[Subscription Type]]," ",Sales[[#This Row],[Upsell Priority]]," ",TEXT(Sales[[#This Row],[Current Upsell $]],"$#,#")),"")</f>
        <v/>
      </c>
      <c r="M1859" s="1">
        <v>44228</v>
      </c>
      <c r="N1859" s="1">
        <v>44378</v>
      </c>
      <c r="O1859">
        <v>5</v>
      </c>
      <c r="P1859">
        <v>0</v>
      </c>
      <c r="Q1859" s="1">
        <v>44256</v>
      </c>
      <c r="R1859">
        <v>10</v>
      </c>
      <c r="S1859" s="1"/>
    </row>
    <row r="1860" spans="1:19" x14ac:dyDescent="0.35">
      <c r="A1860">
        <v>100214</v>
      </c>
      <c r="B1860" t="s">
        <v>0</v>
      </c>
      <c r="C1860" s="2">
        <f>_xlfn.SWITCH(Sales[[#This Row],[Subscription Type]],"Basic",10,"Premium",10,"Business",25,"Enterprise",27)</f>
        <v>10</v>
      </c>
      <c r="E1860" s="1"/>
      <c r="F1860" s="1"/>
      <c r="G1860">
        <v>2</v>
      </c>
      <c r="H1860">
        <v>3</v>
      </c>
      <c r="I1860">
        <f>IF(Sales[[#This Row],[Number of Users]]-Sales[[#This Row],[Licenses Bought]]&lt;0,0,Sales[[#This Row],[Number of Users]]-Sales[[#This Row],[Licenses Bought]])</f>
        <v>1</v>
      </c>
      <c r="J1860" s="2">
        <f>IF(Sales[[#This Row],[Sales Month]]=MAX(Sales[Sales Month]),Sales[[#This Row],[Upsell $ Per Non-Paying User]]*Sales[[#This Row],[Non-Paying Users]],0)</f>
        <v>0</v>
      </c>
      <c r="K1860" s="2" t="str">
        <f>_xlfn.IFS(Sales[[#This Row],[Current Upsell $]]=0,"",Sales[[#This Row],[Current Upsell $]]&gt;=400,"High",Sales[[#This Row],[Current Upsell $]]&gt;=100,"Medium",Sales[[#This Row],[Current Upsell $]]&lt;100,"Low")</f>
        <v/>
      </c>
      <c r="L1860" s="2" t="str">
        <f>IF(Sales[[#This Row],[Current Upsell $]]&gt;0,_xlfn.CONCAT(Sales[[#This Row],[Subscription Type]]," ",Sales[[#This Row],[Upsell Priority]]," ",TEXT(Sales[[#This Row],[Current Upsell $]],"$#,#")),"")</f>
        <v/>
      </c>
      <c r="M1860" s="1">
        <v>44228</v>
      </c>
      <c r="N1860" s="1">
        <v>44378</v>
      </c>
      <c r="O1860">
        <v>5</v>
      </c>
      <c r="P1860">
        <v>0</v>
      </c>
      <c r="Q1860" s="1">
        <v>44287</v>
      </c>
      <c r="R1860">
        <v>20</v>
      </c>
      <c r="S1860" s="1"/>
    </row>
    <row r="1861" spans="1:19" x14ac:dyDescent="0.35">
      <c r="A1861">
        <v>100214</v>
      </c>
      <c r="B1861" t="s">
        <v>0</v>
      </c>
      <c r="C1861" s="2">
        <f>_xlfn.SWITCH(Sales[[#This Row],[Subscription Type]],"Basic",10,"Premium",10,"Business",25,"Enterprise",27)</f>
        <v>10</v>
      </c>
      <c r="E1861" s="1"/>
      <c r="F1861" s="1"/>
      <c r="G1861">
        <v>2</v>
      </c>
      <c r="H1861">
        <v>3</v>
      </c>
      <c r="I1861">
        <f>IF(Sales[[#This Row],[Number of Users]]-Sales[[#This Row],[Licenses Bought]]&lt;0,0,Sales[[#This Row],[Number of Users]]-Sales[[#This Row],[Licenses Bought]])</f>
        <v>1</v>
      </c>
      <c r="J1861" s="2">
        <f>IF(Sales[[#This Row],[Sales Month]]=MAX(Sales[Sales Month]),Sales[[#This Row],[Upsell $ Per Non-Paying User]]*Sales[[#This Row],[Non-Paying Users]],0)</f>
        <v>0</v>
      </c>
      <c r="K1861" s="2" t="str">
        <f>_xlfn.IFS(Sales[[#This Row],[Current Upsell $]]=0,"",Sales[[#This Row],[Current Upsell $]]&gt;=400,"High",Sales[[#This Row],[Current Upsell $]]&gt;=100,"Medium",Sales[[#This Row],[Current Upsell $]]&lt;100,"Low")</f>
        <v/>
      </c>
      <c r="L1861" s="2" t="str">
        <f>IF(Sales[[#This Row],[Current Upsell $]]&gt;0,_xlfn.CONCAT(Sales[[#This Row],[Subscription Type]]," ",Sales[[#This Row],[Upsell Priority]]," ",TEXT(Sales[[#This Row],[Current Upsell $]],"$#,#")),"")</f>
        <v/>
      </c>
      <c r="M1861" s="1">
        <v>44228</v>
      </c>
      <c r="N1861" s="1">
        <v>44378</v>
      </c>
      <c r="O1861">
        <v>5</v>
      </c>
      <c r="P1861">
        <v>0</v>
      </c>
      <c r="Q1861" s="1">
        <v>44317</v>
      </c>
      <c r="R1861">
        <v>20</v>
      </c>
      <c r="S1861" s="1"/>
    </row>
    <row r="1862" spans="1:19" x14ac:dyDescent="0.35">
      <c r="A1862">
        <v>100214</v>
      </c>
      <c r="B1862" t="s">
        <v>0</v>
      </c>
      <c r="C1862" s="2">
        <f>_xlfn.SWITCH(Sales[[#This Row],[Subscription Type]],"Basic",10,"Premium",10,"Business",25,"Enterprise",27)</f>
        <v>10</v>
      </c>
      <c r="E1862" s="1"/>
      <c r="F1862" s="1"/>
      <c r="G1862">
        <v>2</v>
      </c>
      <c r="H1862">
        <v>3</v>
      </c>
      <c r="I1862">
        <f>IF(Sales[[#This Row],[Number of Users]]-Sales[[#This Row],[Licenses Bought]]&lt;0,0,Sales[[#This Row],[Number of Users]]-Sales[[#This Row],[Licenses Bought]])</f>
        <v>1</v>
      </c>
      <c r="J1862" s="2">
        <f>IF(Sales[[#This Row],[Sales Month]]=MAX(Sales[Sales Month]),Sales[[#This Row],[Upsell $ Per Non-Paying User]]*Sales[[#This Row],[Non-Paying Users]],0)</f>
        <v>10</v>
      </c>
      <c r="K1862" s="2" t="str">
        <f>_xlfn.IFS(Sales[[#This Row],[Current Upsell $]]=0,"",Sales[[#This Row],[Current Upsell $]]&gt;=400,"High",Sales[[#This Row],[Current Upsell $]]&gt;=100,"Medium",Sales[[#This Row],[Current Upsell $]]&lt;100,"Low")</f>
        <v>Low</v>
      </c>
      <c r="L1862" s="2" t="str">
        <f>IF(Sales[[#This Row],[Current Upsell $]]&gt;0,_xlfn.CONCAT(Sales[[#This Row],[Subscription Type]]," ",Sales[[#This Row],[Upsell Priority]]," ",TEXT(Sales[[#This Row],[Current Upsell $]],"$#,#")),"")</f>
        <v>Premium Low $10</v>
      </c>
      <c r="M1862" s="1">
        <v>44228</v>
      </c>
      <c r="N1862" s="1">
        <v>44378</v>
      </c>
      <c r="O1862">
        <v>5</v>
      </c>
      <c r="P1862">
        <v>0</v>
      </c>
      <c r="Q1862" s="1">
        <v>44348</v>
      </c>
      <c r="R1862">
        <v>20</v>
      </c>
      <c r="S1862" s="1"/>
    </row>
    <row r="1863" spans="1:19" x14ac:dyDescent="0.35">
      <c r="A1863">
        <v>100215</v>
      </c>
      <c r="B1863" t="s">
        <v>3</v>
      </c>
      <c r="C1863" s="2">
        <f>_xlfn.SWITCH(Sales[[#This Row],[Subscription Type]],"Basic",10,"Premium",10,"Business",25,"Enterprise",27)</f>
        <v>10</v>
      </c>
      <c r="G1863">
        <v>0</v>
      </c>
      <c r="H1863">
        <v>2</v>
      </c>
      <c r="I1863">
        <f>IF(Sales[[#This Row],[Number of Users]]-Sales[[#This Row],[Licenses Bought]]&lt;0,0,Sales[[#This Row],[Number of Users]]-Sales[[#This Row],[Licenses Bought]])</f>
        <v>2</v>
      </c>
      <c r="J1863" s="2">
        <f>IF(Sales[[#This Row],[Sales Month]]=MAX(Sales[Sales Month]),Sales[[#This Row],[Upsell $ Per Non-Paying User]]*Sales[[#This Row],[Non-Paying Users]],0)</f>
        <v>0</v>
      </c>
      <c r="K1863" s="2" t="str">
        <f>_xlfn.IFS(Sales[[#This Row],[Current Upsell $]]=0,"",Sales[[#This Row],[Current Upsell $]]&gt;=400,"High",Sales[[#This Row],[Current Upsell $]]&gt;=100,"Medium",Sales[[#This Row],[Current Upsell $]]&lt;100,"Low")</f>
        <v/>
      </c>
      <c r="L1863" s="2" t="str">
        <f>IF(Sales[[#This Row],[Current Upsell $]]&gt;0,_xlfn.CONCAT(Sales[[#This Row],[Subscription Type]]," ",Sales[[#This Row],[Upsell Priority]]," ",TEXT(Sales[[#This Row],[Current Upsell $]],"$#,#")),"")</f>
        <v/>
      </c>
      <c r="M1863" s="1">
        <v>44228</v>
      </c>
      <c r="N1863" s="1">
        <v>44348</v>
      </c>
      <c r="O1863">
        <v>4</v>
      </c>
      <c r="P1863">
        <v>0</v>
      </c>
      <c r="Q1863" s="1">
        <v>44228</v>
      </c>
      <c r="R1863">
        <v>0</v>
      </c>
      <c r="S1863" s="1"/>
    </row>
    <row r="1864" spans="1:19" x14ac:dyDescent="0.35">
      <c r="A1864">
        <v>100215</v>
      </c>
      <c r="B1864" t="s">
        <v>3</v>
      </c>
      <c r="C1864" s="2">
        <f>_xlfn.SWITCH(Sales[[#This Row],[Subscription Type]],"Basic",10,"Premium",10,"Business",25,"Enterprise",27)</f>
        <v>10</v>
      </c>
      <c r="G1864">
        <v>0</v>
      </c>
      <c r="H1864">
        <v>2</v>
      </c>
      <c r="I1864">
        <f>IF(Sales[[#This Row],[Number of Users]]-Sales[[#This Row],[Licenses Bought]]&lt;0,0,Sales[[#This Row],[Number of Users]]-Sales[[#This Row],[Licenses Bought]])</f>
        <v>2</v>
      </c>
      <c r="J1864" s="2">
        <f>IF(Sales[[#This Row],[Sales Month]]=MAX(Sales[Sales Month]),Sales[[#This Row],[Upsell $ Per Non-Paying User]]*Sales[[#This Row],[Non-Paying Users]],0)</f>
        <v>0</v>
      </c>
      <c r="K1864" s="2" t="str">
        <f>_xlfn.IFS(Sales[[#This Row],[Current Upsell $]]=0,"",Sales[[#This Row],[Current Upsell $]]&gt;=400,"High",Sales[[#This Row],[Current Upsell $]]&gt;=100,"Medium",Sales[[#This Row],[Current Upsell $]]&lt;100,"Low")</f>
        <v/>
      </c>
      <c r="L1864" s="2" t="str">
        <f>IF(Sales[[#This Row],[Current Upsell $]]&gt;0,_xlfn.CONCAT(Sales[[#This Row],[Subscription Type]]," ",Sales[[#This Row],[Upsell Priority]]," ",TEXT(Sales[[#This Row],[Current Upsell $]],"$#,#")),"")</f>
        <v/>
      </c>
      <c r="M1864" s="1">
        <v>44228</v>
      </c>
      <c r="N1864" s="1">
        <v>44348</v>
      </c>
      <c r="O1864">
        <v>4</v>
      </c>
      <c r="P1864">
        <v>0</v>
      </c>
      <c r="Q1864" s="1">
        <v>44256</v>
      </c>
      <c r="R1864">
        <v>0</v>
      </c>
      <c r="S1864" s="1"/>
    </row>
    <row r="1865" spans="1:19" x14ac:dyDescent="0.35">
      <c r="A1865">
        <v>100215</v>
      </c>
      <c r="B1865" t="s">
        <v>3</v>
      </c>
      <c r="C1865" s="2">
        <f>_xlfn.SWITCH(Sales[[#This Row],[Subscription Type]],"Basic",10,"Premium",10,"Business",25,"Enterprise",27)</f>
        <v>10</v>
      </c>
      <c r="G1865">
        <v>0</v>
      </c>
      <c r="H1865">
        <v>2</v>
      </c>
      <c r="I1865">
        <f>IF(Sales[[#This Row],[Number of Users]]-Sales[[#This Row],[Licenses Bought]]&lt;0,0,Sales[[#This Row],[Number of Users]]-Sales[[#This Row],[Licenses Bought]])</f>
        <v>2</v>
      </c>
      <c r="J1865" s="2">
        <f>IF(Sales[[#This Row],[Sales Month]]=MAX(Sales[Sales Month]),Sales[[#This Row],[Upsell $ Per Non-Paying User]]*Sales[[#This Row],[Non-Paying Users]],0)</f>
        <v>0</v>
      </c>
      <c r="K1865" s="2" t="str">
        <f>_xlfn.IFS(Sales[[#This Row],[Current Upsell $]]=0,"",Sales[[#This Row],[Current Upsell $]]&gt;=400,"High",Sales[[#This Row],[Current Upsell $]]&gt;=100,"Medium",Sales[[#This Row],[Current Upsell $]]&lt;100,"Low")</f>
        <v/>
      </c>
      <c r="L1865" s="2" t="str">
        <f>IF(Sales[[#This Row],[Current Upsell $]]&gt;0,_xlfn.CONCAT(Sales[[#This Row],[Subscription Type]]," ",Sales[[#This Row],[Upsell Priority]]," ",TEXT(Sales[[#This Row],[Current Upsell $]],"$#,#")),"")</f>
        <v/>
      </c>
      <c r="M1865" s="1">
        <v>44228</v>
      </c>
      <c r="N1865" s="1">
        <v>44348</v>
      </c>
      <c r="O1865">
        <v>4</v>
      </c>
      <c r="P1865">
        <v>0</v>
      </c>
      <c r="Q1865" s="1">
        <v>44287</v>
      </c>
      <c r="R1865">
        <v>0</v>
      </c>
      <c r="S1865" s="1"/>
    </row>
    <row r="1866" spans="1:19" x14ac:dyDescent="0.35">
      <c r="A1866">
        <v>100215</v>
      </c>
      <c r="B1866" t="s">
        <v>3</v>
      </c>
      <c r="C1866" s="2">
        <f>_xlfn.SWITCH(Sales[[#This Row],[Subscription Type]],"Basic",10,"Premium",10,"Business",25,"Enterprise",27)</f>
        <v>10</v>
      </c>
      <c r="G1866">
        <v>0</v>
      </c>
      <c r="H1866">
        <v>2</v>
      </c>
      <c r="I1866">
        <f>IF(Sales[[#This Row],[Number of Users]]-Sales[[#This Row],[Licenses Bought]]&lt;0,0,Sales[[#This Row],[Number of Users]]-Sales[[#This Row],[Licenses Bought]])</f>
        <v>2</v>
      </c>
      <c r="J1866" s="2">
        <f>IF(Sales[[#This Row],[Sales Month]]=MAX(Sales[Sales Month]),Sales[[#This Row],[Upsell $ Per Non-Paying User]]*Sales[[#This Row],[Non-Paying Users]],0)</f>
        <v>0</v>
      </c>
      <c r="K1866" s="2" t="str">
        <f>_xlfn.IFS(Sales[[#This Row],[Current Upsell $]]=0,"",Sales[[#This Row],[Current Upsell $]]&gt;=400,"High",Sales[[#This Row],[Current Upsell $]]&gt;=100,"Medium",Sales[[#This Row],[Current Upsell $]]&lt;100,"Low")</f>
        <v/>
      </c>
      <c r="L1866" s="2" t="str">
        <f>IF(Sales[[#This Row],[Current Upsell $]]&gt;0,_xlfn.CONCAT(Sales[[#This Row],[Subscription Type]]," ",Sales[[#This Row],[Upsell Priority]]," ",TEXT(Sales[[#This Row],[Current Upsell $]],"$#,#")),"")</f>
        <v/>
      </c>
      <c r="M1866" s="1">
        <v>44228</v>
      </c>
      <c r="N1866" s="1">
        <v>44348</v>
      </c>
      <c r="O1866">
        <v>4</v>
      </c>
      <c r="P1866">
        <v>0</v>
      </c>
      <c r="Q1866" s="1">
        <v>44317</v>
      </c>
      <c r="R1866">
        <v>0</v>
      </c>
      <c r="S1866" s="1"/>
    </row>
    <row r="1867" spans="1:19" x14ac:dyDescent="0.35">
      <c r="A1867">
        <v>100215</v>
      </c>
      <c r="B1867" t="s">
        <v>3</v>
      </c>
      <c r="C1867" s="2">
        <f>_xlfn.SWITCH(Sales[[#This Row],[Subscription Type]],"Basic",10,"Premium",10,"Business",25,"Enterprise",27)</f>
        <v>10</v>
      </c>
      <c r="G1867">
        <v>0</v>
      </c>
      <c r="H1867">
        <v>2</v>
      </c>
      <c r="I1867">
        <f>IF(Sales[[#This Row],[Number of Users]]-Sales[[#This Row],[Licenses Bought]]&lt;0,0,Sales[[#This Row],[Number of Users]]-Sales[[#This Row],[Licenses Bought]])</f>
        <v>2</v>
      </c>
      <c r="J1867" s="2">
        <f>IF(Sales[[#This Row],[Sales Month]]=MAX(Sales[Sales Month]),Sales[[#This Row],[Upsell $ Per Non-Paying User]]*Sales[[#This Row],[Non-Paying Users]],0)</f>
        <v>20</v>
      </c>
      <c r="K1867" s="2" t="str">
        <f>_xlfn.IFS(Sales[[#This Row],[Current Upsell $]]=0,"",Sales[[#This Row],[Current Upsell $]]&gt;=400,"High",Sales[[#This Row],[Current Upsell $]]&gt;=100,"Medium",Sales[[#This Row],[Current Upsell $]]&lt;100,"Low")</f>
        <v>Low</v>
      </c>
      <c r="L1867" s="2" t="str">
        <f>IF(Sales[[#This Row],[Current Upsell $]]&gt;0,_xlfn.CONCAT(Sales[[#This Row],[Subscription Type]]," ",Sales[[#This Row],[Upsell Priority]]," ",TEXT(Sales[[#This Row],[Current Upsell $]],"$#,#")),"")</f>
        <v>Basic Low $20</v>
      </c>
      <c r="M1867" s="1">
        <v>44228</v>
      </c>
      <c r="N1867" s="1">
        <v>44348</v>
      </c>
      <c r="O1867">
        <v>4</v>
      </c>
      <c r="P1867">
        <v>0</v>
      </c>
      <c r="Q1867" s="1">
        <v>44348</v>
      </c>
      <c r="R1867">
        <v>0</v>
      </c>
      <c r="S1867" s="1"/>
    </row>
    <row r="1868" spans="1:19" x14ac:dyDescent="0.35">
      <c r="A1868">
        <v>100216</v>
      </c>
      <c r="B1868" t="s">
        <v>3</v>
      </c>
      <c r="C1868" s="2">
        <f>_xlfn.SWITCH(Sales[[#This Row],[Subscription Type]],"Basic",10,"Premium",10,"Business",25,"Enterprise",27)</f>
        <v>10</v>
      </c>
      <c r="G1868">
        <v>0</v>
      </c>
      <c r="H1868">
        <v>2</v>
      </c>
      <c r="I1868">
        <f>IF(Sales[[#This Row],[Number of Users]]-Sales[[#This Row],[Licenses Bought]]&lt;0,0,Sales[[#This Row],[Number of Users]]-Sales[[#This Row],[Licenses Bought]])</f>
        <v>2</v>
      </c>
      <c r="J1868" s="2">
        <f>IF(Sales[[#This Row],[Sales Month]]=MAX(Sales[Sales Month]),Sales[[#This Row],[Upsell $ Per Non-Paying User]]*Sales[[#This Row],[Non-Paying Users]],0)</f>
        <v>0</v>
      </c>
      <c r="K1868" s="2" t="str">
        <f>_xlfn.IFS(Sales[[#This Row],[Current Upsell $]]=0,"",Sales[[#This Row],[Current Upsell $]]&gt;=400,"High",Sales[[#This Row],[Current Upsell $]]&gt;=100,"Medium",Sales[[#This Row],[Current Upsell $]]&lt;100,"Low")</f>
        <v/>
      </c>
      <c r="L1868" s="2" t="str">
        <f>IF(Sales[[#This Row],[Current Upsell $]]&gt;0,_xlfn.CONCAT(Sales[[#This Row],[Subscription Type]]," ",Sales[[#This Row],[Upsell Priority]]," ",TEXT(Sales[[#This Row],[Current Upsell $]],"$#,#")),"")</f>
        <v/>
      </c>
      <c r="M1868" s="1">
        <v>44228</v>
      </c>
      <c r="N1868" s="1">
        <v>44348</v>
      </c>
      <c r="O1868">
        <v>4</v>
      </c>
      <c r="P1868">
        <v>0</v>
      </c>
      <c r="Q1868" s="1">
        <v>44228</v>
      </c>
      <c r="R1868">
        <v>0</v>
      </c>
      <c r="S1868" s="1"/>
    </row>
    <row r="1869" spans="1:19" x14ac:dyDescent="0.35">
      <c r="A1869">
        <v>100216</v>
      </c>
      <c r="B1869" t="s">
        <v>3</v>
      </c>
      <c r="C1869" s="2">
        <f>_xlfn.SWITCH(Sales[[#This Row],[Subscription Type]],"Basic",10,"Premium",10,"Business",25,"Enterprise",27)</f>
        <v>10</v>
      </c>
      <c r="G1869">
        <v>0</v>
      </c>
      <c r="H1869">
        <v>1</v>
      </c>
      <c r="I1869">
        <f>IF(Sales[[#This Row],[Number of Users]]-Sales[[#This Row],[Licenses Bought]]&lt;0,0,Sales[[#This Row],[Number of Users]]-Sales[[#This Row],[Licenses Bought]])</f>
        <v>1</v>
      </c>
      <c r="J1869" s="2">
        <f>IF(Sales[[#This Row],[Sales Month]]=MAX(Sales[Sales Month]),Sales[[#This Row],[Upsell $ Per Non-Paying User]]*Sales[[#This Row],[Non-Paying Users]],0)</f>
        <v>0</v>
      </c>
      <c r="K1869" s="2" t="str">
        <f>_xlfn.IFS(Sales[[#This Row],[Current Upsell $]]=0,"",Sales[[#This Row],[Current Upsell $]]&gt;=400,"High",Sales[[#This Row],[Current Upsell $]]&gt;=100,"Medium",Sales[[#This Row],[Current Upsell $]]&lt;100,"Low")</f>
        <v/>
      </c>
      <c r="L1869" s="2" t="str">
        <f>IF(Sales[[#This Row],[Current Upsell $]]&gt;0,_xlfn.CONCAT(Sales[[#This Row],[Subscription Type]]," ",Sales[[#This Row],[Upsell Priority]]," ",TEXT(Sales[[#This Row],[Current Upsell $]],"$#,#")),"")</f>
        <v/>
      </c>
      <c r="M1869" s="1">
        <v>44228</v>
      </c>
      <c r="N1869" s="1">
        <v>44348</v>
      </c>
      <c r="O1869">
        <v>4</v>
      </c>
      <c r="P1869">
        <v>0</v>
      </c>
      <c r="Q1869" s="1">
        <v>44256</v>
      </c>
      <c r="R1869">
        <v>0</v>
      </c>
      <c r="S1869" s="1"/>
    </row>
    <row r="1870" spans="1:19" x14ac:dyDescent="0.35">
      <c r="A1870">
        <v>100216</v>
      </c>
      <c r="B1870" t="s">
        <v>3</v>
      </c>
      <c r="C1870" s="2">
        <f>_xlfn.SWITCH(Sales[[#This Row],[Subscription Type]],"Basic",10,"Premium",10,"Business",25,"Enterprise",27)</f>
        <v>10</v>
      </c>
      <c r="G1870">
        <v>0</v>
      </c>
      <c r="H1870">
        <v>2</v>
      </c>
      <c r="I1870">
        <f>IF(Sales[[#This Row],[Number of Users]]-Sales[[#This Row],[Licenses Bought]]&lt;0,0,Sales[[#This Row],[Number of Users]]-Sales[[#This Row],[Licenses Bought]])</f>
        <v>2</v>
      </c>
      <c r="J1870" s="2">
        <f>IF(Sales[[#This Row],[Sales Month]]=MAX(Sales[Sales Month]),Sales[[#This Row],[Upsell $ Per Non-Paying User]]*Sales[[#This Row],[Non-Paying Users]],0)</f>
        <v>0</v>
      </c>
      <c r="K1870" s="2" t="str">
        <f>_xlfn.IFS(Sales[[#This Row],[Current Upsell $]]=0,"",Sales[[#This Row],[Current Upsell $]]&gt;=400,"High",Sales[[#This Row],[Current Upsell $]]&gt;=100,"Medium",Sales[[#This Row],[Current Upsell $]]&lt;100,"Low")</f>
        <v/>
      </c>
      <c r="L1870" s="2" t="str">
        <f>IF(Sales[[#This Row],[Current Upsell $]]&gt;0,_xlfn.CONCAT(Sales[[#This Row],[Subscription Type]]," ",Sales[[#This Row],[Upsell Priority]]," ",TEXT(Sales[[#This Row],[Current Upsell $]],"$#,#")),"")</f>
        <v/>
      </c>
      <c r="M1870" s="1">
        <v>44228</v>
      </c>
      <c r="N1870" s="1">
        <v>44348</v>
      </c>
      <c r="O1870">
        <v>4</v>
      </c>
      <c r="P1870">
        <v>0</v>
      </c>
      <c r="Q1870" s="1">
        <v>44287</v>
      </c>
      <c r="R1870">
        <v>0</v>
      </c>
      <c r="S1870" s="1"/>
    </row>
    <row r="1871" spans="1:19" x14ac:dyDescent="0.35">
      <c r="A1871">
        <v>100216</v>
      </c>
      <c r="B1871" t="s">
        <v>3</v>
      </c>
      <c r="C1871" s="2">
        <f>_xlfn.SWITCH(Sales[[#This Row],[Subscription Type]],"Basic",10,"Premium",10,"Business",25,"Enterprise",27)</f>
        <v>10</v>
      </c>
      <c r="G1871">
        <v>0</v>
      </c>
      <c r="H1871">
        <v>2</v>
      </c>
      <c r="I1871">
        <f>IF(Sales[[#This Row],[Number of Users]]-Sales[[#This Row],[Licenses Bought]]&lt;0,0,Sales[[#This Row],[Number of Users]]-Sales[[#This Row],[Licenses Bought]])</f>
        <v>2</v>
      </c>
      <c r="J1871" s="2">
        <f>IF(Sales[[#This Row],[Sales Month]]=MAX(Sales[Sales Month]),Sales[[#This Row],[Upsell $ Per Non-Paying User]]*Sales[[#This Row],[Non-Paying Users]],0)</f>
        <v>0</v>
      </c>
      <c r="K1871" s="2" t="str">
        <f>_xlfn.IFS(Sales[[#This Row],[Current Upsell $]]=0,"",Sales[[#This Row],[Current Upsell $]]&gt;=400,"High",Sales[[#This Row],[Current Upsell $]]&gt;=100,"Medium",Sales[[#This Row],[Current Upsell $]]&lt;100,"Low")</f>
        <v/>
      </c>
      <c r="L1871" s="2" t="str">
        <f>IF(Sales[[#This Row],[Current Upsell $]]&gt;0,_xlfn.CONCAT(Sales[[#This Row],[Subscription Type]]," ",Sales[[#This Row],[Upsell Priority]]," ",TEXT(Sales[[#This Row],[Current Upsell $]],"$#,#")),"")</f>
        <v/>
      </c>
      <c r="M1871" s="1">
        <v>44228</v>
      </c>
      <c r="N1871" s="1">
        <v>44348</v>
      </c>
      <c r="O1871">
        <v>4</v>
      </c>
      <c r="P1871">
        <v>0</v>
      </c>
      <c r="Q1871" s="1">
        <v>44317</v>
      </c>
      <c r="R1871">
        <v>0</v>
      </c>
      <c r="S1871" s="1"/>
    </row>
    <row r="1872" spans="1:19" x14ac:dyDescent="0.35">
      <c r="A1872">
        <v>100216</v>
      </c>
      <c r="B1872" t="s">
        <v>3</v>
      </c>
      <c r="C1872" s="2">
        <f>_xlfn.SWITCH(Sales[[#This Row],[Subscription Type]],"Basic",10,"Premium",10,"Business",25,"Enterprise",27)</f>
        <v>10</v>
      </c>
      <c r="G1872">
        <v>0</v>
      </c>
      <c r="H1872">
        <v>2</v>
      </c>
      <c r="I1872">
        <f>IF(Sales[[#This Row],[Number of Users]]-Sales[[#This Row],[Licenses Bought]]&lt;0,0,Sales[[#This Row],[Number of Users]]-Sales[[#This Row],[Licenses Bought]])</f>
        <v>2</v>
      </c>
      <c r="J1872" s="2">
        <f>IF(Sales[[#This Row],[Sales Month]]=MAX(Sales[Sales Month]),Sales[[#This Row],[Upsell $ Per Non-Paying User]]*Sales[[#This Row],[Non-Paying Users]],0)</f>
        <v>20</v>
      </c>
      <c r="K1872" s="2" t="str">
        <f>_xlfn.IFS(Sales[[#This Row],[Current Upsell $]]=0,"",Sales[[#This Row],[Current Upsell $]]&gt;=400,"High",Sales[[#This Row],[Current Upsell $]]&gt;=100,"Medium",Sales[[#This Row],[Current Upsell $]]&lt;100,"Low")</f>
        <v>Low</v>
      </c>
      <c r="L1872" s="2" t="str">
        <f>IF(Sales[[#This Row],[Current Upsell $]]&gt;0,_xlfn.CONCAT(Sales[[#This Row],[Subscription Type]]," ",Sales[[#This Row],[Upsell Priority]]," ",TEXT(Sales[[#This Row],[Current Upsell $]],"$#,#")),"")</f>
        <v>Basic Low $20</v>
      </c>
      <c r="M1872" s="1">
        <v>44228</v>
      </c>
      <c r="N1872" s="1">
        <v>44348</v>
      </c>
      <c r="O1872">
        <v>4</v>
      </c>
      <c r="P1872">
        <v>0</v>
      </c>
      <c r="Q1872" s="1">
        <v>44348</v>
      </c>
      <c r="R1872">
        <v>0</v>
      </c>
      <c r="S1872" s="1"/>
    </row>
    <row r="1873" spans="1:19" x14ac:dyDescent="0.35">
      <c r="A1873">
        <v>100217</v>
      </c>
      <c r="B1873" t="s">
        <v>3</v>
      </c>
      <c r="C1873" s="2">
        <f>_xlfn.SWITCH(Sales[[#This Row],[Subscription Type]],"Basic",10,"Premium",10,"Business",25,"Enterprise",27)</f>
        <v>10</v>
      </c>
      <c r="G1873">
        <v>0</v>
      </c>
      <c r="H1873">
        <v>2</v>
      </c>
      <c r="I1873">
        <f>IF(Sales[[#This Row],[Number of Users]]-Sales[[#This Row],[Licenses Bought]]&lt;0,0,Sales[[#This Row],[Number of Users]]-Sales[[#This Row],[Licenses Bought]])</f>
        <v>2</v>
      </c>
      <c r="J1873" s="2">
        <f>IF(Sales[[#This Row],[Sales Month]]=MAX(Sales[Sales Month]),Sales[[#This Row],[Upsell $ Per Non-Paying User]]*Sales[[#This Row],[Non-Paying Users]],0)</f>
        <v>0</v>
      </c>
      <c r="K1873" s="2" t="str">
        <f>_xlfn.IFS(Sales[[#This Row],[Current Upsell $]]=0,"",Sales[[#This Row],[Current Upsell $]]&gt;=400,"High",Sales[[#This Row],[Current Upsell $]]&gt;=100,"Medium",Sales[[#This Row],[Current Upsell $]]&lt;100,"Low")</f>
        <v/>
      </c>
      <c r="L1873" s="2" t="str">
        <f>IF(Sales[[#This Row],[Current Upsell $]]&gt;0,_xlfn.CONCAT(Sales[[#This Row],[Subscription Type]]," ",Sales[[#This Row],[Upsell Priority]]," ",TEXT(Sales[[#This Row],[Current Upsell $]],"$#,#")),"")</f>
        <v/>
      </c>
      <c r="M1873" s="1">
        <v>44228</v>
      </c>
      <c r="N1873" s="1">
        <v>44378</v>
      </c>
      <c r="O1873">
        <v>5</v>
      </c>
      <c r="P1873">
        <v>0</v>
      </c>
      <c r="Q1873" s="1">
        <v>44228</v>
      </c>
      <c r="R1873">
        <v>0</v>
      </c>
      <c r="S1873" s="1"/>
    </row>
    <row r="1874" spans="1:19" x14ac:dyDescent="0.35">
      <c r="A1874">
        <v>100217</v>
      </c>
      <c r="B1874" t="s">
        <v>3</v>
      </c>
      <c r="C1874" s="2">
        <f>_xlfn.SWITCH(Sales[[#This Row],[Subscription Type]],"Basic",10,"Premium",10,"Business",25,"Enterprise",27)</f>
        <v>10</v>
      </c>
      <c r="G1874">
        <v>0</v>
      </c>
      <c r="H1874">
        <v>1</v>
      </c>
      <c r="I1874">
        <f>IF(Sales[[#This Row],[Number of Users]]-Sales[[#This Row],[Licenses Bought]]&lt;0,0,Sales[[#This Row],[Number of Users]]-Sales[[#This Row],[Licenses Bought]])</f>
        <v>1</v>
      </c>
      <c r="J1874" s="2">
        <f>IF(Sales[[#This Row],[Sales Month]]=MAX(Sales[Sales Month]),Sales[[#This Row],[Upsell $ Per Non-Paying User]]*Sales[[#This Row],[Non-Paying Users]],0)</f>
        <v>0</v>
      </c>
      <c r="K1874" s="2" t="str">
        <f>_xlfn.IFS(Sales[[#This Row],[Current Upsell $]]=0,"",Sales[[#This Row],[Current Upsell $]]&gt;=400,"High",Sales[[#This Row],[Current Upsell $]]&gt;=100,"Medium",Sales[[#This Row],[Current Upsell $]]&lt;100,"Low")</f>
        <v/>
      </c>
      <c r="L1874" s="2" t="str">
        <f>IF(Sales[[#This Row],[Current Upsell $]]&gt;0,_xlfn.CONCAT(Sales[[#This Row],[Subscription Type]]," ",Sales[[#This Row],[Upsell Priority]]," ",TEXT(Sales[[#This Row],[Current Upsell $]],"$#,#")),"")</f>
        <v/>
      </c>
      <c r="M1874" s="1">
        <v>44228</v>
      </c>
      <c r="N1874" s="1">
        <v>44378</v>
      </c>
      <c r="O1874">
        <v>5</v>
      </c>
      <c r="P1874">
        <v>0</v>
      </c>
      <c r="Q1874" s="1">
        <v>44256</v>
      </c>
      <c r="R1874">
        <v>0</v>
      </c>
      <c r="S1874" s="1"/>
    </row>
    <row r="1875" spans="1:19" x14ac:dyDescent="0.35">
      <c r="A1875">
        <v>100217</v>
      </c>
      <c r="B1875" t="s">
        <v>3</v>
      </c>
      <c r="C1875" s="2">
        <f>_xlfn.SWITCH(Sales[[#This Row],[Subscription Type]],"Basic",10,"Premium",10,"Business",25,"Enterprise",27)</f>
        <v>10</v>
      </c>
      <c r="G1875">
        <v>0</v>
      </c>
      <c r="H1875">
        <v>2</v>
      </c>
      <c r="I1875">
        <f>IF(Sales[[#This Row],[Number of Users]]-Sales[[#This Row],[Licenses Bought]]&lt;0,0,Sales[[#This Row],[Number of Users]]-Sales[[#This Row],[Licenses Bought]])</f>
        <v>2</v>
      </c>
      <c r="J1875" s="2">
        <f>IF(Sales[[#This Row],[Sales Month]]=MAX(Sales[Sales Month]),Sales[[#This Row],[Upsell $ Per Non-Paying User]]*Sales[[#This Row],[Non-Paying Users]],0)</f>
        <v>0</v>
      </c>
      <c r="K1875" s="2" t="str">
        <f>_xlfn.IFS(Sales[[#This Row],[Current Upsell $]]=0,"",Sales[[#This Row],[Current Upsell $]]&gt;=400,"High",Sales[[#This Row],[Current Upsell $]]&gt;=100,"Medium",Sales[[#This Row],[Current Upsell $]]&lt;100,"Low")</f>
        <v/>
      </c>
      <c r="L1875" s="2" t="str">
        <f>IF(Sales[[#This Row],[Current Upsell $]]&gt;0,_xlfn.CONCAT(Sales[[#This Row],[Subscription Type]]," ",Sales[[#This Row],[Upsell Priority]]," ",TEXT(Sales[[#This Row],[Current Upsell $]],"$#,#")),"")</f>
        <v/>
      </c>
      <c r="M1875" s="1">
        <v>44228</v>
      </c>
      <c r="N1875" s="1">
        <v>44378</v>
      </c>
      <c r="O1875">
        <v>5</v>
      </c>
      <c r="P1875">
        <v>0</v>
      </c>
      <c r="Q1875" s="1">
        <v>44287</v>
      </c>
      <c r="R1875">
        <v>0</v>
      </c>
      <c r="S1875" s="1"/>
    </row>
    <row r="1876" spans="1:19" x14ac:dyDescent="0.35">
      <c r="A1876">
        <v>100217</v>
      </c>
      <c r="B1876" t="s">
        <v>3</v>
      </c>
      <c r="C1876" s="2">
        <f>_xlfn.SWITCH(Sales[[#This Row],[Subscription Type]],"Basic",10,"Premium",10,"Business",25,"Enterprise",27)</f>
        <v>10</v>
      </c>
      <c r="G1876">
        <v>0</v>
      </c>
      <c r="H1876">
        <v>2</v>
      </c>
      <c r="I1876">
        <f>IF(Sales[[#This Row],[Number of Users]]-Sales[[#This Row],[Licenses Bought]]&lt;0,0,Sales[[#This Row],[Number of Users]]-Sales[[#This Row],[Licenses Bought]])</f>
        <v>2</v>
      </c>
      <c r="J1876" s="2">
        <f>IF(Sales[[#This Row],[Sales Month]]=MAX(Sales[Sales Month]),Sales[[#This Row],[Upsell $ Per Non-Paying User]]*Sales[[#This Row],[Non-Paying Users]],0)</f>
        <v>0</v>
      </c>
      <c r="K1876" s="2" t="str">
        <f>_xlfn.IFS(Sales[[#This Row],[Current Upsell $]]=0,"",Sales[[#This Row],[Current Upsell $]]&gt;=400,"High",Sales[[#This Row],[Current Upsell $]]&gt;=100,"Medium",Sales[[#This Row],[Current Upsell $]]&lt;100,"Low")</f>
        <v/>
      </c>
      <c r="L1876" s="2" t="str">
        <f>IF(Sales[[#This Row],[Current Upsell $]]&gt;0,_xlfn.CONCAT(Sales[[#This Row],[Subscription Type]]," ",Sales[[#This Row],[Upsell Priority]]," ",TEXT(Sales[[#This Row],[Current Upsell $]],"$#,#")),"")</f>
        <v/>
      </c>
      <c r="M1876" s="1">
        <v>44228</v>
      </c>
      <c r="N1876" s="1">
        <v>44378</v>
      </c>
      <c r="O1876">
        <v>5</v>
      </c>
      <c r="P1876">
        <v>0</v>
      </c>
      <c r="Q1876" s="1">
        <v>44317</v>
      </c>
      <c r="R1876">
        <v>0</v>
      </c>
      <c r="S1876" s="1"/>
    </row>
    <row r="1877" spans="1:19" x14ac:dyDescent="0.35">
      <c r="A1877">
        <v>100217</v>
      </c>
      <c r="B1877" t="s">
        <v>3</v>
      </c>
      <c r="C1877" s="2">
        <f>_xlfn.SWITCH(Sales[[#This Row],[Subscription Type]],"Basic",10,"Premium",10,"Business",25,"Enterprise",27)</f>
        <v>10</v>
      </c>
      <c r="G1877">
        <v>0</v>
      </c>
      <c r="H1877">
        <v>2</v>
      </c>
      <c r="I1877">
        <f>IF(Sales[[#This Row],[Number of Users]]-Sales[[#This Row],[Licenses Bought]]&lt;0,0,Sales[[#This Row],[Number of Users]]-Sales[[#This Row],[Licenses Bought]])</f>
        <v>2</v>
      </c>
      <c r="J1877" s="2">
        <f>IF(Sales[[#This Row],[Sales Month]]=MAX(Sales[Sales Month]),Sales[[#This Row],[Upsell $ Per Non-Paying User]]*Sales[[#This Row],[Non-Paying Users]],0)</f>
        <v>20</v>
      </c>
      <c r="K1877" s="2" t="str">
        <f>_xlfn.IFS(Sales[[#This Row],[Current Upsell $]]=0,"",Sales[[#This Row],[Current Upsell $]]&gt;=400,"High",Sales[[#This Row],[Current Upsell $]]&gt;=100,"Medium",Sales[[#This Row],[Current Upsell $]]&lt;100,"Low")</f>
        <v>Low</v>
      </c>
      <c r="L1877" s="2" t="str">
        <f>IF(Sales[[#This Row],[Current Upsell $]]&gt;0,_xlfn.CONCAT(Sales[[#This Row],[Subscription Type]]," ",Sales[[#This Row],[Upsell Priority]]," ",TEXT(Sales[[#This Row],[Current Upsell $]],"$#,#")),"")</f>
        <v>Basic Low $20</v>
      </c>
      <c r="M1877" s="1">
        <v>44228</v>
      </c>
      <c r="N1877" s="1">
        <v>44378</v>
      </c>
      <c r="O1877">
        <v>5</v>
      </c>
      <c r="P1877">
        <v>0</v>
      </c>
      <c r="Q1877" s="1">
        <v>44348</v>
      </c>
      <c r="R1877">
        <v>0</v>
      </c>
      <c r="S1877" s="1"/>
    </row>
    <row r="1878" spans="1:19" x14ac:dyDescent="0.35">
      <c r="A1878">
        <v>100218</v>
      </c>
      <c r="B1878" t="s">
        <v>3</v>
      </c>
      <c r="C1878" s="2">
        <f>_xlfn.SWITCH(Sales[[#This Row],[Subscription Type]],"Basic",10,"Premium",10,"Business",25,"Enterprise",27)</f>
        <v>10</v>
      </c>
      <c r="E1878" s="1"/>
      <c r="F1878" s="1"/>
      <c r="G1878">
        <v>0</v>
      </c>
      <c r="H1878">
        <v>2</v>
      </c>
      <c r="I1878">
        <f>IF(Sales[[#This Row],[Number of Users]]-Sales[[#This Row],[Licenses Bought]]&lt;0,0,Sales[[#This Row],[Number of Users]]-Sales[[#This Row],[Licenses Bought]])</f>
        <v>2</v>
      </c>
      <c r="J1878" s="2">
        <f>IF(Sales[[#This Row],[Sales Month]]=MAX(Sales[Sales Month]),Sales[[#This Row],[Upsell $ Per Non-Paying User]]*Sales[[#This Row],[Non-Paying Users]],0)</f>
        <v>0</v>
      </c>
      <c r="K1878" s="2" t="str">
        <f>_xlfn.IFS(Sales[[#This Row],[Current Upsell $]]=0,"",Sales[[#This Row],[Current Upsell $]]&gt;=400,"High",Sales[[#This Row],[Current Upsell $]]&gt;=100,"Medium",Sales[[#This Row],[Current Upsell $]]&lt;100,"Low")</f>
        <v/>
      </c>
      <c r="L1878" s="2" t="str">
        <f>IF(Sales[[#This Row],[Current Upsell $]]&gt;0,_xlfn.CONCAT(Sales[[#This Row],[Subscription Type]]," ",Sales[[#This Row],[Upsell Priority]]," ",TEXT(Sales[[#This Row],[Current Upsell $]],"$#,#")),"")</f>
        <v/>
      </c>
      <c r="M1878" s="1">
        <v>44228</v>
      </c>
      <c r="N1878" s="1">
        <v>44378</v>
      </c>
      <c r="O1878">
        <v>5</v>
      </c>
      <c r="P1878">
        <v>0</v>
      </c>
      <c r="Q1878" s="1">
        <v>44228</v>
      </c>
      <c r="R1878">
        <v>0</v>
      </c>
      <c r="S1878" s="1"/>
    </row>
    <row r="1879" spans="1:19" x14ac:dyDescent="0.35">
      <c r="A1879">
        <v>100218</v>
      </c>
      <c r="B1879" t="s">
        <v>0</v>
      </c>
      <c r="C1879" s="2">
        <f>_xlfn.SWITCH(Sales[[#This Row],[Subscription Type]],"Basic",10,"Premium",10,"Business",25,"Enterprise",27)</f>
        <v>10</v>
      </c>
      <c r="E1879" s="1"/>
      <c r="F1879" s="1"/>
      <c r="G1879">
        <v>1</v>
      </c>
      <c r="H1879">
        <v>2</v>
      </c>
      <c r="I1879">
        <f>IF(Sales[[#This Row],[Number of Users]]-Sales[[#This Row],[Licenses Bought]]&lt;0,0,Sales[[#This Row],[Number of Users]]-Sales[[#This Row],[Licenses Bought]])</f>
        <v>1</v>
      </c>
      <c r="J1879" s="2">
        <f>IF(Sales[[#This Row],[Sales Month]]=MAX(Sales[Sales Month]),Sales[[#This Row],[Upsell $ Per Non-Paying User]]*Sales[[#This Row],[Non-Paying Users]],0)</f>
        <v>0</v>
      </c>
      <c r="K1879" s="2" t="str">
        <f>_xlfn.IFS(Sales[[#This Row],[Current Upsell $]]=0,"",Sales[[#This Row],[Current Upsell $]]&gt;=400,"High",Sales[[#This Row],[Current Upsell $]]&gt;=100,"Medium",Sales[[#This Row],[Current Upsell $]]&lt;100,"Low")</f>
        <v/>
      </c>
      <c r="L1879" s="2" t="str">
        <f>IF(Sales[[#This Row],[Current Upsell $]]&gt;0,_xlfn.CONCAT(Sales[[#This Row],[Subscription Type]]," ",Sales[[#This Row],[Upsell Priority]]," ",TEXT(Sales[[#This Row],[Current Upsell $]],"$#,#")),"")</f>
        <v/>
      </c>
      <c r="M1879" s="1">
        <v>44228</v>
      </c>
      <c r="N1879" s="1">
        <v>44378</v>
      </c>
      <c r="O1879">
        <v>5</v>
      </c>
      <c r="P1879">
        <v>0</v>
      </c>
      <c r="Q1879" s="1">
        <v>44256</v>
      </c>
      <c r="R1879">
        <v>10</v>
      </c>
      <c r="S1879" s="1"/>
    </row>
    <row r="1880" spans="1:19" x14ac:dyDescent="0.35">
      <c r="A1880">
        <v>100218</v>
      </c>
      <c r="B1880" t="s">
        <v>0</v>
      </c>
      <c r="C1880" s="2">
        <f>_xlfn.SWITCH(Sales[[#This Row],[Subscription Type]],"Basic",10,"Premium",10,"Business",25,"Enterprise",27)</f>
        <v>10</v>
      </c>
      <c r="E1880" s="1"/>
      <c r="F1880" s="1"/>
      <c r="G1880">
        <v>1</v>
      </c>
      <c r="H1880">
        <v>2</v>
      </c>
      <c r="I1880">
        <f>IF(Sales[[#This Row],[Number of Users]]-Sales[[#This Row],[Licenses Bought]]&lt;0,0,Sales[[#This Row],[Number of Users]]-Sales[[#This Row],[Licenses Bought]])</f>
        <v>1</v>
      </c>
      <c r="J1880" s="2">
        <f>IF(Sales[[#This Row],[Sales Month]]=MAX(Sales[Sales Month]),Sales[[#This Row],[Upsell $ Per Non-Paying User]]*Sales[[#This Row],[Non-Paying Users]],0)</f>
        <v>0</v>
      </c>
      <c r="K1880" s="2" t="str">
        <f>_xlfn.IFS(Sales[[#This Row],[Current Upsell $]]=0,"",Sales[[#This Row],[Current Upsell $]]&gt;=400,"High",Sales[[#This Row],[Current Upsell $]]&gt;=100,"Medium",Sales[[#This Row],[Current Upsell $]]&lt;100,"Low")</f>
        <v/>
      </c>
      <c r="L1880" s="2" t="str">
        <f>IF(Sales[[#This Row],[Current Upsell $]]&gt;0,_xlfn.CONCAT(Sales[[#This Row],[Subscription Type]]," ",Sales[[#This Row],[Upsell Priority]]," ",TEXT(Sales[[#This Row],[Current Upsell $]],"$#,#")),"")</f>
        <v/>
      </c>
      <c r="M1880" s="1">
        <v>44228</v>
      </c>
      <c r="N1880" s="1">
        <v>44378</v>
      </c>
      <c r="O1880">
        <v>5</v>
      </c>
      <c r="P1880">
        <v>0</v>
      </c>
      <c r="Q1880" s="1">
        <v>44287</v>
      </c>
      <c r="R1880">
        <v>10</v>
      </c>
      <c r="S1880" s="1"/>
    </row>
    <row r="1881" spans="1:19" x14ac:dyDescent="0.35">
      <c r="A1881">
        <v>100218</v>
      </c>
      <c r="B1881" t="s">
        <v>0</v>
      </c>
      <c r="C1881" s="2">
        <f>_xlfn.SWITCH(Sales[[#This Row],[Subscription Type]],"Basic",10,"Premium",10,"Business",25,"Enterprise",27)</f>
        <v>10</v>
      </c>
      <c r="E1881" s="1"/>
      <c r="F1881" s="1"/>
      <c r="G1881">
        <v>1</v>
      </c>
      <c r="H1881">
        <v>2</v>
      </c>
      <c r="I1881">
        <f>IF(Sales[[#This Row],[Number of Users]]-Sales[[#This Row],[Licenses Bought]]&lt;0,0,Sales[[#This Row],[Number of Users]]-Sales[[#This Row],[Licenses Bought]])</f>
        <v>1</v>
      </c>
      <c r="J1881" s="2">
        <f>IF(Sales[[#This Row],[Sales Month]]=MAX(Sales[Sales Month]),Sales[[#This Row],[Upsell $ Per Non-Paying User]]*Sales[[#This Row],[Non-Paying Users]],0)</f>
        <v>0</v>
      </c>
      <c r="K1881" s="2" t="str">
        <f>_xlfn.IFS(Sales[[#This Row],[Current Upsell $]]=0,"",Sales[[#This Row],[Current Upsell $]]&gt;=400,"High",Sales[[#This Row],[Current Upsell $]]&gt;=100,"Medium",Sales[[#This Row],[Current Upsell $]]&lt;100,"Low")</f>
        <v/>
      </c>
      <c r="L1881" s="2" t="str">
        <f>IF(Sales[[#This Row],[Current Upsell $]]&gt;0,_xlfn.CONCAT(Sales[[#This Row],[Subscription Type]]," ",Sales[[#This Row],[Upsell Priority]]," ",TEXT(Sales[[#This Row],[Current Upsell $]],"$#,#")),"")</f>
        <v/>
      </c>
      <c r="M1881" s="1">
        <v>44228</v>
      </c>
      <c r="N1881" s="1">
        <v>44378</v>
      </c>
      <c r="O1881">
        <v>5</v>
      </c>
      <c r="P1881">
        <v>0</v>
      </c>
      <c r="Q1881" s="1">
        <v>44317</v>
      </c>
      <c r="R1881">
        <v>10</v>
      </c>
      <c r="S1881" s="1"/>
    </row>
    <row r="1882" spans="1:19" x14ac:dyDescent="0.35">
      <c r="A1882">
        <v>100218</v>
      </c>
      <c r="B1882" t="s">
        <v>0</v>
      </c>
      <c r="C1882" s="2">
        <f>_xlfn.SWITCH(Sales[[#This Row],[Subscription Type]],"Basic",10,"Premium",10,"Business",25,"Enterprise",27)</f>
        <v>10</v>
      </c>
      <c r="E1882" s="1"/>
      <c r="F1882" s="1"/>
      <c r="G1882">
        <v>1</v>
      </c>
      <c r="H1882">
        <v>2</v>
      </c>
      <c r="I1882">
        <f>IF(Sales[[#This Row],[Number of Users]]-Sales[[#This Row],[Licenses Bought]]&lt;0,0,Sales[[#This Row],[Number of Users]]-Sales[[#This Row],[Licenses Bought]])</f>
        <v>1</v>
      </c>
      <c r="J1882" s="2">
        <f>IF(Sales[[#This Row],[Sales Month]]=MAX(Sales[Sales Month]),Sales[[#This Row],[Upsell $ Per Non-Paying User]]*Sales[[#This Row],[Non-Paying Users]],0)</f>
        <v>10</v>
      </c>
      <c r="K1882" s="2" t="str">
        <f>_xlfn.IFS(Sales[[#This Row],[Current Upsell $]]=0,"",Sales[[#This Row],[Current Upsell $]]&gt;=400,"High",Sales[[#This Row],[Current Upsell $]]&gt;=100,"Medium",Sales[[#This Row],[Current Upsell $]]&lt;100,"Low")</f>
        <v>Low</v>
      </c>
      <c r="L1882" s="2" t="str">
        <f>IF(Sales[[#This Row],[Current Upsell $]]&gt;0,_xlfn.CONCAT(Sales[[#This Row],[Subscription Type]]," ",Sales[[#This Row],[Upsell Priority]]," ",TEXT(Sales[[#This Row],[Current Upsell $]],"$#,#")),"")</f>
        <v>Premium Low $10</v>
      </c>
      <c r="M1882" s="1">
        <v>44228</v>
      </c>
      <c r="N1882" s="1">
        <v>44378</v>
      </c>
      <c r="O1882">
        <v>5</v>
      </c>
      <c r="P1882">
        <v>0</v>
      </c>
      <c r="Q1882" s="1">
        <v>44348</v>
      </c>
      <c r="R1882">
        <v>10</v>
      </c>
      <c r="S1882" s="1"/>
    </row>
    <row r="1883" spans="1:19" x14ac:dyDescent="0.35">
      <c r="A1883">
        <v>100219</v>
      </c>
      <c r="B1883" t="s">
        <v>3</v>
      </c>
      <c r="C1883" s="2">
        <f>_xlfn.SWITCH(Sales[[#This Row],[Subscription Type]],"Basic",10,"Premium",10,"Business",25,"Enterprise",27)</f>
        <v>10</v>
      </c>
      <c r="E1883" s="1"/>
      <c r="F1883" s="1"/>
      <c r="G1883">
        <v>0</v>
      </c>
      <c r="H1883">
        <v>77</v>
      </c>
      <c r="I1883">
        <f>IF(Sales[[#This Row],[Number of Users]]-Sales[[#This Row],[Licenses Bought]]&lt;0,0,Sales[[#This Row],[Number of Users]]-Sales[[#This Row],[Licenses Bought]])</f>
        <v>77</v>
      </c>
      <c r="J1883" s="2">
        <f>IF(Sales[[#This Row],[Sales Month]]=MAX(Sales[Sales Month]),Sales[[#This Row],[Upsell $ Per Non-Paying User]]*Sales[[#This Row],[Non-Paying Users]],0)</f>
        <v>0</v>
      </c>
      <c r="K1883" s="2" t="str">
        <f>_xlfn.IFS(Sales[[#This Row],[Current Upsell $]]=0,"",Sales[[#This Row],[Current Upsell $]]&gt;=400,"High",Sales[[#This Row],[Current Upsell $]]&gt;=100,"Medium",Sales[[#This Row],[Current Upsell $]]&lt;100,"Low")</f>
        <v/>
      </c>
      <c r="L1883" s="2" t="str">
        <f>IF(Sales[[#This Row],[Current Upsell $]]&gt;0,_xlfn.CONCAT(Sales[[#This Row],[Subscription Type]]," ",Sales[[#This Row],[Upsell Priority]]," ",TEXT(Sales[[#This Row],[Current Upsell $]],"$#,#")),"")</f>
        <v/>
      </c>
      <c r="M1883" s="1">
        <v>44256</v>
      </c>
      <c r="N1883" s="1">
        <v>44378</v>
      </c>
      <c r="O1883">
        <v>4</v>
      </c>
      <c r="P1883">
        <v>0</v>
      </c>
      <c r="Q1883" s="1">
        <v>44256</v>
      </c>
      <c r="R1883">
        <v>0</v>
      </c>
      <c r="S1883" s="1"/>
    </row>
    <row r="1884" spans="1:19" x14ac:dyDescent="0.35">
      <c r="A1884">
        <v>100219</v>
      </c>
      <c r="B1884" t="s">
        <v>1</v>
      </c>
      <c r="C1884" s="2">
        <f>_xlfn.SWITCH(Sales[[#This Row],[Subscription Type]],"Basic",10,"Premium",10,"Business",25,"Enterprise",27)</f>
        <v>25</v>
      </c>
      <c r="E1884" s="1"/>
      <c r="F1884" s="1"/>
      <c r="G1884">
        <v>45</v>
      </c>
      <c r="H1884">
        <v>74</v>
      </c>
      <c r="I1884">
        <f>IF(Sales[[#This Row],[Number of Users]]-Sales[[#This Row],[Licenses Bought]]&lt;0,0,Sales[[#This Row],[Number of Users]]-Sales[[#This Row],[Licenses Bought]])</f>
        <v>29</v>
      </c>
      <c r="J1884" s="2">
        <f>IF(Sales[[#This Row],[Sales Month]]=MAX(Sales[Sales Month]),Sales[[#This Row],[Upsell $ Per Non-Paying User]]*Sales[[#This Row],[Non-Paying Users]],0)</f>
        <v>0</v>
      </c>
      <c r="K1884" s="2" t="str">
        <f>_xlfn.IFS(Sales[[#This Row],[Current Upsell $]]=0,"",Sales[[#This Row],[Current Upsell $]]&gt;=400,"High",Sales[[#This Row],[Current Upsell $]]&gt;=100,"Medium",Sales[[#This Row],[Current Upsell $]]&lt;100,"Low")</f>
        <v/>
      </c>
      <c r="L1884" s="2" t="str">
        <f>IF(Sales[[#This Row],[Current Upsell $]]&gt;0,_xlfn.CONCAT(Sales[[#This Row],[Subscription Type]]," ",Sales[[#This Row],[Upsell Priority]]," ",TEXT(Sales[[#This Row],[Current Upsell $]],"$#,#")),"")</f>
        <v/>
      </c>
      <c r="M1884" s="1">
        <v>44256</v>
      </c>
      <c r="N1884" s="1">
        <v>44378</v>
      </c>
      <c r="O1884">
        <v>4</v>
      </c>
      <c r="P1884">
        <v>0</v>
      </c>
      <c r="Q1884" s="1">
        <v>44287</v>
      </c>
      <c r="R1884">
        <v>1125</v>
      </c>
      <c r="S1884" s="1"/>
    </row>
    <row r="1885" spans="1:19" x14ac:dyDescent="0.35">
      <c r="A1885">
        <v>100219</v>
      </c>
      <c r="B1885" t="s">
        <v>1</v>
      </c>
      <c r="C1885" s="2">
        <f>_xlfn.SWITCH(Sales[[#This Row],[Subscription Type]],"Basic",10,"Premium",10,"Business",25,"Enterprise",27)</f>
        <v>25</v>
      </c>
      <c r="E1885" s="1"/>
      <c r="F1885" s="1"/>
      <c r="G1885">
        <v>40</v>
      </c>
      <c r="H1885">
        <v>63</v>
      </c>
      <c r="I1885">
        <f>IF(Sales[[#This Row],[Number of Users]]-Sales[[#This Row],[Licenses Bought]]&lt;0,0,Sales[[#This Row],[Number of Users]]-Sales[[#This Row],[Licenses Bought]])</f>
        <v>23</v>
      </c>
      <c r="J1885" s="2">
        <f>IF(Sales[[#This Row],[Sales Month]]=MAX(Sales[Sales Month]),Sales[[#This Row],[Upsell $ Per Non-Paying User]]*Sales[[#This Row],[Non-Paying Users]],0)</f>
        <v>0</v>
      </c>
      <c r="K1885" s="2" t="str">
        <f>_xlfn.IFS(Sales[[#This Row],[Current Upsell $]]=0,"",Sales[[#This Row],[Current Upsell $]]&gt;=400,"High",Sales[[#This Row],[Current Upsell $]]&gt;=100,"Medium",Sales[[#This Row],[Current Upsell $]]&lt;100,"Low")</f>
        <v/>
      </c>
      <c r="L1885" s="2" t="str">
        <f>IF(Sales[[#This Row],[Current Upsell $]]&gt;0,_xlfn.CONCAT(Sales[[#This Row],[Subscription Type]]," ",Sales[[#This Row],[Upsell Priority]]," ",TEXT(Sales[[#This Row],[Current Upsell $]],"$#,#")),"")</f>
        <v/>
      </c>
      <c r="M1885" s="1">
        <v>44256</v>
      </c>
      <c r="N1885" s="1">
        <v>44378</v>
      </c>
      <c r="O1885">
        <v>4</v>
      </c>
      <c r="P1885">
        <v>0</v>
      </c>
      <c r="Q1885" s="1">
        <v>44317</v>
      </c>
      <c r="R1885">
        <v>1000</v>
      </c>
      <c r="S1885" s="1"/>
    </row>
    <row r="1886" spans="1:19" x14ac:dyDescent="0.35">
      <c r="A1886">
        <v>100219</v>
      </c>
      <c r="B1886" t="s">
        <v>1</v>
      </c>
      <c r="C1886" s="2">
        <f>_xlfn.SWITCH(Sales[[#This Row],[Subscription Type]],"Basic",10,"Premium",10,"Business",25,"Enterprise",27)</f>
        <v>25</v>
      </c>
      <c r="E1886" s="1"/>
      <c r="F1886" s="1"/>
      <c r="G1886">
        <v>55</v>
      </c>
      <c r="H1886">
        <v>67</v>
      </c>
      <c r="I1886">
        <f>IF(Sales[[#This Row],[Number of Users]]-Sales[[#This Row],[Licenses Bought]]&lt;0,0,Sales[[#This Row],[Number of Users]]-Sales[[#This Row],[Licenses Bought]])</f>
        <v>12</v>
      </c>
      <c r="J1886" s="2">
        <f>IF(Sales[[#This Row],[Sales Month]]=MAX(Sales[Sales Month]),Sales[[#This Row],[Upsell $ Per Non-Paying User]]*Sales[[#This Row],[Non-Paying Users]],0)</f>
        <v>300</v>
      </c>
      <c r="K1886" s="2" t="str">
        <f>_xlfn.IFS(Sales[[#This Row],[Current Upsell $]]=0,"",Sales[[#This Row],[Current Upsell $]]&gt;=400,"High",Sales[[#This Row],[Current Upsell $]]&gt;=100,"Medium",Sales[[#This Row],[Current Upsell $]]&lt;100,"Low")</f>
        <v>Medium</v>
      </c>
      <c r="L1886" s="2" t="str">
        <f>IF(Sales[[#This Row],[Current Upsell $]]&gt;0,_xlfn.CONCAT(Sales[[#This Row],[Subscription Type]]," ",Sales[[#This Row],[Upsell Priority]]," ",TEXT(Sales[[#This Row],[Current Upsell $]],"$#,#")),"")</f>
        <v>Business Medium $300</v>
      </c>
      <c r="M1886" s="1">
        <v>44256</v>
      </c>
      <c r="N1886" s="1">
        <v>44378</v>
      </c>
      <c r="O1886">
        <v>4</v>
      </c>
      <c r="P1886">
        <v>0</v>
      </c>
      <c r="Q1886" s="1">
        <v>44348</v>
      </c>
      <c r="R1886">
        <v>1375</v>
      </c>
      <c r="S1886" s="1"/>
    </row>
    <row r="1887" spans="1:19" x14ac:dyDescent="0.35">
      <c r="A1887">
        <v>100220</v>
      </c>
      <c r="B1887" t="s">
        <v>3</v>
      </c>
      <c r="C1887" s="2">
        <f>_xlfn.SWITCH(Sales[[#This Row],[Subscription Type]],"Basic",10,"Premium",10,"Business",25,"Enterprise",27)</f>
        <v>10</v>
      </c>
      <c r="E1887" s="1"/>
      <c r="F1887" s="1"/>
      <c r="G1887">
        <v>0</v>
      </c>
      <c r="H1887">
        <v>51</v>
      </c>
      <c r="I1887">
        <f>IF(Sales[[#This Row],[Number of Users]]-Sales[[#This Row],[Licenses Bought]]&lt;0,0,Sales[[#This Row],[Number of Users]]-Sales[[#This Row],[Licenses Bought]])</f>
        <v>51</v>
      </c>
      <c r="J1887" s="2">
        <f>IF(Sales[[#This Row],[Sales Month]]=MAX(Sales[Sales Month]),Sales[[#This Row],[Upsell $ Per Non-Paying User]]*Sales[[#This Row],[Non-Paying Users]],0)</f>
        <v>0</v>
      </c>
      <c r="K1887" s="2" t="str">
        <f>_xlfn.IFS(Sales[[#This Row],[Current Upsell $]]=0,"",Sales[[#This Row],[Current Upsell $]]&gt;=400,"High",Sales[[#This Row],[Current Upsell $]]&gt;=100,"Medium",Sales[[#This Row],[Current Upsell $]]&lt;100,"Low")</f>
        <v/>
      </c>
      <c r="L1887" s="2" t="str">
        <f>IF(Sales[[#This Row],[Current Upsell $]]&gt;0,_xlfn.CONCAT(Sales[[#This Row],[Subscription Type]]," ",Sales[[#This Row],[Upsell Priority]]," ",TEXT(Sales[[#This Row],[Current Upsell $]],"$#,#")),"")</f>
        <v/>
      </c>
      <c r="M1887" s="1">
        <v>44256</v>
      </c>
      <c r="N1887" s="1">
        <v>44378</v>
      </c>
      <c r="O1887">
        <v>4</v>
      </c>
      <c r="P1887">
        <v>0</v>
      </c>
      <c r="Q1887" s="1">
        <v>44256</v>
      </c>
      <c r="R1887">
        <v>0</v>
      </c>
      <c r="S1887" s="1"/>
    </row>
    <row r="1888" spans="1:19" x14ac:dyDescent="0.35">
      <c r="A1888">
        <v>100220</v>
      </c>
      <c r="B1888" t="s">
        <v>0</v>
      </c>
      <c r="C1888" s="2">
        <f>_xlfn.SWITCH(Sales[[#This Row],[Subscription Type]],"Basic",10,"Premium",10,"Business",25,"Enterprise",27)</f>
        <v>10</v>
      </c>
      <c r="E1888" s="1"/>
      <c r="F1888" s="1"/>
      <c r="G1888">
        <v>20</v>
      </c>
      <c r="H1888">
        <v>46</v>
      </c>
      <c r="I1888">
        <f>IF(Sales[[#This Row],[Number of Users]]-Sales[[#This Row],[Licenses Bought]]&lt;0,0,Sales[[#This Row],[Number of Users]]-Sales[[#This Row],[Licenses Bought]])</f>
        <v>26</v>
      </c>
      <c r="J1888" s="2">
        <f>IF(Sales[[#This Row],[Sales Month]]=MAX(Sales[Sales Month]),Sales[[#This Row],[Upsell $ Per Non-Paying User]]*Sales[[#This Row],[Non-Paying Users]],0)</f>
        <v>0</v>
      </c>
      <c r="K1888" s="2" t="str">
        <f>_xlfn.IFS(Sales[[#This Row],[Current Upsell $]]=0,"",Sales[[#This Row],[Current Upsell $]]&gt;=400,"High",Sales[[#This Row],[Current Upsell $]]&gt;=100,"Medium",Sales[[#This Row],[Current Upsell $]]&lt;100,"Low")</f>
        <v/>
      </c>
      <c r="L1888" s="2" t="str">
        <f>IF(Sales[[#This Row],[Current Upsell $]]&gt;0,_xlfn.CONCAT(Sales[[#This Row],[Subscription Type]]," ",Sales[[#This Row],[Upsell Priority]]," ",TEXT(Sales[[#This Row],[Current Upsell $]],"$#,#")),"")</f>
        <v/>
      </c>
      <c r="M1888" s="1">
        <v>44256</v>
      </c>
      <c r="N1888" s="1">
        <v>44378</v>
      </c>
      <c r="O1888">
        <v>4</v>
      </c>
      <c r="P1888">
        <v>0</v>
      </c>
      <c r="Q1888" s="1">
        <v>44287</v>
      </c>
      <c r="R1888">
        <v>200</v>
      </c>
      <c r="S1888" s="1"/>
    </row>
    <row r="1889" spans="1:19" x14ac:dyDescent="0.35">
      <c r="A1889">
        <v>100220</v>
      </c>
      <c r="B1889" t="s">
        <v>0</v>
      </c>
      <c r="C1889" s="2">
        <f>_xlfn.SWITCH(Sales[[#This Row],[Subscription Type]],"Basic",10,"Premium",10,"Business",25,"Enterprise",27)</f>
        <v>10</v>
      </c>
      <c r="E1889" s="1"/>
      <c r="F1889" s="1"/>
      <c r="G1889">
        <v>46</v>
      </c>
      <c r="H1889">
        <v>67</v>
      </c>
      <c r="I1889">
        <f>IF(Sales[[#This Row],[Number of Users]]-Sales[[#This Row],[Licenses Bought]]&lt;0,0,Sales[[#This Row],[Number of Users]]-Sales[[#This Row],[Licenses Bought]])</f>
        <v>21</v>
      </c>
      <c r="J1889" s="2">
        <f>IF(Sales[[#This Row],[Sales Month]]=MAX(Sales[Sales Month]),Sales[[#This Row],[Upsell $ Per Non-Paying User]]*Sales[[#This Row],[Non-Paying Users]],0)</f>
        <v>0</v>
      </c>
      <c r="K1889" s="2" t="str">
        <f>_xlfn.IFS(Sales[[#This Row],[Current Upsell $]]=0,"",Sales[[#This Row],[Current Upsell $]]&gt;=400,"High",Sales[[#This Row],[Current Upsell $]]&gt;=100,"Medium",Sales[[#This Row],[Current Upsell $]]&lt;100,"Low")</f>
        <v/>
      </c>
      <c r="L1889" s="2" t="str">
        <f>IF(Sales[[#This Row],[Current Upsell $]]&gt;0,_xlfn.CONCAT(Sales[[#This Row],[Subscription Type]]," ",Sales[[#This Row],[Upsell Priority]]," ",TEXT(Sales[[#This Row],[Current Upsell $]],"$#,#")),"")</f>
        <v/>
      </c>
      <c r="M1889" s="1">
        <v>44256</v>
      </c>
      <c r="N1889" s="1">
        <v>44378</v>
      </c>
      <c r="O1889">
        <v>4</v>
      </c>
      <c r="P1889">
        <v>0</v>
      </c>
      <c r="Q1889" s="1">
        <v>44317</v>
      </c>
      <c r="R1889">
        <v>460</v>
      </c>
      <c r="S1889" s="1"/>
    </row>
    <row r="1890" spans="1:19" x14ac:dyDescent="0.35">
      <c r="A1890">
        <v>100220</v>
      </c>
      <c r="B1890" t="s">
        <v>0</v>
      </c>
      <c r="C1890" s="2">
        <f>_xlfn.SWITCH(Sales[[#This Row],[Subscription Type]],"Basic",10,"Premium",10,"Business",25,"Enterprise",27)</f>
        <v>10</v>
      </c>
      <c r="E1890" s="1"/>
      <c r="F1890" s="1"/>
      <c r="G1890">
        <v>46</v>
      </c>
      <c r="H1890">
        <v>60</v>
      </c>
      <c r="I1890">
        <f>IF(Sales[[#This Row],[Number of Users]]-Sales[[#This Row],[Licenses Bought]]&lt;0,0,Sales[[#This Row],[Number of Users]]-Sales[[#This Row],[Licenses Bought]])</f>
        <v>14</v>
      </c>
      <c r="J1890" s="2">
        <f>IF(Sales[[#This Row],[Sales Month]]=MAX(Sales[Sales Month]),Sales[[#This Row],[Upsell $ Per Non-Paying User]]*Sales[[#This Row],[Non-Paying Users]],0)</f>
        <v>140</v>
      </c>
      <c r="K1890" s="2" t="str">
        <f>_xlfn.IFS(Sales[[#This Row],[Current Upsell $]]=0,"",Sales[[#This Row],[Current Upsell $]]&gt;=400,"High",Sales[[#This Row],[Current Upsell $]]&gt;=100,"Medium",Sales[[#This Row],[Current Upsell $]]&lt;100,"Low")</f>
        <v>Medium</v>
      </c>
      <c r="L1890" s="2" t="str">
        <f>IF(Sales[[#This Row],[Current Upsell $]]&gt;0,_xlfn.CONCAT(Sales[[#This Row],[Subscription Type]]," ",Sales[[#This Row],[Upsell Priority]]," ",TEXT(Sales[[#This Row],[Current Upsell $]],"$#,#")),"")</f>
        <v>Premium Medium $140</v>
      </c>
      <c r="M1890" s="1">
        <v>44256</v>
      </c>
      <c r="N1890" s="1">
        <v>44378</v>
      </c>
      <c r="O1890">
        <v>4</v>
      </c>
      <c r="P1890">
        <v>0</v>
      </c>
      <c r="Q1890" s="1">
        <v>44348</v>
      </c>
      <c r="R1890">
        <v>460</v>
      </c>
      <c r="S1890" s="1"/>
    </row>
    <row r="1891" spans="1:19" x14ac:dyDescent="0.35">
      <c r="A1891">
        <v>100221</v>
      </c>
      <c r="B1891" t="s">
        <v>3</v>
      </c>
      <c r="C1891" s="2">
        <f>_xlfn.SWITCH(Sales[[#This Row],[Subscription Type]],"Basic",10,"Premium",10,"Business",25,"Enterprise",27)</f>
        <v>10</v>
      </c>
      <c r="E1891" s="1"/>
      <c r="F1891" s="1"/>
      <c r="G1891">
        <v>0</v>
      </c>
      <c r="H1891">
        <v>50</v>
      </c>
      <c r="I1891">
        <f>IF(Sales[[#This Row],[Number of Users]]-Sales[[#This Row],[Licenses Bought]]&lt;0,0,Sales[[#This Row],[Number of Users]]-Sales[[#This Row],[Licenses Bought]])</f>
        <v>50</v>
      </c>
      <c r="J1891" s="2">
        <f>IF(Sales[[#This Row],[Sales Month]]=MAX(Sales[Sales Month]),Sales[[#This Row],[Upsell $ Per Non-Paying User]]*Sales[[#This Row],[Non-Paying Users]],0)</f>
        <v>0</v>
      </c>
      <c r="K1891" s="2" t="str">
        <f>_xlfn.IFS(Sales[[#This Row],[Current Upsell $]]=0,"",Sales[[#This Row],[Current Upsell $]]&gt;=400,"High",Sales[[#This Row],[Current Upsell $]]&gt;=100,"Medium",Sales[[#This Row],[Current Upsell $]]&lt;100,"Low")</f>
        <v/>
      </c>
      <c r="L1891" s="2" t="str">
        <f>IF(Sales[[#This Row],[Current Upsell $]]&gt;0,_xlfn.CONCAT(Sales[[#This Row],[Subscription Type]]," ",Sales[[#This Row],[Upsell Priority]]," ",TEXT(Sales[[#This Row],[Current Upsell $]],"$#,#")),"")</f>
        <v/>
      </c>
      <c r="M1891" s="1">
        <v>44256</v>
      </c>
      <c r="N1891" s="1">
        <v>44378</v>
      </c>
      <c r="O1891">
        <v>4</v>
      </c>
      <c r="P1891">
        <v>0</v>
      </c>
      <c r="Q1891" s="1">
        <v>44256</v>
      </c>
      <c r="R1891">
        <v>0</v>
      </c>
      <c r="S1891" s="1"/>
    </row>
    <row r="1892" spans="1:19" x14ac:dyDescent="0.35">
      <c r="A1892">
        <v>100221</v>
      </c>
      <c r="B1892" t="s">
        <v>0</v>
      </c>
      <c r="C1892" s="2">
        <f>_xlfn.SWITCH(Sales[[#This Row],[Subscription Type]],"Basic",10,"Premium",10,"Business",25,"Enterprise",27)</f>
        <v>10</v>
      </c>
      <c r="E1892" s="1"/>
      <c r="F1892" s="1"/>
      <c r="G1892">
        <v>13</v>
      </c>
      <c r="H1892">
        <v>38</v>
      </c>
      <c r="I1892">
        <f>IF(Sales[[#This Row],[Number of Users]]-Sales[[#This Row],[Licenses Bought]]&lt;0,0,Sales[[#This Row],[Number of Users]]-Sales[[#This Row],[Licenses Bought]])</f>
        <v>25</v>
      </c>
      <c r="J1892" s="2">
        <f>IF(Sales[[#This Row],[Sales Month]]=MAX(Sales[Sales Month]),Sales[[#This Row],[Upsell $ Per Non-Paying User]]*Sales[[#This Row],[Non-Paying Users]],0)</f>
        <v>0</v>
      </c>
      <c r="K1892" s="2" t="str">
        <f>_xlfn.IFS(Sales[[#This Row],[Current Upsell $]]=0,"",Sales[[#This Row],[Current Upsell $]]&gt;=400,"High",Sales[[#This Row],[Current Upsell $]]&gt;=100,"Medium",Sales[[#This Row],[Current Upsell $]]&lt;100,"Low")</f>
        <v/>
      </c>
      <c r="L1892" s="2" t="str">
        <f>IF(Sales[[#This Row],[Current Upsell $]]&gt;0,_xlfn.CONCAT(Sales[[#This Row],[Subscription Type]]," ",Sales[[#This Row],[Upsell Priority]]," ",TEXT(Sales[[#This Row],[Current Upsell $]],"$#,#")),"")</f>
        <v/>
      </c>
      <c r="M1892" s="1">
        <v>44256</v>
      </c>
      <c r="N1892" s="1">
        <v>44378</v>
      </c>
      <c r="O1892">
        <v>4</v>
      </c>
      <c r="P1892">
        <v>0</v>
      </c>
      <c r="Q1892" s="1">
        <v>44287</v>
      </c>
      <c r="R1892">
        <v>130</v>
      </c>
      <c r="S1892" s="1"/>
    </row>
    <row r="1893" spans="1:19" x14ac:dyDescent="0.35">
      <c r="A1893">
        <v>100221</v>
      </c>
      <c r="B1893" t="s">
        <v>0</v>
      </c>
      <c r="C1893" s="2">
        <f>_xlfn.SWITCH(Sales[[#This Row],[Subscription Type]],"Basic",10,"Premium",10,"Business",25,"Enterprise",27)</f>
        <v>10</v>
      </c>
      <c r="E1893" s="1"/>
      <c r="F1893" s="1"/>
      <c r="G1893">
        <v>34</v>
      </c>
      <c r="H1893">
        <v>55</v>
      </c>
      <c r="I1893">
        <f>IF(Sales[[#This Row],[Number of Users]]-Sales[[#This Row],[Licenses Bought]]&lt;0,0,Sales[[#This Row],[Number of Users]]-Sales[[#This Row],[Licenses Bought]])</f>
        <v>21</v>
      </c>
      <c r="J1893" s="2">
        <f>IF(Sales[[#This Row],[Sales Month]]=MAX(Sales[Sales Month]),Sales[[#This Row],[Upsell $ Per Non-Paying User]]*Sales[[#This Row],[Non-Paying Users]],0)</f>
        <v>0</v>
      </c>
      <c r="K1893" s="2" t="str">
        <f>_xlfn.IFS(Sales[[#This Row],[Current Upsell $]]=0,"",Sales[[#This Row],[Current Upsell $]]&gt;=400,"High",Sales[[#This Row],[Current Upsell $]]&gt;=100,"Medium",Sales[[#This Row],[Current Upsell $]]&lt;100,"Low")</f>
        <v/>
      </c>
      <c r="L1893" s="2" t="str">
        <f>IF(Sales[[#This Row],[Current Upsell $]]&gt;0,_xlfn.CONCAT(Sales[[#This Row],[Subscription Type]]," ",Sales[[#This Row],[Upsell Priority]]," ",TEXT(Sales[[#This Row],[Current Upsell $]],"$#,#")),"")</f>
        <v/>
      </c>
      <c r="M1893" s="1">
        <v>44256</v>
      </c>
      <c r="N1893" s="1">
        <v>44378</v>
      </c>
      <c r="O1893">
        <v>4</v>
      </c>
      <c r="P1893">
        <v>0</v>
      </c>
      <c r="Q1893" s="1">
        <v>44317</v>
      </c>
      <c r="R1893">
        <v>340</v>
      </c>
      <c r="S1893" s="1"/>
    </row>
    <row r="1894" spans="1:19" x14ac:dyDescent="0.35">
      <c r="A1894">
        <v>100221</v>
      </c>
      <c r="B1894" t="s">
        <v>0</v>
      </c>
      <c r="C1894" s="2">
        <f>_xlfn.SWITCH(Sales[[#This Row],[Subscription Type]],"Basic",10,"Premium",10,"Business",25,"Enterprise",27)</f>
        <v>10</v>
      </c>
      <c r="E1894" s="1"/>
      <c r="F1894" s="1"/>
      <c r="G1894">
        <v>45</v>
      </c>
      <c r="H1894">
        <v>51</v>
      </c>
      <c r="I1894">
        <f>IF(Sales[[#This Row],[Number of Users]]-Sales[[#This Row],[Licenses Bought]]&lt;0,0,Sales[[#This Row],[Number of Users]]-Sales[[#This Row],[Licenses Bought]])</f>
        <v>6</v>
      </c>
      <c r="J1894" s="2">
        <f>IF(Sales[[#This Row],[Sales Month]]=MAX(Sales[Sales Month]),Sales[[#This Row],[Upsell $ Per Non-Paying User]]*Sales[[#This Row],[Non-Paying Users]],0)</f>
        <v>60</v>
      </c>
      <c r="K1894" s="2" t="str">
        <f>_xlfn.IFS(Sales[[#This Row],[Current Upsell $]]=0,"",Sales[[#This Row],[Current Upsell $]]&gt;=400,"High",Sales[[#This Row],[Current Upsell $]]&gt;=100,"Medium",Sales[[#This Row],[Current Upsell $]]&lt;100,"Low")</f>
        <v>Low</v>
      </c>
      <c r="L1894" s="2" t="str">
        <f>IF(Sales[[#This Row],[Current Upsell $]]&gt;0,_xlfn.CONCAT(Sales[[#This Row],[Subscription Type]]," ",Sales[[#This Row],[Upsell Priority]]," ",TEXT(Sales[[#This Row],[Current Upsell $]],"$#,#")),"")</f>
        <v>Premium Low $60</v>
      </c>
      <c r="M1894" s="1">
        <v>44256</v>
      </c>
      <c r="N1894" s="1">
        <v>44378</v>
      </c>
      <c r="O1894">
        <v>4</v>
      </c>
      <c r="P1894">
        <v>0</v>
      </c>
      <c r="Q1894" s="1">
        <v>44348</v>
      </c>
      <c r="R1894">
        <v>450</v>
      </c>
      <c r="S1894" s="1"/>
    </row>
    <row r="1895" spans="1:19" x14ac:dyDescent="0.35">
      <c r="A1895">
        <v>100222</v>
      </c>
      <c r="B1895" t="s">
        <v>3</v>
      </c>
      <c r="C1895" s="2">
        <f>_xlfn.SWITCH(Sales[[#This Row],[Subscription Type]],"Basic",10,"Premium",10,"Business",25,"Enterprise",27)</f>
        <v>10</v>
      </c>
      <c r="E1895" s="1"/>
      <c r="F1895" s="1"/>
      <c r="G1895">
        <v>0</v>
      </c>
      <c r="H1895">
        <v>58</v>
      </c>
      <c r="I1895">
        <f>IF(Sales[[#This Row],[Number of Users]]-Sales[[#This Row],[Licenses Bought]]&lt;0,0,Sales[[#This Row],[Number of Users]]-Sales[[#This Row],[Licenses Bought]])</f>
        <v>58</v>
      </c>
      <c r="J1895" s="2">
        <f>IF(Sales[[#This Row],[Sales Month]]=MAX(Sales[Sales Month]),Sales[[#This Row],[Upsell $ Per Non-Paying User]]*Sales[[#This Row],[Non-Paying Users]],0)</f>
        <v>0</v>
      </c>
      <c r="K1895" s="2" t="str">
        <f>_xlfn.IFS(Sales[[#This Row],[Current Upsell $]]=0,"",Sales[[#This Row],[Current Upsell $]]&gt;=400,"High",Sales[[#This Row],[Current Upsell $]]&gt;=100,"Medium",Sales[[#This Row],[Current Upsell $]]&lt;100,"Low")</f>
        <v/>
      </c>
      <c r="L1895" s="2" t="str">
        <f>IF(Sales[[#This Row],[Current Upsell $]]&gt;0,_xlfn.CONCAT(Sales[[#This Row],[Subscription Type]]," ",Sales[[#This Row],[Upsell Priority]]," ",TEXT(Sales[[#This Row],[Current Upsell $]],"$#,#")),"")</f>
        <v/>
      </c>
      <c r="M1895" s="1">
        <v>44256</v>
      </c>
      <c r="N1895" s="1">
        <v>44378</v>
      </c>
      <c r="O1895">
        <v>4</v>
      </c>
      <c r="P1895">
        <v>0</v>
      </c>
      <c r="Q1895" s="1">
        <v>44256</v>
      </c>
      <c r="R1895">
        <v>0</v>
      </c>
      <c r="S1895" s="1"/>
    </row>
    <row r="1896" spans="1:19" x14ac:dyDescent="0.35">
      <c r="A1896">
        <v>100222</v>
      </c>
      <c r="B1896" t="s">
        <v>1</v>
      </c>
      <c r="C1896" s="2">
        <f>_xlfn.SWITCH(Sales[[#This Row],[Subscription Type]],"Basic",10,"Premium",10,"Business",25,"Enterprise",27)</f>
        <v>25</v>
      </c>
      <c r="E1896" s="1"/>
      <c r="F1896" s="1"/>
      <c r="G1896">
        <v>15</v>
      </c>
      <c r="H1896">
        <v>60</v>
      </c>
      <c r="I1896">
        <f>IF(Sales[[#This Row],[Number of Users]]-Sales[[#This Row],[Licenses Bought]]&lt;0,0,Sales[[#This Row],[Number of Users]]-Sales[[#This Row],[Licenses Bought]])</f>
        <v>45</v>
      </c>
      <c r="J1896" s="2">
        <f>IF(Sales[[#This Row],[Sales Month]]=MAX(Sales[Sales Month]),Sales[[#This Row],[Upsell $ Per Non-Paying User]]*Sales[[#This Row],[Non-Paying Users]],0)</f>
        <v>0</v>
      </c>
      <c r="K1896" s="2" t="str">
        <f>_xlfn.IFS(Sales[[#This Row],[Current Upsell $]]=0,"",Sales[[#This Row],[Current Upsell $]]&gt;=400,"High",Sales[[#This Row],[Current Upsell $]]&gt;=100,"Medium",Sales[[#This Row],[Current Upsell $]]&lt;100,"Low")</f>
        <v/>
      </c>
      <c r="L1896" s="2" t="str">
        <f>IF(Sales[[#This Row],[Current Upsell $]]&gt;0,_xlfn.CONCAT(Sales[[#This Row],[Subscription Type]]," ",Sales[[#This Row],[Upsell Priority]]," ",TEXT(Sales[[#This Row],[Current Upsell $]],"$#,#")),"")</f>
        <v/>
      </c>
      <c r="M1896" s="1">
        <v>44256</v>
      </c>
      <c r="N1896" s="1">
        <v>44378</v>
      </c>
      <c r="O1896">
        <v>4</v>
      </c>
      <c r="P1896">
        <v>0</v>
      </c>
      <c r="Q1896" s="1">
        <v>44287</v>
      </c>
      <c r="R1896">
        <v>375</v>
      </c>
      <c r="S1896" s="1"/>
    </row>
    <row r="1897" spans="1:19" x14ac:dyDescent="0.35">
      <c r="A1897">
        <v>100222</v>
      </c>
      <c r="B1897" t="s">
        <v>1</v>
      </c>
      <c r="C1897" s="2">
        <f>_xlfn.SWITCH(Sales[[#This Row],[Subscription Type]],"Basic",10,"Premium",10,"Business",25,"Enterprise",27)</f>
        <v>25</v>
      </c>
      <c r="E1897" s="1"/>
      <c r="F1897" s="1"/>
      <c r="G1897">
        <v>35</v>
      </c>
      <c r="H1897">
        <v>55</v>
      </c>
      <c r="I1897">
        <f>IF(Sales[[#This Row],[Number of Users]]-Sales[[#This Row],[Licenses Bought]]&lt;0,0,Sales[[#This Row],[Number of Users]]-Sales[[#This Row],[Licenses Bought]])</f>
        <v>20</v>
      </c>
      <c r="J1897" s="2">
        <f>IF(Sales[[#This Row],[Sales Month]]=MAX(Sales[Sales Month]),Sales[[#This Row],[Upsell $ Per Non-Paying User]]*Sales[[#This Row],[Non-Paying Users]],0)</f>
        <v>0</v>
      </c>
      <c r="K1897" s="2" t="str">
        <f>_xlfn.IFS(Sales[[#This Row],[Current Upsell $]]=0,"",Sales[[#This Row],[Current Upsell $]]&gt;=400,"High",Sales[[#This Row],[Current Upsell $]]&gt;=100,"Medium",Sales[[#This Row],[Current Upsell $]]&lt;100,"Low")</f>
        <v/>
      </c>
      <c r="L1897" s="2" t="str">
        <f>IF(Sales[[#This Row],[Current Upsell $]]&gt;0,_xlfn.CONCAT(Sales[[#This Row],[Subscription Type]]," ",Sales[[#This Row],[Upsell Priority]]," ",TEXT(Sales[[#This Row],[Current Upsell $]],"$#,#")),"")</f>
        <v/>
      </c>
      <c r="M1897" s="1">
        <v>44256</v>
      </c>
      <c r="N1897" s="1">
        <v>44378</v>
      </c>
      <c r="O1897">
        <v>4</v>
      </c>
      <c r="P1897">
        <v>0</v>
      </c>
      <c r="Q1897" s="1">
        <v>44317</v>
      </c>
      <c r="R1897">
        <v>875</v>
      </c>
      <c r="S1897" s="1"/>
    </row>
    <row r="1898" spans="1:19" x14ac:dyDescent="0.35">
      <c r="A1898">
        <v>100222</v>
      </c>
      <c r="B1898" t="s">
        <v>1</v>
      </c>
      <c r="C1898" s="2">
        <f>_xlfn.SWITCH(Sales[[#This Row],[Subscription Type]],"Basic",10,"Premium",10,"Business",25,"Enterprise",27)</f>
        <v>25</v>
      </c>
      <c r="E1898" s="1"/>
      <c r="F1898" s="1"/>
      <c r="G1898">
        <v>44</v>
      </c>
      <c r="H1898">
        <v>56</v>
      </c>
      <c r="I1898">
        <f>IF(Sales[[#This Row],[Number of Users]]-Sales[[#This Row],[Licenses Bought]]&lt;0,0,Sales[[#This Row],[Number of Users]]-Sales[[#This Row],[Licenses Bought]])</f>
        <v>12</v>
      </c>
      <c r="J1898" s="2">
        <f>IF(Sales[[#This Row],[Sales Month]]=MAX(Sales[Sales Month]),Sales[[#This Row],[Upsell $ Per Non-Paying User]]*Sales[[#This Row],[Non-Paying Users]],0)</f>
        <v>300</v>
      </c>
      <c r="K1898" s="2" t="str">
        <f>_xlfn.IFS(Sales[[#This Row],[Current Upsell $]]=0,"",Sales[[#This Row],[Current Upsell $]]&gt;=400,"High",Sales[[#This Row],[Current Upsell $]]&gt;=100,"Medium",Sales[[#This Row],[Current Upsell $]]&lt;100,"Low")</f>
        <v>Medium</v>
      </c>
      <c r="L1898" s="2" t="str">
        <f>IF(Sales[[#This Row],[Current Upsell $]]&gt;0,_xlfn.CONCAT(Sales[[#This Row],[Subscription Type]]," ",Sales[[#This Row],[Upsell Priority]]," ",TEXT(Sales[[#This Row],[Current Upsell $]],"$#,#")),"")</f>
        <v>Business Medium $300</v>
      </c>
      <c r="M1898" s="1">
        <v>44256</v>
      </c>
      <c r="N1898" s="1">
        <v>44378</v>
      </c>
      <c r="O1898">
        <v>4</v>
      </c>
      <c r="P1898">
        <v>0</v>
      </c>
      <c r="Q1898" s="1">
        <v>44348</v>
      </c>
      <c r="R1898">
        <v>1100</v>
      </c>
      <c r="S1898" s="1"/>
    </row>
    <row r="1899" spans="1:19" x14ac:dyDescent="0.35">
      <c r="A1899">
        <v>100223</v>
      </c>
      <c r="B1899" t="s">
        <v>3</v>
      </c>
      <c r="C1899" s="2">
        <f>_xlfn.SWITCH(Sales[[#This Row],[Subscription Type]],"Basic",10,"Premium",10,"Business",25,"Enterprise",27)</f>
        <v>10</v>
      </c>
      <c r="E1899" s="1"/>
      <c r="F1899" s="1"/>
      <c r="G1899">
        <v>0</v>
      </c>
      <c r="H1899">
        <v>36</v>
      </c>
      <c r="I1899">
        <f>IF(Sales[[#This Row],[Number of Users]]-Sales[[#This Row],[Licenses Bought]]&lt;0,0,Sales[[#This Row],[Number of Users]]-Sales[[#This Row],[Licenses Bought]])</f>
        <v>36</v>
      </c>
      <c r="J1899" s="2">
        <f>IF(Sales[[#This Row],[Sales Month]]=MAX(Sales[Sales Month]),Sales[[#This Row],[Upsell $ Per Non-Paying User]]*Sales[[#This Row],[Non-Paying Users]],0)</f>
        <v>0</v>
      </c>
      <c r="K1899" s="2" t="str">
        <f>_xlfn.IFS(Sales[[#This Row],[Current Upsell $]]=0,"",Sales[[#This Row],[Current Upsell $]]&gt;=400,"High",Sales[[#This Row],[Current Upsell $]]&gt;=100,"Medium",Sales[[#This Row],[Current Upsell $]]&lt;100,"Low")</f>
        <v/>
      </c>
      <c r="L1899" s="2" t="str">
        <f>IF(Sales[[#This Row],[Current Upsell $]]&gt;0,_xlfn.CONCAT(Sales[[#This Row],[Subscription Type]]," ",Sales[[#This Row],[Upsell Priority]]," ",TEXT(Sales[[#This Row],[Current Upsell $]],"$#,#")),"")</f>
        <v/>
      </c>
      <c r="M1899" s="1">
        <v>44256</v>
      </c>
      <c r="N1899" s="1">
        <v>44378</v>
      </c>
      <c r="O1899">
        <v>4</v>
      </c>
      <c r="P1899">
        <v>0</v>
      </c>
      <c r="Q1899" s="1">
        <v>44256</v>
      </c>
      <c r="R1899">
        <v>0</v>
      </c>
      <c r="S1899" s="1"/>
    </row>
    <row r="1900" spans="1:19" x14ac:dyDescent="0.35">
      <c r="A1900">
        <v>100223</v>
      </c>
      <c r="B1900" t="s">
        <v>0</v>
      </c>
      <c r="C1900" s="2">
        <f>_xlfn.SWITCH(Sales[[#This Row],[Subscription Type]],"Basic",10,"Premium",10,"Business",25,"Enterprise",27)</f>
        <v>10</v>
      </c>
      <c r="E1900" s="1"/>
      <c r="F1900" s="1"/>
      <c r="G1900">
        <v>19</v>
      </c>
      <c r="H1900">
        <v>50</v>
      </c>
      <c r="I1900">
        <f>IF(Sales[[#This Row],[Number of Users]]-Sales[[#This Row],[Licenses Bought]]&lt;0,0,Sales[[#This Row],[Number of Users]]-Sales[[#This Row],[Licenses Bought]])</f>
        <v>31</v>
      </c>
      <c r="J1900" s="2">
        <f>IF(Sales[[#This Row],[Sales Month]]=MAX(Sales[Sales Month]),Sales[[#This Row],[Upsell $ Per Non-Paying User]]*Sales[[#This Row],[Non-Paying Users]],0)</f>
        <v>0</v>
      </c>
      <c r="K1900" s="2" t="str">
        <f>_xlfn.IFS(Sales[[#This Row],[Current Upsell $]]=0,"",Sales[[#This Row],[Current Upsell $]]&gt;=400,"High",Sales[[#This Row],[Current Upsell $]]&gt;=100,"Medium",Sales[[#This Row],[Current Upsell $]]&lt;100,"Low")</f>
        <v/>
      </c>
      <c r="L1900" s="2" t="str">
        <f>IF(Sales[[#This Row],[Current Upsell $]]&gt;0,_xlfn.CONCAT(Sales[[#This Row],[Subscription Type]]," ",Sales[[#This Row],[Upsell Priority]]," ",TEXT(Sales[[#This Row],[Current Upsell $]],"$#,#")),"")</f>
        <v/>
      </c>
      <c r="M1900" s="1">
        <v>44256</v>
      </c>
      <c r="N1900" s="1">
        <v>44378</v>
      </c>
      <c r="O1900">
        <v>4</v>
      </c>
      <c r="P1900">
        <v>0</v>
      </c>
      <c r="Q1900" s="1">
        <v>44287</v>
      </c>
      <c r="R1900">
        <v>190</v>
      </c>
      <c r="S1900" s="1"/>
    </row>
    <row r="1901" spans="1:19" x14ac:dyDescent="0.35">
      <c r="A1901">
        <v>100223</v>
      </c>
      <c r="B1901" t="s">
        <v>0</v>
      </c>
      <c r="C1901" s="2">
        <f>_xlfn.SWITCH(Sales[[#This Row],[Subscription Type]],"Basic",10,"Premium",10,"Business",25,"Enterprise",27)</f>
        <v>10</v>
      </c>
      <c r="E1901" s="1"/>
      <c r="F1901" s="1"/>
      <c r="G1901">
        <v>41</v>
      </c>
      <c r="H1901">
        <v>42</v>
      </c>
      <c r="I1901">
        <f>IF(Sales[[#This Row],[Number of Users]]-Sales[[#This Row],[Licenses Bought]]&lt;0,0,Sales[[#This Row],[Number of Users]]-Sales[[#This Row],[Licenses Bought]])</f>
        <v>1</v>
      </c>
      <c r="J1901" s="2">
        <f>IF(Sales[[#This Row],[Sales Month]]=MAX(Sales[Sales Month]),Sales[[#This Row],[Upsell $ Per Non-Paying User]]*Sales[[#This Row],[Non-Paying Users]],0)</f>
        <v>0</v>
      </c>
      <c r="K1901" s="2" t="str">
        <f>_xlfn.IFS(Sales[[#This Row],[Current Upsell $]]=0,"",Sales[[#This Row],[Current Upsell $]]&gt;=400,"High",Sales[[#This Row],[Current Upsell $]]&gt;=100,"Medium",Sales[[#This Row],[Current Upsell $]]&lt;100,"Low")</f>
        <v/>
      </c>
      <c r="L1901" s="2" t="str">
        <f>IF(Sales[[#This Row],[Current Upsell $]]&gt;0,_xlfn.CONCAT(Sales[[#This Row],[Subscription Type]]," ",Sales[[#This Row],[Upsell Priority]]," ",TEXT(Sales[[#This Row],[Current Upsell $]],"$#,#")),"")</f>
        <v/>
      </c>
      <c r="M1901" s="1">
        <v>44256</v>
      </c>
      <c r="N1901" s="1">
        <v>44378</v>
      </c>
      <c r="O1901">
        <v>4</v>
      </c>
      <c r="P1901">
        <v>0</v>
      </c>
      <c r="Q1901" s="1">
        <v>44317</v>
      </c>
      <c r="R1901">
        <v>410</v>
      </c>
      <c r="S1901" s="1"/>
    </row>
    <row r="1902" spans="1:19" x14ac:dyDescent="0.35">
      <c r="A1902">
        <v>100223</v>
      </c>
      <c r="B1902" t="s">
        <v>0</v>
      </c>
      <c r="C1902" s="2">
        <f>_xlfn.SWITCH(Sales[[#This Row],[Subscription Type]],"Basic",10,"Premium",10,"Business",25,"Enterprise",27)</f>
        <v>10</v>
      </c>
      <c r="E1902" s="1"/>
      <c r="F1902" s="1"/>
      <c r="G1902">
        <v>39</v>
      </c>
      <c r="H1902">
        <v>53</v>
      </c>
      <c r="I1902">
        <f>IF(Sales[[#This Row],[Number of Users]]-Sales[[#This Row],[Licenses Bought]]&lt;0,0,Sales[[#This Row],[Number of Users]]-Sales[[#This Row],[Licenses Bought]])</f>
        <v>14</v>
      </c>
      <c r="J1902" s="2">
        <f>IF(Sales[[#This Row],[Sales Month]]=MAX(Sales[Sales Month]),Sales[[#This Row],[Upsell $ Per Non-Paying User]]*Sales[[#This Row],[Non-Paying Users]],0)</f>
        <v>140</v>
      </c>
      <c r="K1902" s="2" t="str">
        <f>_xlfn.IFS(Sales[[#This Row],[Current Upsell $]]=0,"",Sales[[#This Row],[Current Upsell $]]&gt;=400,"High",Sales[[#This Row],[Current Upsell $]]&gt;=100,"Medium",Sales[[#This Row],[Current Upsell $]]&lt;100,"Low")</f>
        <v>Medium</v>
      </c>
      <c r="L1902" s="2" t="str">
        <f>IF(Sales[[#This Row],[Current Upsell $]]&gt;0,_xlfn.CONCAT(Sales[[#This Row],[Subscription Type]]," ",Sales[[#This Row],[Upsell Priority]]," ",TEXT(Sales[[#This Row],[Current Upsell $]],"$#,#")),"")</f>
        <v>Premium Medium $140</v>
      </c>
      <c r="M1902" s="1">
        <v>44256</v>
      </c>
      <c r="N1902" s="1">
        <v>44378</v>
      </c>
      <c r="O1902">
        <v>4</v>
      </c>
      <c r="P1902">
        <v>0</v>
      </c>
      <c r="Q1902" s="1">
        <v>44348</v>
      </c>
      <c r="R1902">
        <v>390</v>
      </c>
      <c r="S1902" s="1"/>
    </row>
    <row r="1903" spans="1:19" x14ac:dyDescent="0.35">
      <c r="A1903">
        <v>100224</v>
      </c>
      <c r="B1903" t="s">
        <v>3</v>
      </c>
      <c r="C1903" s="2">
        <f>_xlfn.SWITCH(Sales[[#This Row],[Subscription Type]],"Basic",10,"Premium",10,"Business",25,"Enterprise",27)</f>
        <v>10</v>
      </c>
      <c r="E1903" s="1"/>
      <c r="F1903" s="1"/>
      <c r="G1903">
        <v>0</v>
      </c>
      <c r="H1903">
        <v>35</v>
      </c>
      <c r="I1903">
        <f>IF(Sales[[#This Row],[Number of Users]]-Sales[[#This Row],[Licenses Bought]]&lt;0,0,Sales[[#This Row],[Number of Users]]-Sales[[#This Row],[Licenses Bought]])</f>
        <v>35</v>
      </c>
      <c r="J1903" s="2">
        <f>IF(Sales[[#This Row],[Sales Month]]=MAX(Sales[Sales Month]),Sales[[#This Row],[Upsell $ Per Non-Paying User]]*Sales[[#This Row],[Non-Paying Users]],0)</f>
        <v>0</v>
      </c>
      <c r="K1903" s="2" t="str">
        <f>_xlfn.IFS(Sales[[#This Row],[Current Upsell $]]=0,"",Sales[[#This Row],[Current Upsell $]]&gt;=400,"High",Sales[[#This Row],[Current Upsell $]]&gt;=100,"Medium",Sales[[#This Row],[Current Upsell $]]&lt;100,"Low")</f>
        <v/>
      </c>
      <c r="L1903" s="2" t="str">
        <f>IF(Sales[[#This Row],[Current Upsell $]]&gt;0,_xlfn.CONCAT(Sales[[#This Row],[Subscription Type]]," ",Sales[[#This Row],[Upsell Priority]]," ",TEXT(Sales[[#This Row],[Current Upsell $]],"$#,#")),"")</f>
        <v/>
      </c>
      <c r="M1903" s="1">
        <v>44256</v>
      </c>
      <c r="N1903" s="1">
        <v>44378</v>
      </c>
      <c r="O1903">
        <v>4</v>
      </c>
      <c r="P1903">
        <v>0</v>
      </c>
      <c r="Q1903" s="1">
        <v>44256</v>
      </c>
      <c r="R1903">
        <v>0</v>
      </c>
      <c r="S1903" s="1"/>
    </row>
    <row r="1904" spans="1:19" x14ac:dyDescent="0.35">
      <c r="A1904">
        <v>100224</v>
      </c>
      <c r="B1904" t="s">
        <v>0</v>
      </c>
      <c r="C1904" s="2">
        <f>_xlfn.SWITCH(Sales[[#This Row],[Subscription Type]],"Basic",10,"Premium",10,"Business",25,"Enterprise",27)</f>
        <v>10</v>
      </c>
      <c r="E1904" s="1"/>
      <c r="F1904" s="1"/>
      <c r="G1904">
        <v>13</v>
      </c>
      <c r="H1904">
        <v>36</v>
      </c>
      <c r="I1904">
        <f>IF(Sales[[#This Row],[Number of Users]]-Sales[[#This Row],[Licenses Bought]]&lt;0,0,Sales[[#This Row],[Number of Users]]-Sales[[#This Row],[Licenses Bought]])</f>
        <v>23</v>
      </c>
      <c r="J1904" s="2">
        <f>IF(Sales[[#This Row],[Sales Month]]=MAX(Sales[Sales Month]),Sales[[#This Row],[Upsell $ Per Non-Paying User]]*Sales[[#This Row],[Non-Paying Users]],0)</f>
        <v>0</v>
      </c>
      <c r="K1904" s="2" t="str">
        <f>_xlfn.IFS(Sales[[#This Row],[Current Upsell $]]=0,"",Sales[[#This Row],[Current Upsell $]]&gt;=400,"High",Sales[[#This Row],[Current Upsell $]]&gt;=100,"Medium",Sales[[#This Row],[Current Upsell $]]&lt;100,"Low")</f>
        <v/>
      </c>
      <c r="L1904" s="2" t="str">
        <f>IF(Sales[[#This Row],[Current Upsell $]]&gt;0,_xlfn.CONCAT(Sales[[#This Row],[Subscription Type]]," ",Sales[[#This Row],[Upsell Priority]]," ",TEXT(Sales[[#This Row],[Current Upsell $]],"$#,#")),"")</f>
        <v/>
      </c>
      <c r="M1904" s="1">
        <v>44256</v>
      </c>
      <c r="N1904" s="1">
        <v>44378</v>
      </c>
      <c r="O1904">
        <v>4</v>
      </c>
      <c r="P1904">
        <v>0</v>
      </c>
      <c r="Q1904" s="1">
        <v>44287</v>
      </c>
      <c r="R1904">
        <v>130</v>
      </c>
      <c r="S1904" s="1"/>
    </row>
    <row r="1905" spans="1:19" x14ac:dyDescent="0.35">
      <c r="A1905">
        <v>100224</v>
      </c>
      <c r="B1905" t="s">
        <v>0</v>
      </c>
      <c r="C1905" s="2">
        <f>_xlfn.SWITCH(Sales[[#This Row],[Subscription Type]],"Basic",10,"Premium",10,"Business",25,"Enterprise",27)</f>
        <v>10</v>
      </c>
      <c r="E1905" s="1"/>
      <c r="F1905" s="1"/>
      <c r="G1905">
        <v>23</v>
      </c>
      <c r="H1905">
        <v>43</v>
      </c>
      <c r="I1905">
        <f>IF(Sales[[#This Row],[Number of Users]]-Sales[[#This Row],[Licenses Bought]]&lt;0,0,Sales[[#This Row],[Number of Users]]-Sales[[#This Row],[Licenses Bought]])</f>
        <v>20</v>
      </c>
      <c r="J1905" s="2">
        <f>IF(Sales[[#This Row],[Sales Month]]=MAX(Sales[Sales Month]),Sales[[#This Row],[Upsell $ Per Non-Paying User]]*Sales[[#This Row],[Non-Paying Users]],0)</f>
        <v>0</v>
      </c>
      <c r="K1905" s="2" t="str">
        <f>_xlfn.IFS(Sales[[#This Row],[Current Upsell $]]=0,"",Sales[[#This Row],[Current Upsell $]]&gt;=400,"High",Sales[[#This Row],[Current Upsell $]]&gt;=100,"Medium",Sales[[#This Row],[Current Upsell $]]&lt;100,"Low")</f>
        <v/>
      </c>
      <c r="L1905" s="2" t="str">
        <f>IF(Sales[[#This Row],[Current Upsell $]]&gt;0,_xlfn.CONCAT(Sales[[#This Row],[Subscription Type]]," ",Sales[[#This Row],[Upsell Priority]]," ",TEXT(Sales[[#This Row],[Current Upsell $]],"$#,#")),"")</f>
        <v/>
      </c>
      <c r="M1905" s="1">
        <v>44256</v>
      </c>
      <c r="N1905" s="1">
        <v>44378</v>
      </c>
      <c r="O1905">
        <v>4</v>
      </c>
      <c r="P1905">
        <v>0</v>
      </c>
      <c r="Q1905" s="1">
        <v>44317</v>
      </c>
      <c r="R1905">
        <v>230</v>
      </c>
      <c r="S1905" s="1"/>
    </row>
    <row r="1906" spans="1:19" x14ac:dyDescent="0.35">
      <c r="A1906">
        <v>100224</v>
      </c>
      <c r="B1906" t="s">
        <v>0</v>
      </c>
      <c r="C1906" s="2">
        <f>_xlfn.SWITCH(Sales[[#This Row],[Subscription Type]],"Basic",10,"Premium",10,"Business",25,"Enterprise",27)</f>
        <v>10</v>
      </c>
      <c r="E1906" s="1"/>
      <c r="F1906" s="1"/>
      <c r="G1906">
        <v>33</v>
      </c>
      <c r="H1906">
        <v>37</v>
      </c>
      <c r="I1906">
        <f>IF(Sales[[#This Row],[Number of Users]]-Sales[[#This Row],[Licenses Bought]]&lt;0,0,Sales[[#This Row],[Number of Users]]-Sales[[#This Row],[Licenses Bought]])</f>
        <v>4</v>
      </c>
      <c r="J1906" s="2">
        <f>IF(Sales[[#This Row],[Sales Month]]=MAX(Sales[Sales Month]),Sales[[#This Row],[Upsell $ Per Non-Paying User]]*Sales[[#This Row],[Non-Paying Users]],0)</f>
        <v>40</v>
      </c>
      <c r="K1906" s="2" t="str">
        <f>_xlfn.IFS(Sales[[#This Row],[Current Upsell $]]=0,"",Sales[[#This Row],[Current Upsell $]]&gt;=400,"High",Sales[[#This Row],[Current Upsell $]]&gt;=100,"Medium",Sales[[#This Row],[Current Upsell $]]&lt;100,"Low")</f>
        <v>Low</v>
      </c>
      <c r="L1906" s="2" t="str">
        <f>IF(Sales[[#This Row],[Current Upsell $]]&gt;0,_xlfn.CONCAT(Sales[[#This Row],[Subscription Type]]," ",Sales[[#This Row],[Upsell Priority]]," ",TEXT(Sales[[#This Row],[Current Upsell $]],"$#,#")),"")</f>
        <v>Premium Low $40</v>
      </c>
      <c r="M1906" s="1">
        <v>44256</v>
      </c>
      <c r="N1906" s="1">
        <v>44378</v>
      </c>
      <c r="O1906">
        <v>4</v>
      </c>
      <c r="P1906">
        <v>0</v>
      </c>
      <c r="Q1906" s="1">
        <v>44348</v>
      </c>
      <c r="R1906">
        <v>330</v>
      </c>
      <c r="S1906" s="1"/>
    </row>
    <row r="1907" spans="1:19" x14ac:dyDescent="0.35">
      <c r="A1907">
        <v>100225</v>
      </c>
      <c r="B1907" t="s">
        <v>3</v>
      </c>
      <c r="C1907" s="2">
        <f>_xlfn.SWITCH(Sales[[#This Row],[Subscription Type]],"Basic",10,"Premium",10,"Business",25,"Enterprise",27)</f>
        <v>10</v>
      </c>
      <c r="E1907" s="1"/>
      <c r="F1907" s="1"/>
      <c r="G1907">
        <v>0</v>
      </c>
      <c r="H1907">
        <v>32</v>
      </c>
      <c r="I1907">
        <f>IF(Sales[[#This Row],[Number of Users]]-Sales[[#This Row],[Licenses Bought]]&lt;0,0,Sales[[#This Row],[Number of Users]]-Sales[[#This Row],[Licenses Bought]])</f>
        <v>32</v>
      </c>
      <c r="J1907" s="2">
        <f>IF(Sales[[#This Row],[Sales Month]]=MAX(Sales[Sales Month]),Sales[[#This Row],[Upsell $ Per Non-Paying User]]*Sales[[#This Row],[Non-Paying Users]],0)</f>
        <v>0</v>
      </c>
      <c r="K1907" s="2" t="str">
        <f>_xlfn.IFS(Sales[[#This Row],[Current Upsell $]]=0,"",Sales[[#This Row],[Current Upsell $]]&gt;=400,"High",Sales[[#This Row],[Current Upsell $]]&gt;=100,"Medium",Sales[[#This Row],[Current Upsell $]]&lt;100,"Low")</f>
        <v/>
      </c>
      <c r="L1907" s="2" t="str">
        <f>IF(Sales[[#This Row],[Current Upsell $]]&gt;0,_xlfn.CONCAT(Sales[[#This Row],[Subscription Type]]," ",Sales[[#This Row],[Upsell Priority]]," ",TEXT(Sales[[#This Row],[Current Upsell $]],"$#,#")),"")</f>
        <v/>
      </c>
      <c r="M1907" s="1">
        <v>44256</v>
      </c>
      <c r="N1907" s="1">
        <v>44378</v>
      </c>
      <c r="O1907">
        <v>4</v>
      </c>
      <c r="P1907">
        <v>0</v>
      </c>
      <c r="Q1907" s="1">
        <v>44256</v>
      </c>
      <c r="R1907">
        <v>0</v>
      </c>
      <c r="S1907" s="1"/>
    </row>
    <row r="1908" spans="1:19" x14ac:dyDescent="0.35">
      <c r="A1908">
        <v>100225</v>
      </c>
      <c r="B1908" t="s">
        <v>0</v>
      </c>
      <c r="C1908" s="2">
        <f>_xlfn.SWITCH(Sales[[#This Row],[Subscription Type]],"Basic",10,"Premium",10,"Business",25,"Enterprise",27)</f>
        <v>10</v>
      </c>
      <c r="E1908" s="1"/>
      <c r="F1908" s="1"/>
      <c r="G1908">
        <v>16</v>
      </c>
      <c r="H1908">
        <v>32</v>
      </c>
      <c r="I1908">
        <f>IF(Sales[[#This Row],[Number of Users]]-Sales[[#This Row],[Licenses Bought]]&lt;0,0,Sales[[#This Row],[Number of Users]]-Sales[[#This Row],[Licenses Bought]])</f>
        <v>16</v>
      </c>
      <c r="J1908" s="2">
        <f>IF(Sales[[#This Row],[Sales Month]]=MAX(Sales[Sales Month]),Sales[[#This Row],[Upsell $ Per Non-Paying User]]*Sales[[#This Row],[Non-Paying Users]],0)</f>
        <v>0</v>
      </c>
      <c r="K1908" s="2" t="str">
        <f>_xlfn.IFS(Sales[[#This Row],[Current Upsell $]]=0,"",Sales[[#This Row],[Current Upsell $]]&gt;=400,"High",Sales[[#This Row],[Current Upsell $]]&gt;=100,"Medium",Sales[[#This Row],[Current Upsell $]]&lt;100,"Low")</f>
        <v/>
      </c>
      <c r="L1908" s="2" t="str">
        <f>IF(Sales[[#This Row],[Current Upsell $]]&gt;0,_xlfn.CONCAT(Sales[[#This Row],[Subscription Type]]," ",Sales[[#This Row],[Upsell Priority]]," ",TEXT(Sales[[#This Row],[Current Upsell $]],"$#,#")),"")</f>
        <v/>
      </c>
      <c r="M1908" s="1">
        <v>44256</v>
      </c>
      <c r="N1908" s="1">
        <v>44378</v>
      </c>
      <c r="O1908">
        <v>4</v>
      </c>
      <c r="P1908">
        <v>0</v>
      </c>
      <c r="Q1908" s="1">
        <v>44287</v>
      </c>
      <c r="R1908">
        <v>160</v>
      </c>
      <c r="S1908" s="1"/>
    </row>
    <row r="1909" spans="1:19" x14ac:dyDescent="0.35">
      <c r="A1909">
        <v>100225</v>
      </c>
      <c r="B1909" t="s">
        <v>0</v>
      </c>
      <c r="C1909" s="2">
        <f>_xlfn.SWITCH(Sales[[#This Row],[Subscription Type]],"Basic",10,"Premium",10,"Business",25,"Enterprise",27)</f>
        <v>10</v>
      </c>
      <c r="E1909" s="1"/>
      <c r="F1909" s="1"/>
      <c r="G1909">
        <v>26</v>
      </c>
      <c r="H1909">
        <v>32</v>
      </c>
      <c r="I1909">
        <f>IF(Sales[[#This Row],[Number of Users]]-Sales[[#This Row],[Licenses Bought]]&lt;0,0,Sales[[#This Row],[Number of Users]]-Sales[[#This Row],[Licenses Bought]])</f>
        <v>6</v>
      </c>
      <c r="J1909" s="2">
        <f>IF(Sales[[#This Row],[Sales Month]]=MAX(Sales[Sales Month]),Sales[[#This Row],[Upsell $ Per Non-Paying User]]*Sales[[#This Row],[Non-Paying Users]],0)</f>
        <v>0</v>
      </c>
      <c r="K1909" s="2" t="str">
        <f>_xlfn.IFS(Sales[[#This Row],[Current Upsell $]]=0,"",Sales[[#This Row],[Current Upsell $]]&gt;=400,"High",Sales[[#This Row],[Current Upsell $]]&gt;=100,"Medium",Sales[[#This Row],[Current Upsell $]]&lt;100,"Low")</f>
        <v/>
      </c>
      <c r="L1909" s="2" t="str">
        <f>IF(Sales[[#This Row],[Current Upsell $]]&gt;0,_xlfn.CONCAT(Sales[[#This Row],[Subscription Type]]," ",Sales[[#This Row],[Upsell Priority]]," ",TEXT(Sales[[#This Row],[Current Upsell $]],"$#,#")),"")</f>
        <v/>
      </c>
      <c r="M1909" s="1">
        <v>44256</v>
      </c>
      <c r="N1909" s="1">
        <v>44378</v>
      </c>
      <c r="O1909">
        <v>4</v>
      </c>
      <c r="P1909">
        <v>0</v>
      </c>
      <c r="Q1909" s="1">
        <v>44317</v>
      </c>
      <c r="R1909">
        <v>260</v>
      </c>
      <c r="S1909" s="1"/>
    </row>
    <row r="1910" spans="1:19" x14ac:dyDescent="0.35">
      <c r="A1910">
        <v>100225</v>
      </c>
      <c r="B1910" t="s">
        <v>0</v>
      </c>
      <c r="C1910" s="2">
        <f>_xlfn.SWITCH(Sales[[#This Row],[Subscription Type]],"Basic",10,"Premium",10,"Business",25,"Enterprise",27)</f>
        <v>10</v>
      </c>
      <c r="E1910" s="1"/>
      <c r="F1910" s="1"/>
      <c r="G1910">
        <v>23</v>
      </c>
      <c r="H1910">
        <v>34</v>
      </c>
      <c r="I1910">
        <f>IF(Sales[[#This Row],[Number of Users]]-Sales[[#This Row],[Licenses Bought]]&lt;0,0,Sales[[#This Row],[Number of Users]]-Sales[[#This Row],[Licenses Bought]])</f>
        <v>11</v>
      </c>
      <c r="J1910" s="2">
        <f>IF(Sales[[#This Row],[Sales Month]]=MAX(Sales[Sales Month]),Sales[[#This Row],[Upsell $ Per Non-Paying User]]*Sales[[#This Row],[Non-Paying Users]],0)</f>
        <v>110</v>
      </c>
      <c r="K1910" s="2" t="str">
        <f>_xlfn.IFS(Sales[[#This Row],[Current Upsell $]]=0,"",Sales[[#This Row],[Current Upsell $]]&gt;=400,"High",Sales[[#This Row],[Current Upsell $]]&gt;=100,"Medium",Sales[[#This Row],[Current Upsell $]]&lt;100,"Low")</f>
        <v>Medium</v>
      </c>
      <c r="L1910" s="2" t="str">
        <f>IF(Sales[[#This Row],[Current Upsell $]]&gt;0,_xlfn.CONCAT(Sales[[#This Row],[Subscription Type]]," ",Sales[[#This Row],[Upsell Priority]]," ",TEXT(Sales[[#This Row],[Current Upsell $]],"$#,#")),"")</f>
        <v>Premium Medium $110</v>
      </c>
      <c r="M1910" s="1">
        <v>44256</v>
      </c>
      <c r="N1910" s="1">
        <v>44378</v>
      </c>
      <c r="O1910">
        <v>4</v>
      </c>
      <c r="P1910">
        <v>0</v>
      </c>
      <c r="Q1910" s="1">
        <v>44348</v>
      </c>
      <c r="R1910">
        <v>230</v>
      </c>
      <c r="S1910" s="1"/>
    </row>
    <row r="1911" spans="1:19" x14ac:dyDescent="0.35">
      <c r="A1911">
        <v>100226</v>
      </c>
      <c r="B1911" t="s">
        <v>3</v>
      </c>
      <c r="C1911" s="2">
        <f>_xlfn.SWITCH(Sales[[#This Row],[Subscription Type]],"Basic",10,"Premium",10,"Business",25,"Enterprise",27)</f>
        <v>10</v>
      </c>
      <c r="E1911" s="1"/>
      <c r="F1911" s="1"/>
      <c r="G1911">
        <v>0</v>
      </c>
      <c r="H1911">
        <v>23</v>
      </c>
      <c r="I1911">
        <f>IF(Sales[[#This Row],[Number of Users]]-Sales[[#This Row],[Licenses Bought]]&lt;0,0,Sales[[#This Row],[Number of Users]]-Sales[[#This Row],[Licenses Bought]])</f>
        <v>23</v>
      </c>
      <c r="J1911" s="2">
        <f>IF(Sales[[#This Row],[Sales Month]]=MAX(Sales[Sales Month]),Sales[[#This Row],[Upsell $ Per Non-Paying User]]*Sales[[#This Row],[Non-Paying Users]],0)</f>
        <v>0</v>
      </c>
      <c r="K1911" s="2" t="str">
        <f>_xlfn.IFS(Sales[[#This Row],[Current Upsell $]]=0,"",Sales[[#This Row],[Current Upsell $]]&gt;=400,"High",Sales[[#This Row],[Current Upsell $]]&gt;=100,"Medium",Sales[[#This Row],[Current Upsell $]]&lt;100,"Low")</f>
        <v/>
      </c>
      <c r="L1911" s="2" t="str">
        <f>IF(Sales[[#This Row],[Current Upsell $]]&gt;0,_xlfn.CONCAT(Sales[[#This Row],[Subscription Type]]," ",Sales[[#This Row],[Upsell Priority]]," ",TEXT(Sales[[#This Row],[Current Upsell $]],"$#,#")),"")</f>
        <v/>
      </c>
      <c r="M1911" s="1">
        <v>44256</v>
      </c>
      <c r="N1911" s="1">
        <v>44378</v>
      </c>
      <c r="O1911">
        <v>4</v>
      </c>
      <c r="P1911">
        <v>0</v>
      </c>
      <c r="Q1911" s="1">
        <v>44256</v>
      </c>
      <c r="R1911">
        <v>0</v>
      </c>
      <c r="S1911" s="1"/>
    </row>
    <row r="1912" spans="1:19" x14ac:dyDescent="0.35">
      <c r="A1912">
        <v>100226</v>
      </c>
      <c r="B1912" t="s">
        <v>0</v>
      </c>
      <c r="C1912" s="2">
        <f>_xlfn.SWITCH(Sales[[#This Row],[Subscription Type]],"Basic",10,"Premium",10,"Business",25,"Enterprise",27)</f>
        <v>10</v>
      </c>
      <c r="E1912" s="1"/>
      <c r="F1912" s="1"/>
      <c r="G1912">
        <v>17</v>
      </c>
      <c r="H1912">
        <v>28</v>
      </c>
      <c r="I1912">
        <f>IF(Sales[[#This Row],[Number of Users]]-Sales[[#This Row],[Licenses Bought]]&lt;0,0,Sales[[#This Row],[Number of Users]]-Sales[[#This Row],[Licenses Bought]])</f>
        <v>11</v>
      </c>
      <c r="J1912" s="2">
        <f>IF(Sales[[#This Row],[Sales Month]]=MAX(Sales[Sales Month]),Sales[[#This Row],[Upsell $ Per Non-Paying User]]*Sales[[#This Row],[Non-Paying Users]],0)</f>
        <v>0</v>
      </c>
      <c r="K1912" s="2" t="str">
        <f>_xlfn.IFS(Sales[[#This Row],[Current Upsell $]]=0,"",Sales[[#This Row],[Current Upsell $]]&gt;=400,"High",Sales[[#This Row],[Current Upsell $]]&gt;=100,"Medium",Sales[[#This Row],[Current Upsell $]]&lt;100,"Low")</f>
        <v/>
      </c>
      <c r="L1912" s="2" t="str">
        <f>IF(Sales[[#This Row],[Current Upsell $]]&gt;0,_xlfn.CONCAT(Sales[[#This Row],[Subscription Type]]," ",Sales[[#This Row],[Upsell Priority]]," ",TEXT(Sales[[#This Row],[Current Upsell $]],"$#,#")),"")</f>
        <v/>
      </c>
      <c r="M1912" s="1">
        <v>44256</v>
      </c>
      <c r="N1912" s="1">
        <v>44378</v>
      </c>
      <c r="O1912">
        <v>4</v>
      </c>
      <c r="P1912">
        <v>0</v>
      </c>
      <c r="Q1912" s="1">
        <v>44287</v>
      </c>
      <c r="R1912">
        <v>170</v>
      </c>
      <c r="S1912" s="1"/>
    </row>
    <row r="1913" spans="1:19" x14ac:dyDescent="0.35">
      <c r="A1913">
        <v>100226</v>
      </c>
      <c r="B1913" t="s">
        <v>0</v>
      </c>
      <c r="C1913" s="2">
        <f>_xlfn.SWITCH(Sales[[#This Row],[Subscription Type]],"Basic",10,"Premium",10,"Business",25,"Enterprise",27)</f>
        <v>10</v>
      </c>
      <c r="E1913" s="1"/>
      <c r="F1913" s="1"/>
      <c r="G1913">
        <v>13</v>
      </c>
      <c r="H1913">
        <v>27</v>
      </c>
      <c r="I1913">
        <f>IF(Sales[[#This Row],[Number of Users]]-Sales[[#This Row],[Licenses Bought]]&lt;0,0,Sales[[#This Row],[Number of Users]]-Sales[[#This Row],[Licenses Bought]])</f>
        <v>14</v>
      </c>
      <c r="J1913" s="2">
        <f>IF(Sales[[#This Row],[Sales Month]]=MAX(Sales[Sales Month]),Sales[[#This Row],[Upsell $ Per Non-Paying User]]*Sales[[#This Row],[Non-Paying Users]],0)</f>
        <v>0</v>
      </c>
      <c r="K1913" s="2" t="str">
        <f>_xlfn.IFS(Sales[[#This Row],[Current Upsell $]]=0,"",Sales[[#This Row],[Current Upsell $]]&gt;=400,"High",Sales[[#This Row],[Current Upsell $]]&gt;=100,"Medium",Sales[[#This Row],[Current Upsell $]]&lt;100,"Low")</f>
        <v/>
      </c>
      <c r="L1913" s="2" t="str">
        <f>IF(Sales[[#This Row],[Current Upsell $]]&gt;0,_xlfn.CONCAT(Sales[[#This Row],[Subscription Type]]," ",Sales[[#This Row],[Upsell Priority]]," ",TEXT(Sales[[#This Row],[Current Upsell $]],"$#,#")),"")</f>
        <v/>
      </c>
      <c r="M1913" s="1">
        <v>44256</v>
      </c>
      <c r="N1913" s="1">
        <v>44378</v>
      </c>
      <c r="O1913">
        <v>4</v>
      </c>
      <c r="P1913">
        <v>0</v>
      </c>
      <c r="Q1913" s="1">
        <v>44317</v>
      </c>
      <c r="R1913">
        <v>130</v>
      </c>
      <c r="S1913" s="1"/>
    </row>
    <row r="1914" spans="1:19" x14ac:dyDescent="0.35">
      <c r="A1914">
        <v>100226</v>
      </c>
      <c r="B1914" t="s">
        <v>0</v>
      </c>
      <c r="C1914" s="2">
        <f>_xlfn.SWITCH(Sales[[#This Row],[Subscription Type]],"Basic",10,"Premium",10,"Business",25,"Enterprise",27)</f>
        <v>10</v>
      </c>
      <c r="E1914" s="1"/>
      <c r="F1914" s="1"/>
      <c r="G1914">
        <v>21</v>
      </c>
      <c r="H1914">
        <v>23</v>
      </c>
      <c r="I1914">
        <f>IF(Sales[[#This Row],[Number of Users]]-Sales[[#This Row],[Licenses Bought]]&lt;0,0,Sales[[#This Row],[Number of Users]]-Sales[[#This Row],[Licenses Bought]])</f>
        <v>2</v>
      </c>
      <c r="J1914" s="2">
        <f>IF(Sales[[#This Row],[Sales Month]]=MAX(Sales[Sales Month]),Sales[[#This Row],[Upsell $ Per Non-Paying User]]*Sales[[#This Row],[Non-Paying Users]],0)</f>
        <v>20</v>
      </c>
      <c r="K1914" s="2" t="str">
        <f>_xlfn.IFS(Sales[[#This Row],[Current Upsell $]]=0,"",Sales[[#This Row],[Current Upsell $]]&gt;=400,"High",Sales[[#This Row],[Current Upsell $]]&gt;=100,"Medium",Sales[[#This Row],[Current Upsell $]]&lt;100,"Low")</f>
        <v>Low</v>
      </c>
      <c r="L1914" s="2" t="str">
        <f>IF(Sales[[#This Row],[Current Upsell $]]&gt;0,_xlfn.CONCAT(Sales[[#This Row],[Subscription Type]]," ",Sales[[#This Row],[Upsell Priority]]," ",TEXT(Sales[[#This Row],[Current Upsell $]],"$#,#")),"")</f>
        <v>Premium Low $20</v>
      </c>
      <c r="M1914" s="1">
        <v>44256</v>
      </c>
      <c r="N1914" s="1">
        <v>44378</v>
      </c>
      <c r="O1914">
        <v>4</v>
      </c>
      <c r="P1914">
        <v>0</v>
      </c>
      <c r="Q1914" s="1">
        <v>44348</v>
      </c>
      <c r="R1914">
        <v>210</v>
      </c>
      <c r="S1914" s="1"/>
    </row>
    <row r="1915" spans="1:19" x14ac:dyDescent="0.35">
      <c r="A1915">
        <v>100227</v>
      </c>
      <c r="B1915" t="s">
        <v>3</v>
      </c>
      <c r="C1915" s="2">
        <f>_xlfn.SWITCH(Sales[[#This Row],[Subscription Type]],"Basic",10,"Premium",10,"Business",25,"Enterprise",27)</f>
        <v>10</v>
      </c>
      <c r="G1915">
        <v>0</v>
      </c>
      <c r="H1915">
        <v>20</v>
      </c>
      <c r="I1915">
        <f>IF(Sales[[#This Row],[Number of Users]]-Sales[[#This Row],[Licenses Bought]]&lt;0,0,Sales[[#This Row],[Number of Users]]-Sales[[#This Row],[Licenses Bought]])</f>
        <v>20</v>
      </c>
      <c r="J1915" s="2">
        <f>IF(Sales[[#This Row],[Sales Month]]=MAX(Sales[Sales Month]),Sales[[#This Row],[Upsell $ Per Non-Paying User]]*Sales[[#This Row],[Non-Paying Users]],0)</f>
        <v>0</v>
      </c>
      <c r="K1915" s="2" t="str">
        <f>_xlfn.IFS(Sales[[#This Row],[Current Upsell $]]=0,"",Sales[[#This Row],[Current Upsell $]]&gt;=400,"High",Sales[[#This Row],[Current Upsell $]]&gt;=100,"Medium",Sales[[#This Row],[Current Upsell $]]&lt;100,"Low")</f>
        <v/>
      </c>
      <c r="L1915" s="2" t="str">
        <f>IF(Sales[[#This Row],[Current Upsell $]]&gt;0,_xlfn.CONCAT(Sales[[#This Row],[Subscription Type]]," ",Sales[[#This Row],[Upsell Priority]]," ",TEXT(Sales[[#This Row],[Current Upsell $]],"$#,#")),"")</f>
        <v/>
      </c>
      <c r="M1915" s="1">
        <v>44256</v>
      </c>
      <c r="N1915" s="1">
        <v>44287</v>
      </c>
      <c r="O1915">
        <v>1</v>
      </c>
      <c r="P1915">
        <v>2</v>
      </c>
      <c r="Q1915" s="1">
        <v>44256</v>
      </c>
      <c r="R1915">
        <v>0</v>
      </c>
      <c r="S1915" s="1"/>
    </row>
    <row r="1916" spans="1:19" x14ac:dyDescent="0.35">
      <c r="A1916">
        <v>100227</v>
      </c>
      <c r="B1916" t="s">
        <v>3</v>
      </c>
      <c r="C1916" s="2">
        <f>_xlfn.SWITCH(Sales[[#This Row],[Subscription Type]],"Basic",10,"Premium",10,"Business",25,"Enterprise",27)</f>
        <v>10</v>
      </c>
      <c r="G1916">
        <v>0</v>
      </c>
      <c r="H1916">
        <v>16</v>
      </c>
      <c r="I1916">
        <f>IF(Sales[[#This Row],[Number of Users]]-Sales[[#This Row],[Licenses Bought]]&lt;0,0,Sales[[#This Row],[Number of Users]]-Sales[[#This Row],[Licenses Bought]])</f>
        <v>16</v>
      </c>
      <c r="J1916" s="2">
        <f>IF(Sales[[#This Row],[Sales Month]]=MAX(Sales[Sales Month]),Sales[[#This Row],[Upsell $ Per Non-Paying User]]*Sales[[#This Row],[Non-Paying Users]],0)</f>
        <v>0</v>
      </c>
      <c r="K1916" s="2" t="str">
        <f>_xlfn.IFS(Sales[[#This Row],[Current Upsell $]]=0,"",Sales[[#This Row],[Current Upsell $]]&gt;=400,"High",Sales[[#This Row],[Current Upsell $]]&gt;=100,"Medium",Sales[[#This Row],[Current Upsell $]]&lt;100,"Low")</f>
        <v/>
      </c>
      <c r="L1916" s="2" t="str">
        <f>IF(Sales[[#This Row],[Current Upsell $]]&gt;0,_xlfn.CONCAT(Sales[[#This Row],[Subscription Type]]," ",Sales[[#This Row],[Upsell Priority]]," ",TEXT(Sales[[#This Row],[Current Upsell $]],"$#,#")),"")</f>
        <v/>
      </c>
      <c r="M1916" s="1">
        <v>44256</v>
      </c>
      <c r="N1916" s="1">
        <v>44287</v>
      </c>
      <c r="O1916">
        <v>1</v>
      </c>
      <c r="P1916">
        <v>2</v>
      </c>
      <c r="Q1916" s="1">
        <v>44287</v>
      </c>
      <c r="R1916">
        <v>0</v>
      </c>
      <c r="S1916" s="1"/>
    </row>
    <row r="1917" spans="1:19" x14ac:dyDescent="0.35">
      <c r="A1917">
        <v>100228</v>
      </c>
      <c r="B1917" t="s">
        <v>3</v>
      </c>
      <c r="C1917" s="2">
        <f>_xlfn.SWITCH(Sales[[#This Row],[Subscription Type]],"Basic",10,"Premium",10,"Business",25,"Enterprise",27)</f>
        <v>10</v>
      </c>
      <c r="G1917">
        <v>0</v>
      </c>
      <c r="H1917">
        <v>12</v>
      </c>
      <c r="I1917">
        <f>IF(Sales[[#This Row],[Number of Users]]-Sales[[#This Row],[Licenses Bought]]&lt;0,0,Sales[[#This Row],[Number of Users]]-Sales[[#This Row],[Licenses Bought]])</f>
        <v>12</v>
      </c>
      <c r="J1917" s="2">
        <f>IF(Sales[[#This Row],[Sales Month]]=MAX(Sales[Sales Month]),Sales[[#This Row],[Upsell $ Per Non-Paying User]]*Sales[[#This Row],[Non-Paying Users]],0)</f>
        <v>0</v>
      </c>
      <c r="K1917" s="2" t="str">
        <f>_xlfn.IFS(Sales[[#This Row],[Current Upsell $]]=0,"",Sales[[#This Row],[Current Upsell $]]&gt;=400,"High",Sales[[#This Row],[Current Upsell $]]&gt;=100,"Medium",Sales[[#This Row],[Current Upsell $]]&lt;100,"Low")</f>
        <v/>
      </c>
      <c r="L1917" s="2" t="str">
        <f>IF(Sales[[#This Row],[Current Upsell $]]&gt;0,_xlfn.CONCAT(Sales[[#This Row],[Subscription Type]]," ",Sales[[#This Row],[Upsell Priority]]," ",TEXT(Sales[[#This Row],[Current Upsell $]],"$#,#")),"")</f>
        <v/>
      </c>
      <c r="M1917" s="1">
        <v>44256</v>
      </c>
      <c r="N1917" s="1">
        <v>44378</v>
      </c>
      <c r="O1917">
        <v>4</v>
      </c>
      <c r="P1917">
        <v>0</v>
      </c>
      <c r="Q1917" s="1">
        <v>44256</v>
      </c>
      <c r="R1917">
        <v>0</v>
      </c>
      <c r="S1917" s="1"/>
    </row>
    <row r="1918" spans="1:19" x14ac:dyDescent="0.35">
      <c r="A1918">
        <v>100228</v>
      </c>
      <c r="B1918" t="s">
        <v>3</v>
      </c>
      <c r="C1918" s="2">
        <f>_xlfn.SWITCH(Sales[[#This Row],[Subscription Type]],"Basic",10,"Premium",10,"Business",25,"Enterprise",27)</f>
        <v>10</v>
      </c>
      <c r="G1918">
        <v>0</v>
      </c>
      <c r="H1918">
        <v>13</v>
      </c>
      <c r="I1918">
        <f>IF(Sales[[#This Row],[Number of Users]]-Sales[[#This Row],[Licenses Bought]]&lt;0,0,Sales[[#This Row],[Number of Users]]-Sales[[#This Row],[Licenses Bought]])</f>
        <v>13</v>
      </c>
      <c r="J1918" s="2">
        <f>IF(Sales[[#This Row],[Sales Month]]=MAX(Sales[Sales Month]),Sales[[#This Row],[Upsell $ Per Non-Paying User]]*Sales[[#This Row],[Non-Paying Users]],0)</f>
        <v>0</v>
      </c>
      <c r="K1918" s="2" t="str">
        <f>_xlfn.IFS(Sales[[#This Row],[Current Upsell $]]=0,"",Sales[[#This Row],[Current Upsell $]]&gt;=400,"High",Sales[[#This Row],[Current Upsell $]]&gt;=100,"Medium",Sales[[#This Row],[Current Upsell $]]&lt;100,"Low")</f>
        <v/>
      </c>
      <c r="L1918" s="2" t="str">
        <f>IF(Sales[[#This Row],[Current Upsell $]]&gt;0,_xlfn.CONCAT(Sales[[#This Row],[Subscription Type]]," ",Sales[[#This Row],[Upsell Priority]]," ",TEXT(Sales[[#This Row],[Current Upsell $]],"$#,#")),"")</f>
        <v/>
      </c>
      <c r="M1918" s="1">
        <v>44256</v>
      </c>
      <c r="N1918" s="1">
        <v>44378</v>
      </c>
      <c r="O1918">
        <v>4</v>
      </c>
      <c r="P1918">
        <v>0</v>
      </c>
      <c r="Q1918" s="1">
        <v>44287</v>
      </c>
      <c r="R1918">
        <v>0</v>
      </c>
      <c r="S1918" s="1"/>
    </row>
    <row r="1919" spans="1:19" x14ac:dyDescent="0.35">
      <c r="A1919">
        <v>100228</v>
      </c>
      <c r="B1919" t="s">
        <v>3</v>
      </c>
      <c r="C1919" s="2">
        <f>_xlfn.SWITCH(Sales[[#This Row],[Subscription Type]],"Basic",10,"Premium",10,"Business",25,"Enterprise",27)</f>
        <v>10</v>
      </c>
      <c r="G1919">
        <v>0</v>
      </c>
      <c r="H1919">
        <v>11</v>
      </c>
      <c r="I1919">
        <f>IF(Sales[[#This Row],[Number of Users]]-Sales[[#This Row],[Licenses Bought]]&lt;0,0,Sales[[#This Row],[Number of Users]]-Sales[[#This Row],[Licenses Bought]])</f>
        <v>11</v>
      </c>
      <c r="J1919" s="2">
        <f>IF(Sales[[#This Row],[Sales Month]]=MAX(Sales[Sales Month]),Sales[[#This Row],[Upsell $ Per Non-Paying User]]*Sales[[#This Row],[Non-Paying Users]],0)</f>
        <v>0</v>
      </c>
      <c r="K1919" s="2" t="str">
        <f>_xlfn.IFS(Sales[[#This Row],[Current Upsell $]]=0,"",Sales[[#This Row],[Current Upsell $]]&gt;=400,"High",Sales[[#This Row],[Current Upsell $]]&gt;=100,"Medium",Sales[[#This Row],[Current Upsell $]]&lt;100,"Low")</f>
        <v/>
      </c>
      <c r="L1919" s="2" t="str">
        <f>IF(Sales[[#This Row],[Current Upsell $]]&gt;0,_xlfn.CONCAT(Sales[[#This Row],[Subscription Type]]," ",Sales[[#This Row],[Upsell Priority]]," ",TEXT(Sales[[#This Row],[Current Upsell $]],"$#,#")),"")</f>
        <v/>
      </c>
      <c r="M1919" s="1">
        <v>44256</v>
      </c>
      <c r="N1919" s="1">
        <v>44378</v>
      </c>
      <c r="O1919">
        <v>4</v>
      </c>
      <c r="P1919">
        <v>0</v>
      </c>
      <c r="Q1919" s="1">
        <v>44317</v>
      </c>
      <c r="R1919">
        <v>0</v>
      </c>
      <c r="S1919" s="1"/>
    </row>
    <row r="1920" spans="1:19" x14ac:dyDescent="0.35">
      <c r="A1920">
        <v>100228</v>
      </c>
      <c r="B1920" t="s">
        <v>3</v>
      </c>
      <c r="C1920" s="2">
        <f>_xlfn.SWITCH(Sales[[#This Row],[Subscription Type]],"Basic",10,"Premium",10,"Business",25,"Enterprise",27)</f>
        <v>10</v>
      </c>
      <c r="G1920">
        <v>0</v>
      </c>
      <c r="H1920">
        <v>11</v>
      </c>
      <c r="I1920">
        <f>IF(Sales[[#This Row],[Number of Users]]-Sales[[#This Row],[Licenses Bought]]&lt;0,0,Sales[[#This Row],[Number of Users]]-Sales[[#This Row],[Licenses Bought]])</f>
        <v>11</v>
      </c>
      <c r="J1920" s="2">
        <f>IF(Sales[[#This Row],[Sales Month]]=MAX(Sales[Sales Month]),Sales[[#This Row],[Upsell $ Per Non-Paying User]]*Sales[[#This Row],[Non-Paying Users]],0)</f>
        <v>110</v>
      </c>
      <c r="K1920" s="2" t="str">
        <f>_xlfn.IFS(Sales[[#This Row],[Current Upsell $]]=0,"",Sales[[#This Row],[Current Upsell $]]&gt;=400,"High",Sales[[#This Row],[Current Upsell $]]&gt;=100,"Medium",Sales[[#This Row],[Current Upsell $]]&lt;100,"Low")</f>
        <v>Medium</v>
      </c>
      <c r="L1920" s="2" t="str">
        <f>IF(Sales[[#This Row],[Current Upsell $]]&gt;0,_xlfn.CONCAT(Sales[[#This Row],[Subscription Type]]," ",Sales[[#This Row],[Upsell Priority]]," ",TEXT(Sales[[#This Row],[Current Upsell $]],"$#,#")),"")</f>
        <v>Basic Medium $110</v>
      </c>
      <c r="M1920" s="1">
        <v>44256</v>
      </c>
      <c r="N1920" s="1">
        <v>44378</v>
      </c>
      <c r="O1920">
        <v>4</v>
      </c>
      <c r="P1920">
        <v>0</v>
      </c>
      <c r="Q1920" s="1">
        <v>44348</v>
      </c>
      <c r="R1920">
        <v>0</v>
      </c>
      <c r="S1920" s="1"/>
    </row>
    <row r="1921" spans="1:19" x14ac:dyDescent="0.35">
      <c r="A1921">
        <v>100229</v>
      </c>
      <c r="B1921" t="s">
        <v>3</v>
      </c>
      <c r="C1921" s="2">
        <f>_xlfn.SWITCH(Sales[[#This Row],[Subscription Type]],"Basic",10,"Premium",10,"Business",25,"Enterprise",27)</f>
        <v>10</v>
      </c>
      <c r="G1921">
        <v>0</v>
      </c>
      <c r="H1921">
        <v>13</v>
      </c>
      <c r="I1921">
        <f>IF(Sales[[#This Row],[Number of Users]]-Sales[[#This Row],[Licenses Bought]]&lt;0,0,Sales[[#This Row],[Number of Users]]-Sales[[#This Row],[Licenses Bought]])</f>
        <v>13</v>
      </c>
      <c r="J1921" s="2">
        <f>IF(Sales[[#This Row],[Sales Month]]=MAX(Sales[Sales Month]),Sales[[#This Row],[Upsell $ Per Non-Paying User]]*Sales[[#This Row],[Non-Paying Users]],0)</f>
        <v>0</v>
      </c>
      <c r="K1921" s="2" t="str">
        <f>_xlfn.IFS(Sales[[#This Row],[Current Upsell $]]=0,"",Sales[[#This Row],[Current Upsell $]]&gt;=400,"High",Sales[[#This Row],[Current Upsell $]]&gt;=100,"Medium",Sales[[#This Row],[Current Upsell $]]&lt;100,"Low")</f>
        <v/>
      </c>
      <c r="L1921" s="2" t="str">
        <f>IF(Sales[[#This Row],[Current Upsell $]]&gt;0,_xlfn.CONCAT(Sales[[#This Row],[Subscription Type]]," ",Sales[[#This Row],[Upsell Priority]]," ",TEXT(Sales[[#This Row],[Current Upsell $]],"$#,#")),"")</f>
        <v/>
      </c>
      <c r="M1921" s="1">
        <v>44256</v>
      </c>
      <c r="N1921" s="1">
        <v>44287</v>
      </c>
      <c r="O1921">
        <v>1</v>
      </c>
      <c r="P1921">
        <v>2</v>
      </c>
      <c r="Q1921" s="1">
        <v>44256</v>
      </c>
      <c r="R1921">
        <v>0</v>
      </c>
      <c r="S1921" s="1"/>
    </row>
    <row r="1922" spans="1:19" x14ac:dyDescent="0.35">
      <c r="A1922">
        <v>100229</v>
      </c>
      <c r="B1922" t="s">
        <v>3</v>
      </c>
      <c r="C1922" s="2">
        <f>_xlfn.SWITCH(Sales[[#This Row],[Subscription Type]],"Basic",10,"Premium",10,"Business",25,"Enterprise",27)</f>
        <v>10</v>
      </c>
      <c r="G1922">
        <v>0</v>
      </c>
      <c r="H1922">
        <v>9</v>
      </c>
      <c r="I1922">
        <f>IF(Sales[[#This Row],[Number of Users]]-Sales[[#This Row],[Licenses Bought]]&lt;0,0,Sales[[#This Row],[Number of Users]]-Sales[[#This Row],[Licenses Bought]])</f>
        <v>9</v>
      </c>
      <c r="J1922" s="2">
        <f>IF(Sales[[#This Row],[Sales Month]]=MAX(Sales[Sales Month]),Sales[[#This Row],[Upsell $ Per Non-Paying User]]*Sales[[#This Row],[Non-Paying Users]],0)</f>
        <v>0</v>
      </c>
      <c r="K1922" s="2" t="str">
        <f>_xlfn.IFS(Sales[[#This Row],[Current Upsell $]]=0,"",Sales[[#This Row],[Current Upsell $]]&gt;=400,"High",Sales[[#This Row],[Current Upsell $]]&gt;=100,"Medium",Sales[[#This Row],[Current Upsell $]]&lt;100,"Low")</f>
        <v/>
      </c>
      <c r="L1922" s="2" t="str">
        <f>IF(Sales[[#This Row],[Current Upsell $]]&gt;0,_xlfn.CONCAT(Sales[[#This Row],[Subscription Type]]," ",Sales[[#This Row],[Upsell Priority]]," ",TEXT(Sales[[#This Row],[Current Upsell $]],"$#,#")),"")</f>
        <v/>
      </c>
      <c r="M1922" s="1">
        <v>44256</v>
      </c>
      <c r="N1922" s="1">
        <v>44287</v>
      </c>
      <c r="O1922">
        <v>1</v>
      </c>
      <c r="P1922">
        <v>2</v>
      </c>
      <c r="Q1922" s="1">
        <v>44287</v>
      </c>
      <c r="R1922">
        <v>0</v>
      </c>
      <c r="S1922" s="1"/>
    </row>
    <row r="1923" spans="1:19" x14ac:dyDescent="0.35">
      <c r="A1923">
        <v>100230</v>
      </c>
      <c r="B1923" t="s">
        <v>3</v>
      </c>
      <c r="C1923" s="2">
        <f>_xlfn.SWITCH(Sales[[#This Row],[Subscription Type]],"Basic",10,"Premium",10,"Business",25,"Enterprise",27)</f>
        <v>10</v>
      </c>
      <c r="G1923">
        <v>0</v>
      </c>
      <c r="H1923">
        <v>11</v>
      </c>
      <c r="I1923">
        <f>IF(Sales[[#This Row],[Number of Users]]-Sales[[#This Row],[Licenses Bought]]&lt;0,0,Sales[[#This Row],[Number of Users]]-Sales[[#This Row],[Licenses Bought]])</f>
        <v>11</v>
      </c>
      <c r="J1923" s="2">
        <f>IF(Sales[[#This Row],[Sales Month]]=MAX(Sales[Sales Month]),Sales[[#This Row],[Upsell $ Per Non-Paying User]]*Sales[[#This Row],[Non-Paying Users]],0)</f>
        <v>0</v>
      </c>
      <c r="K1923" s="2" t="str">
        <f>_xlfn.IFS(Sales[[#This Row],[Current Upsell $]]=0,"",Sales[[#This Row],[Current Upsell $]]&gt;=400,"High",Sales[[#This Row],[Current Upsell $]]&gt;=100,"Medium",Sales[[#This Row],[Current Upsell $]]&lt;100,"Low")</f>
        <v/>
      </c>
      <c r="L1923" s="2" t="str">
        <f>IF(Sales[[#This Row],[Current Upsell $]]&gt;0,_xlfn.CONCAT(Sales[[#This Row],[Subscription Type]]," ",Sales[[#This Row],[Upsell Priority]]," ",TEXT(Sales[[#This Row],[Current Upsell $]],"$#,#")),"")</f>
        <v/>
      </c>
      <c r="M1923" s="1">
        <v>44256</v>
      </c>
      <c r="N1923" s="1">
        <v>44378</v>
      </c>
      <c r="O1923">
        <v>4</v>
      </c>
      <c r="P1923">
        <v>0</v>
      </c>
      <c r="Q1923" s="1">
        <v>44256</v>
      </c>
      <c r="R1923">
        <v>0</v>
      </c>
      <c r="S1923" s="1"/>
    </row>
    <row r="1924" spans="1:19" x14ac:dyDescent="0.35">
      <c r="A1924">
        <v>100230</v>
      </c>
      <c r="B1924" t="s">
        <v>3</v>
      </c>
      <c r="C1924" s="2">
        <f>_xlfn.SWITCH(Sales[[#This Row],[Subscription Type]],"Basic",10,"Premium",10,"Business",25,"Enterprise",27)</f>
        <v>10</v>
      </c>
      <c r="G1924">
        <v>0</v>
      </c>
      <c r="H1924">
        <v>12</v>
      </c>
      <c r="I1924">
        <f>IF(Sales[[#This Row],[Number of Users]]-Sales[[#This Row],[Licenses Bought]]&lt;0,0,Sales[[#This Row],[Number of Users]]-Sales[[#This Row],[Licenses Bought]])</f>
        <v>12</v>
      </c>
      <c r="J1924" s="2">
        <f>IF(Sales[[#This Row],[Sales Month]]=MAX(Sales[Sales Month]),Sales[[#This Row],[Upsell $ Per Non-Paying User]]*Sales[[#This Row],[Non-Paying Users]],0)</f>
        <v>0</v>
      </c>
      <c r="K1924" s="2" t="str">
        <f>_xlfn.IFS(Sales[[#This Row],[Current Upsell $]]=0,"",Sales[[#This Row],[Current Upsell $]]&gt;=400,"High",Sales[[#This Row],[Current Upsell $]]&gt;=100,"Medium",Sales[[#This Row],[Current Upsell $]]&lt;100,"Low")</f>
        <v/>
      </c>
      <c r="L1924" s="2" t="str">
        <f>IF(Sales[[#This Row],[Current Upsell $]]&gt;0,_xlfn.CONCAT(Sales[[#This Row],[Subscription Type]]," ",Sales[[#This Row],[Upsell Priority]]," ",TEXT(Sales[[#This Row],[Current Upsell $]],"$#,#")),"")</f>
        <v/>
      </c>
      <c r="M1924" s="1">
        <v>44256</v>
      </c>
      <c r="N1924" s="1">
        <v>44378</v>
      </c>
      <c r="O1924">
        <v>4</v>
      </c>
      <c r="P1924">
        <v>0</v>
      </c>
      <c r="Q1924" s="1">
        <v>44287</v>
      </c>
      <c r="R1924">
        <v>0</v>
      </c>
      <c r="S1924" s="1"/>
    </row>
    <row r="1925" spans="1:19" x14ac:dyDescent="0.35">
      <c r="A1925">
        <v>100230</v>
      </c>
      <c r="B1925" t="s">
        <v>3</v>
      </c>
      <c r="C1925" s="2">
        <f>_xlfn.SWITCH(Sales[[#This Row],[Subscription Type]],"Basic",10,"Premium",10,"Business",25,"Enterprise",27)</f>
        <v>10</v>
      </c>
      <c r="G1925">
        <v>0</v>
      </c>
      <c r="H1925">
        <v>8</v>
      </c>
      <c r="I1925">
        <f>IF(Sales[[#This Row],[Number of Users]]-Sales[[#This Row],[Licenses Bought]]&lt;0,0,Sales[[#This Row],[Number of Users]]-Sales[[#This Row],[Licenses Bought]])</f>
        <v>8</v>
      </c>
      <c r="J1925" s="2">
        <f>IF(Sales[[#This Row],[Sales Month]]=MAX(Sales[Sales Month]),Sales[[#This Row],[Upsell $ Per Non-Paying User]]*Sales[[#This Row],[Non-Paying Users]],0)</f>
        <v>0</v>
      </c>
      <c r="K1925" s="2" t="str">
        <f>_xlfn.IFS(Sales[[#This Row],[Current Upsell $]]=0,"",Sales[[#This Row],[Current Upsell $]]&gt;=400,"High",Sales[[#This Row],[Current Upsell $]]&gt;=100,"Medium",Sales[[#This Row],[Current Upsell $]]&lt;100,"Low")</f>
        <v/>
      </c>
      <c r="L1925" s="2" t="str">
        <f>IF(Sales[[#This Row],[Current Upsell $]]&gt;0,_xlfn.CONCAT(Sales[[#This Row],[Subscription Type]]," ",Sales[[#This Row],[Upsell Priority]]," ",TEXT(Sales[[#This Row],[Current Upsell $]],"$#,#")),"")</f>
        <v/>
      </c>
      <c r="M1925" s="1">
        <v>44256</v>
      </c>
      <c r="N1925" s="1">
        <v>44378</v>
      </c>
      <c r="O1925">
        <v>4</v>
      </c>
      <c r="P1925">
        <v>0</v>
      </c>
      <c r="Q1925" s="1">
        <v>44317</v>
      </c>
      <c r="R1925">
        <v>0</v>
      </c>
      <c r="S1925" s="1"/>
    </row>
    <row r="1926" spans="1:19" x14ac:dyDescent="0.35">
      <c r="A1926">
        <v>100230</v>
      </c>
      <c r="B1926" t="s">
        <v>3</v>
      </c>
      <c r="C1926" s="2">
        <f>_xlfn.SWITCH(Sales[[#This Row],[Subscription Type]],"Basic",10,"Premium",10,"Business",25,"Enterprise",27)</f>
        <v>10</v>
      </c>
      <c r="G1926">
        <v>0</v>
      </c>
      <c r="H1926">
        <v>10</v>
      </c>
      <c r="I1926">
        <f>IF(Sales[[#This Row],[Number of Users]]-Sales[[#This Row],[Licenses Bought]]&lt;0,0,Sales[[#This Row],[Number of Users]]-Sales[[#This Row],[Licenses Bought]])</f>
        <v>10</v>
      </c>
      <c r="J1926" s="2">
        <f>IF(Sales[[#This Row],[Sales Month]]=MAX(Sales[Sales Month]),Sales[[#This Row],[Upsell $ Per Non-Paying User]]*Sales[[#This Row],[Non-Paying Users]],0)</f>
        <v>100</v>
      </c>
      <c r="K1926" s="2" t="str">
        <f>_xlfn.IFS(Sales[[#This Row],[Current Upsell $]]=0,"",Sales[[#This Row],[Current Upsell $]]&gt;=400,"High",Sales[[#This Row],[Current Upsell $]]&gt;=100,"Medium",Sales[[#This Row],[Current Upsell $]]&lt;100,"Low")</f>
        <v>Medium</v>
      </c>
      <c r="L1926" s="2" t="str">
        <f>IF(Sales[[#This Row],[Current Upsell $]]&gt;0,_xlfn.CONCAT(Sales[[#This Row],[Subscription Type]]," ",Sales[[#This Row],[Upsell Priority]]," ",TEXT(Sales[[#This Row],[Current Upsell $]],"$#,#")),"")</f>
        <v>Basic Medium $100</v>
      </c>
      <c r="M1926" s="1">
        <v>44256</v>
      </c>
      <c r="N1926" s="1">
        <v>44378</v>
      </c>
      <c r="O1926">
        <v>4</v>
      </c>
      <c r="P1926">
        <v>0</v>
      </c>
      <c r="Q1926" s="1">
        <v>44348</v>
      </c>
      <c r="R1926">
        <v>0</v>
      </c>
      <c r="S1926" s="1"/>
    </row>
    <row r="1927" spans="1:19" x14ac:dyDescent="0.35">
      <c r="A1927">
        <v>100231</v>
      </c>
      <c r="B1927" t="s">
        <v>3</v>
      </c>
      <c r="C1927" s="2">
        <f>_xlfn.SWITCH(Sales[[#This Row],[Subscription Type]],"Basic",10,"Premium",10,"Business",25,"Enterprise",27)</f>
        <v>10</v>
      </c>
      <c r="G1927">
        <v>0</v>
      </c>
      <c r="H1927">
        <v>10</v>
      </c>
      <c r="I1927">
        <f>IF(Sales[[#This Row],[Number of Users]]-Sales[[#This Row],[Licenses Bought]]&lt;0,0,Sales[[#This Row],[Number of Users]]-Sales[[#This Row],[Licenses Bought]])</f>
        <v>10</v>
      </c>
      <c r="J1927" s="2">
        <f>IF(Sales[[#This Row],[Sales Month]]=MAX(Sales[Sales Month]),Sales[[#This Row],[Upsell $ Per Non-Paying User]]*Sales[[#This Row],[Non-Paying Users]],0)</f>
        <v>0</v>
      </c>
      <c r="K1927" s="2" t="str">
        <f>_xlfn.IFS(Sales[[#This Row],[Current Upsell $]]=0,"",Sales[[#This Row],[Current Upsell $]]&gt;=400,"High",Sales[[#This Row],[Current Upsell $]]&gt;=100,"Medium",Sales[[#This Row],[Current Upsell $]]&lt;100,"Low")</f>
        <v/>
      </c>
      <c r="L1927" s="2" t="str">
        <f>IF(Sales[[#This Row],[Current Upsell $]]&gt;0,_xlfn.CONCAT(Sales[[#This Row],[Subscription Type]]," ",Sales[[#This Row],[Upsell Priority]]," ",TEXT(Sales[[#This Row],[Current Upsell $]],"$#,#")),"")</f>
        <v/>
      </c>
      <c r="M1927" s="1">
        <v>44256</v>
      </c>
      <c r="N1927" s="1">
        <v>44348</v>
      </c>
      <c r="O1927">
        <v>3</v>
      </c>
      <c r="P1927">
        <v>0</v>
      </c>
      <c r="Q1927" s="1">
        <v>44256</v>
      </c>
      <c r="R1927">
        <v>0</v>
      </c>
      <c r="S1927" s="1"/>
    </row>
    <row r="1928" spans="1:19" x14ac:dyDescent="0.35">
      <c r="A1928">
        <v>100231</v>
      </c>
      <c r="B1928" t="s">
        <v>3</v>
      </c>
      <c r="C1928" s="2">
        <f>_xlfn.SWITCH(Sales[[#This Row],[Subscription Type]],"Basic",10,"Premium",10,"Business",25,"Enterprise",27)</f>
        <v>10</v>
      </c>
      <c r="G1928">
        <v>0</v>
      </c>
      <c r="H1928">
        <v>9</v>
      </c>
      <c r="I1928">
        <f>IF(Sales[[#This Row],[Number of Users]]-Sales[[#This Row],[Licenses Bought]]&lt;0,0,Sales[[#This Row],[Number of Users]]-Sales[[#This Row],[Licenses Bought]])</f>
        <v>9</v>
      </c>
      <c r="J1928" s="2">
        <f>IF(Sales[[#This Row],[Sales Month]]=MAX(Sales[Sales Month]),Sales[[#This Row],[Upsell $ Per Non-Paying User]]*Sales[[#This Row],[Non-Paying Users]],0)</f>
        <v>0</v>
      </c>
      <c r="K1928" s="2" t="str">
        <f>_xlfn.IFS(Sales[[#This Row],[Current Upsell $]]=0,"",Sales[[#This Row],[Current Upsell $]]&gt;=400,"High",Sales[[#This Row],[Current Upsell $]]&gt;=100,"Medium",Sales[[#This Row],[Current Upsell $]]&lt;100,"Low")</f>
        <v/>
      </c>
      <c r="L1928" s="2" t="str">
        <f>IF(Sales[[#This Row],[Current Upsell $]]&gt;0,_xlfn.CONCAT(Sales[[#This Row],[Subscription Type]]," ",Sales[[#This Row],[Upsell Priority]]," ",TEXT(Sales[[#This Row],[Current Upsell $]],"$#,#")),"")</f>
        <v/>
      </c>
      <c r="M1928" s="1">
        <v>44256</v>
      </c>
      <c r="N1928" s="1">
        <v>44348</v>
      </c>
      <c r="O1928">
        <v>3</v>
      </c>
      <c r="P1928">
        <v>0</v>
      </c>
      <c r="Q1928" s="1">
        <v>44287</v>
      </c>
      <c r="R1928">
        <v>0</v>
      </c>
      <c r="S1928" s="1"/>
    </row>
    <row r="1929" spans="1:19" x14ac:dyDescent="0.35">
      <c r="A1929">
        <v>100231</v>
      </c>
      <c r="B1929" t="s">
        <v>3</v>
      </c>
      <c r="C1929" s="2">
        <f>_xlfn.SWITCH(Sales[[#This Row],[Subscription Type]],"Basic",10,"Premium",10,"Business",25,"Enterprise",27)</f>
        <v>10</v>
      </c>
      <c r="G1929">
        <v>0</v>
      </c>
      <c r="H1929">
        <v>8</v>
      </c>
      <c r="I1929">
        <f>IF(Sales[[#This Row],[Number of Users]]-Sales[[#This Row],[Licenses Bought]]&lt;0,0,Sales[[#This Row],[Number of Users]]-Sales[[#This Row],[Licenses Bought]])</f>
        <v>8</v>
      </c>
      <c r="J1929" s="2">
        <f>IF(Sales[[#This Row],[Sales Month]]=MAX(Sales[Sales Month]),Sales[[#This Row],[Upsell $ Per Non-Paying User]]*Sales[[#This Row],[Non-Paying Users]],0)</f>
        <v>0</v>
      </c>
      <c r="K1929" s="2" t="str">
        <f>_xlfn.IFS(Sales[[#This Row],[Current Upsell $]]=0,"",Sales[[#This Row],[Current Upsell $]]&gt;=400,"High",Sales[[#This Row],[Current Upsell $]]&gt;=100,"Medium",Sales[[#This Row],[Current Upsell $]]&lt;100,"Low")</f>
        <v/>
      </c>
      <c r="L1929" s="2" t="str">
        <f>IF(Sales[[#This Row],[Current Upsell $]]&gt;0,_xlfn.CONCAT(Sales[[#This Row],[Subscription Type]]," ",Sales[[#This Row],[Upsell Priority]]," ",TEXT(Sales[[#This Row],[Current Upsell $]],"$#,#")),"")</f>
        <v/>
      </c>
      <c r="M1929" s="1">
        <v>44256</v>
      </c>
      <c r="N1929" s="1">
        <v>44348</v>
      </c>
      <c r="O1929">
        <v>3</v>
      </c>
      <c r="P1929">
        <v>0</v>
      </c>
      <c r="Q1929" s="1">
        <v>44317</v>
      </c>
      <c r="R1929">
        <v>0</v>
      </c>
      <c r="S1929" s="1"/>
    </row>
    <row r="1930" spans="1:19" x14ac:dyDescent="0.35">
      <c r="A1930">
        <v>100231</v>
      </c>
      <c r="B1930" t="s">
        <v>3</v>
      </c>
      <c r="C1930" s="2">
        <f>_xlfn.SWITCH(Sales[[#This Row],[Subscription Type]],"Basic",10,"Premium",10,"Business",25,"Enterprise",27)</f>
        <v>10</v>
      </c>
      <c r="G1930">
        <v>0</v>
      </c>
      <c r="H1930">
        <v>11</v>
      </c>
      <c r="I1930">
        <f>IF(Sales[[#This Row],[Number of Users]]-Sales[[#This Row],[Licenses Bought]]&lt;0,0,Sales[[#This Row],[Number of Users]]-Sales[[#This Row],[Licenses Bought]])</f>
        <v>11</v>
      </c>
      <c r="J1930" s="2">
        <f>IF(Sales[[#This Row],[Sales Month]]=MAX(Sales[Sales Month]),Sales[[#This Row],[Upsell $ Per Non-Paying User]]*Sales[[#This Row],[Non-Paying Users]],0)</f>
        <v>110</v>
      </c>
      <c r="K1930" s="2" t="str">
        <f>_xlfn.IFS(Sales[[#This Row],[Current Upsell $]]=0,"",Sales[[#This Row],[Current Upsell $]]&gt;=400,"High",Sales[[#This Row],[Current Upsell $]]&gt;=100,"Medium",Sales[[#This Row],[Current Upsell $]]&lt;100,"Low")</f>
        <v>Medium</v>
      </c>
      <c r="L1930" s="2" t="str">
        <f>IF(Sales[[#This Row],[Current Upsell $]]&gt;0,_xlfn.CONCAT(Sales[[#This Row],[Subscription Type]]," ",Sales[[#This Row],[Upsell Priority]]," ",TEXT(Sales[[#This Row],[Current Upsell $]],"$#,#")),"")</f>
        <v>Basic Medium $110</v>
      </c>
      <c r="M1930" s="1">
        <v>44256</v>
      </c>
      <c r="N1930" s="1">
        <v>44348</v>
      </c>
      <c r="O1930">
        <v>3</v>
      </c>
      <c r="P1930">
        <v>0</v>
      </c>
      <c r="Q1930" s="1">
        <v>44348</v>
      </c>
      <c r="R1930">
        <v>0</v>
      </c>
      <c r="S1930" s="1"/>
    </row>
    <row r="1931" spans="1:19" x14ac:dyDescent="0.35">
      <c r="A1931">
        <v>100232</v>
      </c>
      <c r="B1931" t="s">
        <v>3</v>
      </c>
      <c r="C1931" s="2">
        <f>_xlfn.SWITCH(Sales[[#This Row],[Subscription Type]],"Basic",10,"Premium",10,"Business",25,"Enterprise",27)</f>
        <v>10</v>
      </c>
      <c r="G1931">
        <v>0</v>
      </c>
      <c r="H1931">
        <v>9</v>
      </c>
      <c r="I1931">
        <f>IF(Sales[[#This Row],[Number of Users]]-Sales[[#This Row],[Licenses Bought]]&lt;0,0,Sales[[#This Row],[Number of Users]]-Sales[[#This Row],[Licenses Bought]])</f>
        <v>9</v>
      </c>
      <c r="J1931" s="2">
        <f>IF(Sales[[#This Row],[Sales Month]]=MAX(Sales[Sales Month]),Sales[[#This Row],[Upsell $ Per Non-Paying User]]*Sales[[#This Row],[Non-Paying Users]],0)</f>
        <v>0</v>
      </c>
      <c r="K1931" s="2" t="str">
        <f>_xlfn.IFS(Sales[[#This Row],[Current Upsell $]]=0,"",Sales[[#This Row],[Current Upsell $]]&gt;=400,"High",Sales[[#This Row],[Current Upsell $]]&gt;=100,"Medium",Sales[[#This Row],[Current Upsell $]]&lt;100,"Low")</f>
        <v/>
      </c>
      <c r="L1931" s="2" t="str">
        <f>IF(Sales[[#This Row],[Current Upsell $]]&gt;0,_xlfn.CONCAT(Sales[[#This Row],[Subscription Type]]," ",Sales[[#This Row],[Upsell Priority]]," ",TEXT(Sales[[#This Row],[Current Upsell $]],"$#,#")),"")</f>
        <v/>
      </c>
      <c r="M1931" s="1">
        <v>44256</v>
      </c>
      <c r="N1931" s="1">
        <v>44348</v>
      </c>
      <c r="O1931">
        <v>3</v>
      </c>
      <c r="P1931">
        <v>0</v>
      </c>
      <c r="Q1931" s="1">
        <v>44256</v>
      </c>
      <c r="R1931">
        <v>0</v>
      </c>
      <c r="S1931" s="1"/>
    </row>
    <row r="1932" spans="1:19" x14ac:dyDescent="0.35">
      <c r="A1932">
        <v>100232</v>
      </c>
      <c r="B1932" t="s">
        <v>3</v>
      </c>
      <c r="C1932" s="2">
        <f>_xlfn.SWITCH(Sales[[#This Row],[Subscription Type]],"Basic",10,"Premium",10,"Business",25,"Enterprise",27)</f>
        <v>10</v>
      </c>
      <c r="G1932">
        <v>0</v>
      </c>
      <c r="H1932">
        <v>10</v>
      </c>
      <c r="I1932">
        <f>IF(Sales[[#This Row],[Number of Users]]-Sales[[#This Row],[Licenses Bought]]&lt;0,0,Sales[[#This Row],[Number of Users]]-Sales[[#This Row],[Licenses Bought]])</f>
        <v>10</v>
      </c>
      <c r="J1932" s="2">
        <f>IF(Sales[[#This Row],[Sales Month]]=MAX(Sales[Sales Month]),Sales[[#This Row],[Upsell $ Per Non-Paying User]]*Sales[[#This Row],[Non-Paying Users]],0)</f>
        <v>0</v>
      </c>
      <c r="K1932" s="2" t="str">
        <f>_xlfn.IFS(Sales[[#This Row],[Current Upsell $]]=0,"",Sales[[#This Row],[Current Upsell $]]&gt;=400,"High",Sales[[#This Row],[Current Upsell $]]&gt;=100,"Medium",Sales[[#This Row],[Current Upsell $]]&lt;100,"Low")</f>
        <v/>
      </c>
      <c r="L1932" s="2" t="str">
        <f>IF(Sales[[#This Row],[Current Upsell $]]&gt;0,_xlfn.CONCAT(Sales[[#This Row],[Subscription Type]]," ",Sales[[#This Row],[Upsell Priority]]," ",TEXT(Sales[[#This Row],[Current Upsell $]],"$#,#")),"")</f>
        <v/>
      </c>
      <c r="M1932" s="1">
        <v>44256</v>
      </c>
      <c r="N1932" s="1">
        <v>44348</v>
      </c>
      <c r="O1932">
        <v>3</v>
      </c>
      <c r="P1932">
        <v>0</v>
      </c>
      <c r="Q1932" s="1">
        <v>44287</v>
      </c>
      <c r="R1932">
        <v>0</v>
      </c>
      <c r="S1932" s="1"/>
    </row>
    <row r="1933" spans="1:19" x14ac:dyDescent="0.35">
      <c r="A1933">
        <v>100232</v>
      </c>
      <c r="B1933" t="s">
        <v>3</v>
      </c>
      <c r="C1933" s="2">
        <f>_xlfn.SWITCH(Sales[[#This Row],[Subscription Type]],"Basic",10,"Premium",10,"Business",25,"Enterprise",27)</f>
        <v>10</v>
      </c>
      <c r="G1933">
        <v>0</v>
      </c>
      <c r="H1933">
        <v>9</v>
      </c>
      <c r="I1933">
        <f>IF(Sales[[#This Row],[Number of Users]]-Sales[[#This Row],[Licenses Bought]]&lt;0,0,Sales[[#This Row],[Number of Users]]-Sales[[#This Row],[Licenses Bought]])</f>
        <v>9</v>
      </c>
      <c r="J1933" s="2">
        <f>IF(Sales[[#This Row],[Sales Month]]=MAX(Sales[Sales Month]),Sales[[#This Row],[Upsell $ Per Non-Paying User]]*Sales[[#This Row],[Non-Paying Users]],0)</f>
        <v>0</v>
      </c>
      <c r="K1933" s="2" t="str">
        <f>_xlfn.IFS(Sales[[#This Row],[Current Upsell $]]=0,"",Sales[[#This Row],[Current Upsell $]]&gt;=400,"High",Sales[[#This Row],[Current Upsell $]]&gt;=100,"Medium",Sales[[#This Row],[Current Upsell $]]&lt;100,"Low")</f>
        <v/>
      </c>
      <c r="L1933" s="2" t="str">
        <f>IF(Sales[[#This Row],[Current Upsell $]]&gt;0,_xlfn.CONCAT(Sales[[#This Row],[Subscription Type]]," ",Sales[[#This Row],[Upsell Priority]]," ",TEXT(Sales[[#This Row],[Current Upsell $]],"$#,#")),"")</f>
        <v/>
      </c>
      <c r="M1933" s="1">
        <v>44256</v>
      </c>
      <c r="N1933" s="1">
        <v>44348</v>
      </c>
      <c r="O1933">
        <v>3</v>
      </c>
      <c r="P1933">
        <v>0</v>
      </c>
      <c r="Q1933" s="1">
        <v>44317</v>
      </c>
      <c r="R1933">
        <v>0</v>
      </c>
      <c r="S1933" s="1"/>
    </row>
    <row r="1934" spans="1:19" x14ac:dyDescent="0.35">
      <c r="A1934">
        <v>100232</v>
      </c>
      <c r="B1934" t="s">
        <v>3</v>
      </c>
      <c r="C1934" s="2">
        <f>_xlfn.SWITCH(Sales[[#This Row],[Subscription Type]],"Basic",10,"Premium",10,"Business",25,"Enterprise",27)</f>
        <v>10</v>
      </c>
      <c r="G1934">
        <v>0</v>
      </c>
      <c r="H1934">
        <v>8</v>
      </c>
      <c r="I1934">
        <f>IF(Sales[[#This Row],[Number of Users]]-Sales[[#This Row],[Licenses Bought]]&lt;0,0,Sales[[#This Row],[Number of Users]]-Sales[[#This Row],[Licenses Bought]])</f>
        <v>8</v>
      </c>
      <c r="J1934" s="2">
        <f>IF(Sales[[#This Row],[Sales Month]]=MAX(Sales[Sales Month]),Sales[[#This Row],[Upsell $ Per Non-Paying User]]*Sales[[#This Row],[Non-Paying Users]],0)</f>
        <v>80</v>
      </c>
      <c r="K1934" s="2" t="str">
        <f>_xlfn.IFS(Sales[[#This Row],[Current Upsell $]]=0,"",Sales[[#This Row],[Current Upsell $]]&gt;=400,"High",Sales[[#This Row],[Current Upsell $]]&gt;=100,"Medium",Sales[[#This Row],[Current Upsell $]]&lt;100,"Low")</f>
        <v>Low</v>
      </c>
      <c r="L1934" s="2" t="str">
        <f>IF(Sales[[#This Row],[Current Upsell $]]&gt;0,_xlfn.CONCAT(Sales[[#This Row],[Subscription Type]]," ",Sales[[#This Row],[Upsell Priority]]," ",TEXT(Sales[[#This Row],[Current Upsell $]],"$#,#")),"")</f>
        <v>Basic Low $80</v>
      </c>
      <c r="M1934" s="1">
        <v>44256</v>
      </c>
      <c r="N1934" s="1">
        <v>44348</v>
      </c>
      <c r="O1934">
        <v>3</v>
      </c>
      <c r="P1934">
        <v>0</v>
      </c>
      <c r="Q1934" s="1">
        <v>44348</v>
      </c>
      <c r="R1934">
        <v>0</v>
      </c>
      <c r="S1934" s="1"/>
    </row>
    <row r="1935" spans="1:19" x14ac:dyDescent="0.35">
      <c r="A1935">
        <v>100233</v>
      </c>
      <c r="B1935" t="s">
        <v>3</v>
      </c>
      <c r="C1935" s="2">
        <f>_xlfn.SWITCH(Sales[[#This Row],[Subscription Type]],"Basic",10,"Premium",10,"Business",25,"Enterprise",27)</f>
        <v>10</v>
      </c>
      <c r="G1935">
        <v>0</v>
      </c>
      <c r="H1935">
        <v>9</v>
      </c>
      <c r="I1935">
        <f>IF(Sales[[#This Row],[Number of Users]]-Sales[[#This Row],[Licenses Bought]]&lt;0,0,Sales[[#This Row],[Number of Users]]-Sales[[#This Row],[Licenses Bought]])</f>
        <v>9</v>
      </c>
      <c r="J1935" s="2">
        <f>IF(Sales[[#This Row],[Sales Month]]=MAX(Sales[Sales Month]),Sales[[#This Row],[Upsell $ Per Non-Paying User]]*Sales[[#This Row],[Non-Paying Users]],0)</f>
        <v>0</v>
      </c>
      <c r="K1935" s="2" t="str">
        <f>_xlfn.IFS(Sales[[#This Row],[Current Upsell $]]=0,"",Sales[[#This Row],[Current Upsell $]]&gt;=400,"High",Sales[[#This Row],[Current Upsell $]]&gt;=100,"Medium",Sales[[#This Row],[Current Upsell $]]&lt;100,"Low")</f>
        <v/>
      </c>
      <c r="L1935" s="2" t="str">
        <f>IF(Sales[[#This Row],[Current Upsell $]]&gt;0,_xlfn.CONCAT(Sales[[#This Row],[Subscription Type]]," ",Sales[[#This Row],[Upsell Priority]]," ",TEXT(Sales[[#This Row],[Current Upsell $]],"$#,#")),"")</f>
        <v/>
      </c>
      <c r="M1935" s="1">
        <v>44256</v>
      </c>
      <c r="N1935" s="1">
        <v>44378</v>
      </c>
      <c r="O1935">
        <v>4</v>
      </c>
      <c r="P1935">
        <v>0</v>
      </c>
      <c r="Q1935" s="1">
        <v>44256</v>
      </c>
      <c r="R1935">
        <v>0</v>
      </c>
      <c r="S1935" s="1"/>
    </row>
    <row r="1936" spans="1:19" x14ac:dyDescent="0.35">
      <c r="A1936">
        <v>100233</v>
      </c>
      <c r="B1936" t="s">
        <v>3</v>
      </c>
      <c r="C1936" s="2">
        <f>_xlfn.SWITCH(Sales[[#This Row],[Subscription Type]],"Basic",10,"Premium",10,"Business",25,"Enterprise",27)</f>
        <v>10</v>
      </c>
      <c r="G1936">
        <v>0</v>
      </c>
      <c r="H1936">
        <v>7</v>
      </c>
      <c r="I1936">
        <f>IF(Sales[[#This Row],[Number of Users]]-Sales[[#This Row],[Licenses Bought]]&lt;0,0,Sales[[#This Row],[Number of Users]]-Sales[[#This Row],[Licenses Bought]])</f>
        <v>7</v>
      </c>
      <c r="J1936" s="2">
        <f>IF(Sales[[#This Row],[Sales Month]]=MAX(Sales[Sales Month]),Sales[[#This Row],[Upsell $ Per Non-Paying User]]*Sales[[#This Row],[Non-Paying Users]],0)</f>
        <v>0</v>
      </c>
      <c r="K1936" s="2" t="str">
        <f>_xlfn.IFS(Sales[[#This Row],[Current Upsell $]]=0,"",Sales[[#This Row],[Current Upsell $]]&gt;=400,"High",Sales[[#This Row],[Current Upsell $]]&gt;=100,"Medium",Sales[[#This Row],[Current Upsell $]]&lt;100,"Low")</f>
        <v/>
      </c>
      <c r="L1936" s="2" t="str">
        <f>IF(Sales[[#This Row],[Current Upsell $]]&gt;0,_xlfn.CONCAT(Sales[[#This Row],[Subscription Type]]," ",Sales[[#This Row],[Upsell Priority]]," ",TEXT(Sales[[#This Row],[Current Upsell $]],"$#,#")),"")</f>
        <v/>
      </c>
      <c r="M1936" s="1">
        <v>44256</v>
      </c>
      <c r="N1936" s="1">
        <v>44378</v>
      </c>
      <c r="O1936">
        <v>4</v>
      </c>
      <c r="P1936">
        <v>0</v>
      </c>
      <c r="Q1936" s="1">
        <v>44287</v>
      </c>
      <c r="R1936">
        <v>0</v>
      </c>
      <c r="S1936" s="1"/>
    </row>
    <row r="1937" spans="1:19" x14ac:dyDescent="0.35">
      <c r="A1937">
        <v>100233</v>
      </c>
      <c r="B1937" t="s">
        <v>3</v>
      </c>
      <c r="C1937" s="2">
        <f>_xlfn.SWITCH(Sales[[#This Row],[Subscription Type]],"Basic",10,"Premium",10,"Business",25,"Enterprise",27)</f>
        <v>10</v>
      </c>
      <c r="G1937">
        <v>0</v>
      </c>
      <c r="H1937">
        <v>7</v>
      </c>
      <c r="I1937">
        <f>IF(Sales[[#This Row],[Number of Users]]-Sales[[#This Row],[Licenses Bought]]&lt;0,0,Sales[[#This Row],[Number of Users]]-Sales[[#This Row],[Licenses Bought]])</f>
        <v>7</v>
      </c>
      <c r="J1937" s="2">
        <f>IF(Sales[[#This Row],[Sales Month]]=MAX(Sales[Sales Month]),Sales[[#This Row],[Upsell $ Per Non-Paying User]]*Sales[[#This Row],[Non-Paying Users]],0)</f>
        <v>0</v>
      </c>
      <c r="K1937" s="2" t="str">
        <f>_xlfn.IFS(Sales[[#This Row],[Current Upsell $]]=0,"",Sales[[#This Row],[Current Upsell $]]&gt;=400,"High",Sales[[#This Row],[Current Upsell $]]&gt;=100,"Medium",Sales[[#This Row],[Current Upsell $]]&lt;100,"Low")</f>
        <v/>
      </c>
      <c r="L1937" s="2" t="str">
        <f>IF(Sales[[#This Row],[Current Upsell $]]&gt;0,_xlfn.CONCAT(Sales[[#This Row],[Subscription Type]]," ",Sales[[#This Row],[Upsell Priority]]," ",TEXT(Sales[[#This Row],[Current Upsell $]],"$#,#")),"")</f>
        <v/>
      </c>
      <c r="M1937" s="1">
        <v>44256</v>
      </c>
      <c r="N1937" s="1">
        <v>44378</v>
      </c>
      <c r="O1937">
        <v>4</v>
      </c>
      <c r="P1937">
        <v>0</v>
      </c>
      <c r="Q1937" s="1">
        <v>44317</v>
      </c>
      <c r="R1937">
        <v>0</v>
      </c>
      <c r="S1937" s="1"/>
    </row>
    <row r="1938" spans="1:19" x14ac:dyDescent="0.35">
      <c r="A1938">
        <v>100233</v>
      </c>
      <c r="B1938" t="s">
        <v>3</v>
      </c>
      <c r="C1938" s="2">
        <f>_xlfn.SWITCH(Sales[[#This Row],[Subscription Type]],"Basic",10,"Premium",10,"Business",25,"Enterprise",27)</f>
        <v>10</v>
      </c>
      <c r="G1938">
        <v>0</v>
      </c>
      <c r="H1938">
        <v>8</v>
      </c>
      <c r="I1938">
        <f>IF(Sales[[#This Row],[Number of Users]]-Sales[[#This Row],[Licenses Bought]]&lt;0,0,Sales[[#This Row],[Number of Users]]-Sales[[#This Row],[Licenses Bought]])</f>
        <v>8</v>
      </c>
      <c r="J1938" s="2">
        <f>IF(Sales[[#This Row],[Sales Month]]=MAX(Sales[Sales Month]),Sales[[#This Row],[Upsell $ Per Non-Paying User]]*Sales[[#This Row],[Non-Paying Users]],0)</f>
        <v>80</v>
      </c>
      <c r="K1938" s="2" t="str">
        <f>_xlfn.IFS(Sales[[#This Row],[Current Upsell $]]=0,"",Sales[[#This Row],[Current Upsell $]]&gt;=400,"High",Sales[[#This Row],[Current Upsell $]]&gt;=100,"Medium",Sales[[#This Row],[Current Upsell $]]&lt;100,"Low")</f>
        <v>Low</v>
      </c>
      <c r="L1938" s="2" t="str">
        <f>IF(Sales[[#This Row],[Current Upsell $]]&gt;0,_xlfn.CONCAT(Sales[[#This Row],[Subscription Type]]," ",Sales[[#This Row],[Upsell Priority]]," ",TEXT(Sales[[#This Row],[Current Upsell $]],"$#,#")),"")</f>
        <v>Basic Low $80</v>
      </c>
      <c r="M1938" s="1">
        <v>44256</v>
      </c>
      <c r="N1938" s="1">
        <v>44378</v>
      </c>
      <c r="O1938">
        <v>4</v>
      </c>
      <c r="P1938">
        <v>0</v>
      </c>
      <c r="Q1938" s="1">
        <v>44348</v>
      </c>
      <c r="R1938">
        <v>0</v>
      </c>
      <c r="S1938" s="1"/>
    </row>
    <row r="1939" spans="1:19" x14ac:dyDescent="0.35">
      <c r="A1939">
        <v>100234</v>
      </c>
      <c r="B1939" t="s">
        <v>3</v>
      </c>
      <c r="C1939" s="2">
        <f>_xlfn.SWITCH(Sales[[#This Row],[Subscription Type]],"Basic",10,"Premium",10,"Business",25,"Enterprise",27)</f>
        <v>10</v>
      </c>
      <c r="G1939">
        <v>0</v>
      </c>
      <c r="H1939">
        <v>8</v>
      </c>
      <c r="I1939">
        <f>IF(Sales[[#This Row],[Number of Users]]-Sales[[#This Row],[Licenses Bought]]&lt;0,0,Sales[[#This Row],[Number of Users]]-Sales[[#This Row],[Licenses Bought]])</f>
        <v>8</v>
      </c>
      <c r="J1939" s="2">
        <f>IF(Sales[[#This Row],[Sales Month]]=MAX(Sales[Sales Month]),Sales[[#This Row],[Upsell $ Per Non-Paying User]]*Sales[[#This Row],[Non-Paying Users]],0)</f>
        <v>0</v>
      </c>
      <c r="K1939" s="2" t="str">
        <f>_xlfn.IFS(Sales[[#This Row],[Current Upsell $]]=0,"",Sales[[#This Row],[Current Upsell $]]&gt;=400,"High",Sales[[#This Row],[Current Upsell $]]&gt;=100,"Medium",Sales[[#This Row],[Current Upsell $]]&lt;100,"Low")</f>
        <v/>
      </c>
      <c r="L1939" s="2" t="str">
        <f>IF(Sales[[#This Row],[Current Upsell $]]&gt;0,_xlfn.CONCAT(Sales[[#This Row],[Subscription Type]]," ",Sales[[#This Row],[Upsell Priority]]," ",TEXT(Sales[[#This Row],[Current Upsell $]],"$#,#")),"")</f>
        <v/>
      </c>
      <c r="M1939" s="1">
        <v>44256</v>
      </c>
      <c r="N1939" s="1">
        <v>44378</v>
      </c>
      <c r="O1939">
        <v>4</v>
      </c>
      <c r="P1939">
        <v>0</v>
      </c>
      <c r="Q1939" s="1">
        <v>44256</v>
      </c>
      <c r="R1939">
        <v>0</v>
      </c>
      <c r="S1939" s="1"/>
    </row>
    <row r="1940" spans="1:19" x14ac:dyDescent="0.35">
      <c r="A1940">
        <v>100234</v>
      </c>
      <c r="B1940" t="s">
        <v>3</v>
      </c>
      <c r="C1940" s="2">
        <f>_xlfn.SWITCH(Sales[[#This Row],[Subscription Type]],"Basic",10,"Premium",10,"Business",25,"Enterprise",27)</f>
        <v>10</v>
      </c>
      <c r="G1940">
        <v>0</v>
      </c>
      <c r="H1940">
        <v>6</v>
      </c>
      <c r="I1940">
        <f>IF(Sales[[#This Row],[Number of Users]]-Sales[[#This Row],[Licenses Bought]]&lt;0,0,Sales[[#This Row],[Number of Users]]-Sales[[#This Row],[Licenses Bought]])</f>
        <v>6</v>
      </c>
      <c r="J1940" s="2">
        <f>IF(Sales[[#This Row],[Sales Month]]=MAX(Sales[Sales Month]),Sales[[#This Row],[Upsell $ Per Non-Paying User]]*Sales[[#This Row],[Non-Paying Users]],0)</f>
        <v>0</v>
      </c>
      <c r="K1940" s="2" t="str">
        <f>_xlfn.IFS(Sales[[#This Row],[Current Upsell $]]=0,"",Sales[[#This Row],[Current Upsell $]]&gt;=400,"High",Sales[[#This Row],[Current Upsell $]]&gt;=100,"Medium",Sales[[#This Row],[Current Upsell $]]&lt;100,"Low")</f>
        <v/>
      </c>
      <c r="L1940" s="2" t="str">
        <f>IF(Sales[[#This Row],[Current Upsell $]]&gt;0,_xlfn.CONCAT(Sales[[#This Row],[Subscription Type]]," ",Sales[[#This Row],[Upsell Priority]]," ",TEXT(Sales[[#This Row],[Current Upsell $]],"$#,#")),"")</f>
        <v/>
      </c>
      <c r="M1940" s="1">
        <v>44256</v>
      </c>
      <c r="N1940" s="1">
        <v>44378</v>
      </c>
      <c r="O1940">
        <v>4</v>
      </c>
      <c r="P1940">
        <v>0</v>
      </c>
      <c r="Q1940" s="1">
        <v>44287</v>
      </c>
      <c r="R1940">
        <v>0</v>
      </c>
      <c r="S1940" s="1"/>
    </row>
    <row r="1941" spans="1:19" x14ac:dyDescent="0.35">
      <c r="A1941">
        <v>100234</v>
      </c>
      <c r="B1941" t="s">
        <v>3</v>
      </c>
      <c r="C1941" s="2">
        <f>_xlfn.SWITCH(Sales[[#This Row],[Subscription Type]],"Basic",10,"Premium",10,"Business",25,"Enterprise",27)</f>
        <v>10</v>
      </c>
      <c r="G1941">
        <v>0</v>
      </c>
      <c r="H1941">
        <v>8</v>
      </c>
      <c r="I1941">
        <f>IF(Sales[[#This Row],[Number of Users]]-Sales[[#This Row],[Licenses Bought]]&lt;0,0,Sales[[#This Row],[Number of Users]]-Sales[[#This Row],[Licenses Bought]])</f>
        <v>8</v>
      </c>
      <c r="J1941" s="2">
        <f>IF(Sales[[#This Row],[Sales Month]]=MAX(Sales[Sales Month]),Sales[[#This Row],[Upsell $ Per Non-Paying User]]*Sales[[#This Row],[Non-Paying Users]],0)</f>
        <v>0</v>
      </c>
      <c r="K1941" s="2" t="str">
        <f>_xlfn.IFS(Sales[[#This Row],[Current Upsell $]]=0,"",Sales[[#This Row],[Current Upsell $]]&gt;=400,"High",Sales[[#This Row],[Current Upsell $]]&gt;=100,"Medium",Sales[[#This Row],[Current Upsell $]]&lt;100,"Low")</f>
        <v/>
      </c>
      <c r="L1941" s="2" t="str">
        <f>IF(Sales[[#This Row],[Current Upsell $]]&gt;0,_xlfn.CONCAT(Sales[[#This Row],[Subscription Type]]," ",Sales[[#This Row],[Upsell Priority]]," ",TEXT(Sales[[#This Row],[Current Upsell $]],"$#,#")),"")</f>
        <v/>
      </c>
      <c r="M1941" s="1">
        <v>44256</v>
      </c>
      <c r="N1941" s="1">
        <v>44378</v>
      </c>
      <c r="O1941">
        <v>4</v>
      </c>
      <c r="P1941">
        <v>0</v>
      </c>
      <c r="Q1941" s="1">
        <v>44317</v>
      </c>
      <c r="R1941">
        <v>0</v>
      </c>
      <c r="S1941" s="1"/>
    </row>
    <row r="1942" spans="1:19" x14ac:dyDescent="0.35">
      <c r="A1942">
        <v>100234</v>
      </c>
      <c r="B1942" t="s">
        <v>3</v>
      </c>
      <c r="C1942" s="2">
        <f>_xlfn.SWITCH(Sales[[#This Row],[Subscription Type]],"Basic",10,"Premium",10,"Business",25,"Enterprise",27)</f>
        <v>10</v>
      </c>
      <c r="G1942">
        <v>0</v>
      </c>
      <c r="H1942">
        <v>8</v>
      </c>
      <c r="I1942">
        <f>IF(Sales[[#This Row],[Number of Users]]-Sales[[#This Row],[Licenses Bought]]&lt;0,0,Sales[[#This Row],[Number of Users]]-Sales[[#This Row],[Licenses Bought]])</f>
        <v>8</v>
      </c>
      <c r="J1942" s="2">
        <f>IF(Sales[[#This Row],[Sales Month]]=MAX(Sales[Sales Month]),Sales[[#This Row],[Upsell $ Per Non-Paying User]]*Sales[[#This Row],[Non-Paying Users]],0)</f>
        <v>80</v>
      </c>
      <c r="K1942" s="2" t="str">
        <f>_xlfn.IFS(Sales[[#This Row],[Current Upsell $]]=0,"",Sales[[#This Row],[Current Upsell $]]&gt;=400,"High",Sales[[#This Row],[Current Upsell $]]&gt;=100,"Medium",Sales[[#This Row],[Current Upsell $]]&lt;100,"Low")</f>
        <v>Low</v>
      </c>
      <c r="L1942" s="2" t="str">
        <f>IF(Sales[[#This Row],[Current Upsell $]]&gt;0,_xlfn.CONCAT(Sales[[#This Row],[Subscription Type]]," ",Sales[[#This Row],[Upsell Priority]]," ",TEXT(Sales[[#This Row],[Current Upsell $]],"$#,#")),"")</f>
        <v>Basic Low $80</v>
      </c>
      <c r="M1942" s="1">
        <v>44256</v>
      </c>
      <c r="N1942" s="1">
        <v>44378</v>
      </c>
      <c r="O1942">
        <v>4</v>
      </c>
      <c r="P1942">
        <v>0</v>
      </c>
      <c r="Q1942" s="1">
        <v>44348</v>
      </c>
      <c r="R1942">
        <v>0</v>
      </c>
      <c r="S1942" s="1"/>
    </row>
    <row r="1943" spans="1:19" x14ac:dyDescent="0.35">
      <c r="A1943">
        <v>100235</v>
      </c>
      <c r="B1943" t="s">
        <v>3</v>
      </c>
      <c r="C1943" s="2">
        <f>_xlfn.SWITCH(Sales[[#This Row],[Subscription Type]],"Basic",10,"Premium",10,"Business",25,"Enterprise",27)</f>
        <v>10</v>
      </c>
      <c r="G1943">
        <v>0</v>
      </c>
      <c r="H1943">
        <v>7</v>
      </c>
      <c r="I1943">
        <f>IF(Sales[[#This Row],[Number of Users]]-Sales[[#This Row],[Licenses Bought]]&lt;0,0,Sales[[#This Row],[Number of Users]]-Sales[[#This Row],[Licenses Bought]])</f>
        <v>7</v>
      </c>
      <c r="J1943" s="2">
        <f>IF(Sales[[#This Row],[Sales Month]]=MAX(Sales[Sales Month]),Sales[[#This Row],[Upsell $ Per Non-Paying User]]*Sales[[#This Row],[Non-Paying Users]],0)</f>
        <v>0</v>
      </c>
      <c r="K1943" s="2" t="str">
        <f>_xlfn.IFS(Sales[[#This Row],[Current Upsell $]]=0,"",Sales[[#This Row],[Current Upsell $]]&gt;=400,"High",Sales[[#This Row],[Current Upsell $]]&gt;=100,"Medium",Sales[[#This Row],[Current Upsell $]]&lt;100,"Low")</f>
        <v/>
      </c>
      <c r="L1943" s="2" t="str">
        <f>IF(Sales[[#This Row],[Current Upsell $]]&gt;0,_xlfn.CONCAT(Sales[[#This Row],[Subscription Type]]," ",Sales[[#This Row],[Upsell Priority]]," ",TEXT(Sales[[#This Row],[Current Upsell $]],"$#,#")),"")</f>
        <v/>
      </c>
      <c r="M1943" s="1">
        <v>44256</v>
      </c>
      <c r="N1943" s="1">
        <v>44348</v>
      </c>
      <c r="O1943">
        <v>3</v>
      </c>
      <c r="P1943">
        <v>0</v>
      </c>
      <c r="Q1943" s="1">
        <v>44256</v>
      </c>
      <c r="R1943">
        <v>0</v>
      </c>
      <c r="S1943" s="1"/>
    </row>
    <row r="1944" spans="1:19" x14ac:dyDescent="0.35">
      <c r="A1944">
        <v>100235</v>
      </c>
      <c r="B1944" t="s">
        <v>3</v>
      </c>
      <c r="C1944" s="2">
        <f>_xlfn.SWITCH(Sales[[#This Row],[Subscription Type]],"Basic",10,"Premium",10,"Business",25,"Enterprise",27)</f>
        <v>10</v>
      </c>
      <c r="G1944">
        <v>0</v>
      </c>
      <c r="H1944">
        <v>7</v>
      </c>
      <c r="I1944">
        <f>IF(Sales[[#This Row],[Number of Users]]-Sales[[#This Row],[Licenses Bought]]&lt;0,0,Sales[[#This Row],[Number of Users]]-Sales[[#This Row],[Licenses Bought]])</f>
        <v>7</v>
      </c>
      <c r="J1944" s="2">
        <f>IF(Sales[[#This Row],[Sales Month]]=MAX(Sales[Sales Month]),Sales[[#This Row],[Upsell $ Per Non-Paying User]]*Sales[[#This Row],[Non-Paying Users]],0)</f>
        <v>0</v>
      </c>
      <c r="K1944" s="2" t="str">
        <f>_xlfn.IFS(Sales[[#This Row],[Current Upsell $]]=0,"",Sales[[#This Row],[Current Upsell $]]&gt;=400,"High",Sales[[#This Row],[Current Upsell $]]&gt;=100,"Medium",Sales[[#This Row],[Current Upsell $]]&lt;100,"Low")</f>
        <v/>
      </c>
      <c r="L1944" s="2" t="str">
        <f>IF(Sales[[#This Row],[Current Upsell $]]&gt;0,_xlfn.CONCAT(Sales[[#This Row],[Subscription Type]]," ",Sales[[#This Row],[Upsell Priority]]," ",TEXT(Sales[[#This Row],[Current Upsell $]],"$#,#")),"")</f>
        <v/>
      </c>
      <c r="M1944" s="1">
        <v>44256</v>
      </c>
      <c r="N1944" s="1">
        <v>44348</v>
      </c>
      <c r="O1944">
        <v>3</v>
      </c>
      <c r="P1944">
        <v>0</v>
      </c>
      <c r="Q1944" s="1">
        <v>44287</v>
      </c>
      <c r="R1944">
        <v>0</v>
      </c>
      <c r="S1944" s="1"/>
    </row>
    <row r="1945" spans="1:19" x14ac:dyDescent="0.35">
      <c r="A1945">
        <v>100235</v>
      </c>
      <c r="B1945" t="s">
        <v>3</v>
      </c>
      <c r="C1945" s="2">
        <f>_xlfn.SWITCH(Sales[[#This Row],[Subscription Type]],"Basic",10,"Premium",10,"Business",25,"Enterprise",27)</f>
        <v>10</v>
      </c>
      <c r="G1945">
        <v>0</v>
      </c>
      <c r="H1945">
        <v>5</v>
      </c>
      <c r="I1945">
        <f>IF(Sales[[#This Row],[Number of Users]]-Sales[[#This Row],[Licenses Bought]]&lt;0,0,Sales[[#This Row],[Number of Users]]-Sales[[#This Row],[Licenses Bought]])</f>
        <v>5</v>
      </c>
      <c r="J1945" s="2">
        <f>IF(Sales[[#This Row],[Sales Month]]=MAX(Sales[Sales Month]),Sales[[#This Row],[Upsell $ Per Non-Paying User]]*Sales[[#This Row],[Non-Paying Users]],0)</f>
        <v>0</v>
      </c>
      <c r="K1945" s="2" t="str">
        <f>_xlfn.IFS(Sales[[#This Row],[Current Upsell $]]=0,"",Sales[[#This Row],[Current Upsell $]]&gt;=400,"High",Sales[[#This Row],[Current Upsell $]]&gt;=100,"Medium",Sales[[#This Row],[Current Upsell $]]&lt;100,"Low")</f>
        <v/>
      </c>
      <c r="L1945" s="2" t="str">
        <f>IF(Sales[[#This Row],[Current Upsell $]]&gt;0,_xlfn.CONCAT(Sales[[#This Row],[Subscription Type]]," ",Sales[[#This Row],[Upsell Priority]]," ",TEXT(Sales[[#This Row],[Current Upsell $]],"$#,#")),"")</f>
        <v/>
      </c>
      <c r="M1945" s="1">
        <v>44256</v>
      </c>
      <c r="N1945" s="1">
        <v>44348</v>
      </c>
      <c r="O1945">
        <v>3</v>
      </c>
      <c r="P1945">
        <v>0</v>
      </c>
      <c r="Q1945" s="1">
        <v>44317</v>
      </c>
      <c r="R1945">
        <v>0</v>
      </c>
      <c r="S1945" s="1"/>
    </row>
    <row r="1946" spans="1:19" x14ac:dyDescent="0.35">
      <c r="A1946">
        <v>100235</v>
      </c>
      <c r="B1946" t="s">
        <v>3</v>
      </c>
      <c r="C1946" s="2">
        <f>_xlfn.SWITCH(Sales[[#This Row],[Subscription Type]],"Basic",10,"Premium",10,"Business",25,"Enterprise",27)</f>
        <v>10</v>
      </c>
      <c r="G1946">
        <v>0</v>
      </c>
      <c r="H1946">
        <v>7</v>
      </c>
      <c r="I1946">
        <f>IF(Sales[[#This Row],[Number of Users]]-Sales[[#This Row],[Licenses Bought]]&lt;0,0,Sales[[#This Row],[Number of Users]]-Sales[[#This Row],[Licenses Bought]])</f>
        <v>7</v>
      </c>
      <c r="J1946" s="2">
        <f>IF(Sales[[#This Row],[Sales Month]]=MAX(Sales[Sales Month]),Sales[[#This Row],[Upsell $ Per Non-Paying User]]*Sales[[#This Row],[Non-Paying Users]],0)</f>
        <v>70</v>
      </c>
      <c r="K1946" s="2" t="str">
        <f>_xlfn.IFS(Sales[[#This Row],[Current Upsell $]]=0,"",Sales[[#This Row],[Current Upsell $]]&gt;=400,"High",Sales[[#This Row],[Current Upsell $]]&gt;=100,"Medium",Sales[[#This Row],[Current Upsell $]]&lt;100,"Low")</f>
        <v>Low</v>
      </c>
      <c r="L1946" s="2" t="str">
        <f>IF(Sales[[#This Row],[Current Upsell $]]&gt;0,_xlfn.CONCAT(Sales[[#This Row],[Subscription Type]]," ",Sales[[#This Row],[Upsell Priority]]," ",TEXT(Sales[[#This Row],[Current Upsell $]],"$#,#")),"")</f>
        <v>Basic Low $70</v>
      </c>
      <c r="M1946" s="1">
        <v>44256</v>
      </c>
      <c r="N1946" s="1">
        <v>44348</v>
      </c>
      <c r="O1946">
        <v>3</v>
      </c>
      <c r="P1946">
        <v>0</v>
      </c>
      <c r="Q1946" s="1">
        <v>44348</v>
      </c>
      <c r="R1946">
        <v>0</v>
      </c>
      <c r="S1946" s="1"/>
    </row>
    <row r="1947" spans="1:19" x14ac:dyDescent="0.35">
      <c r="A1947">
        <v>100236</v>
      </c>
      <c r="B1947" t="s">
        <v>3</v>
      </c>
      <c r="C1947" s="2">
        <f>_xlfn.SWITCH(Sales[[#This Row],[Subscription Type]],"Basic",10,"Premium",10,"Business",25,"Enterprise",27)</f>
        <v>10</v>
      </c>
      <c r="G1947">
        <v>0</v>
      </c>
      <c r="H1947">
        <v>7</v>
      </c>
      <c r="I1947">
        <f>IF(Sales[[#This Row],[Number of Users]]-Sales[[#This Row],[Licenses Bought]]&lt;0,0,Sales[[#This Row],[Number of Users]]-Sales[[#This Row],[Licenses Bought]])</f>
        <v>7</v>
      </c>
      <c r="J1947" s="2">
        <f>IF(Sales[[#This Row],[Sales Month]]=MAX(Sales[Sales Month]),Sales[[#This Row],[Upsell $ Per Non-Paying User]]*Sales[[#This Row],[Non-Paying Users]],0)</f>
        <v>0</v>
      </c>
      <c r="K1947" s="2" t="str">
        <f>_xlfn.IFS(Sales[[#This Row],[Current Upsell $]]=0,"",Sales[[#This Row],[Current Upsell $]]&gt;=400,"High",Sales[[#This Row],[Current Upsell $]]&gt;=100,"Medium",Sales[[#This Row],[Current Upsell $]]&lt;100,"Low")</f>
        <v/>
      </c>
      <c r="L1947" s="2" t="str">
        <f>IF(Sales[[#This Row],[Current Upsell $]]&gt;0,_xlfn.CONCAT(Sales[[#This Row],[Subscription Type]]," ",Sales[[#This Row],[Upsell Priority]]," ",TEXT(Sales[[#This Row],[Current Upsell $]],"$#,#")),"")</f>
        <v/>
      </c>
      <c r="M1947" s="1">
        <v>44256</v>
      </c>
      <c r="N1947" s="1">
        <v>44378</v>
      </c>
      <c r="O1947">
        <v>4</v>
      </c>
      <c r="P1947">
        <v>0</v>
      </c>
      <c r="Q1947" s="1">
        <v>44256</v>
      </c>
      <c r="R1947">
        <v>0</v>
      </c>
      <c r="S1947" s="1"/>
    </row>
    <row r="1948" spans="1:19" x14ac:dyDescent="0.35">
      <c r="A1948">
        <v>100236</v>
      </c>
      <c r="B1948" t="s">
        <v>3</v>
      </c>
      <c r="C1948" s="2">
        <f>_xlfn.SWITCH(Sales[[#This Row],[Subscription Type]],"Basic",10,"Premium",10,"Business",25,"Enterprise",27)</f>
        <v>10</v>
      </c>
      <c r="G1948">
        <v>0</v>
      </c>
      <c r="H1948">
        <v>6</v>
      </c>
      <c r="I1948">
        <f>IF(Sales[[#This Row],[Number of Users]]-Sales[[#This Row],[Licenses Bought]]&lt;0,0,Sales[[#This Row],[Number of Users]]-Sales[[#This Row],[Licenses Bought]])</f>
        <v>6</v>
      </c>
      <c r="J1948" s="2">
        <f>IF(Sales[[#This Row],[Sales Month]]=MAX(Sales[Sales Month]),Sales[[#This Row],[Upsell $ Per Non-Paying User]]*Sales[[#This Row],[Non-Paying Users]],0)</f>
        <v>0</v>
      </c>
      <c r="K1948" s="2" t="str">
        <f>_xlfn.IFS(Sales[[#This Row],[Current Upsell $]]=0,"",Sales[[#This Row],[Current Upsell $]]&gt;=400,"High",Sales[[#This Row],[Current Upsell $]]&gt;=100,"Medium",Sales[[#This Row],[Current Upsell $]]&lt;100,"Low")</f>
        <v/>
      </c>
      <c r="L1948" s="2" t="str">
        <f>IF(Sales[[#This Row],[Current Upsell $]]&gt;0,_xlfn.CONCAT(Sales[[#This Row],[Subscription Type]]," ",Sales[[#This Row],[Upsell Priority]]," ",TEXT(Sales[[#This Row],[Current Upsell $]],"$#,#")),"")</f>
        <v/>
      </c>
      <c r="M1948" s="1">
        <v>44256</v>
      </c>
      <c r="N1948" s="1">
        <v>44378</v>
      </c>
      <c r="O1948">
        <v>4</v>
      </c>
      <c r="P1948">
        <v>0</v>
      </c>
      <c r="Q1948" s="1">
        <v>44287</v>
      </c>
      <c r="R1948">
        <v>0</v>
      </c>
      <c r="S1948" s="1"/>
    </row>
    <row r="1949" spans="1:19" x14ac:dyDescent="0.35">
      <c r="A1949">
        <v>100236</v>
      </c>
      <c r="B1949" t="s">
        <v>3</v>
      </c>
      <c r="C1949" s="2">
        <f>_xlfn.SWITCH(Sales[[#This Row],[Subscription Type]],"Basic",10,"Premium",10,"Business",25,"Enterprise",27)</f>
        <v>10</v>
      </c>
      <c r="G1949">
        <v>0</v>
      </c>
      <c r="H1949">
        <v>6</v>
      </c>
      <c r="I1949">
        <f>IF(Sales[[#This Row],[Number of Users]]-Sales[[#This Row],[Licenses Bought]]&lt;0,0,Sales[[#This Row],[Number of Users]]-Sales[[#This Row],[Licenses Bought]])</f>
        <v>6</v>
      </c>
      <c r="J1949" s="2">
        <f>IF(Sales[[#This Row],[Sales Month]]=MAX(Sales[Sales Month]),Sales[[#This Row],[Upsell $ Per Non-Paying User]]*Sales[[#This Row],[Non-Paying Users]],0)</f>
        <v>0</v>
      </c>
      <c r="K1949" s="2" t="str">
        <f>_xlfn.IFS(Sales[[#This Row],[Current Upsell $]]=0,"",Sales[[#This Row],[Current Upsell $]]&gt;=400,"High",Sales[[#This Row],[Current Upsell $]]&gt;=100,"Medium",Sales[[#This Row],[Current Upsell $]]&lt;100,"Low")</f>
        <v/>
      </c>
      <c r="L1949" s="2" t="str">
        <f>IF(Sales[[#This Row],[Current Upsell $]]&gt;0,_xlfn.CONCAT(Sales[[#This Row],[Subscription Type]]," ",Sales[[#This Row],[Upsell Priority]]," ",TEXT(Sales[[#This Row],[Current Upsell $]],"$#,#")),"")</f>
        <v/>
      </c>
      <c r="M1949" s="1">
        <v>44256</v>
      </c>
      <c r="N1949" s="1">
        <v>44378</v>
      </c>
      <c r="O1949">
        <v>4</v>
      </c>
      <c r="P1949">
        <v>0</v>
      </c>
      <c r="Q1949" s="1">
        <v>44317</v>
      </c>
      <c r="R1949">
        <v>0</v>
      </c>
      <c r="S1949" s="1"/>
    </row>
    <row r="1950" spans="1:19" x14ac:dyDescent="0.35">
      <c r="A1950">
        <v>100236</v>
      </c>
      <c r="B1950" t="s">
        <v>3</v>
      </c>
      <c r="C1950" s="2">
        <f>_xlfn.SWITCH(Sales[[#This Row],[Subscription Type]],"Basic",10,"Premium",10,"Business",25,"Enterprise",27)</f>
        <v>10</v>
      </c>
      <c r="G1950">
        <v>0</v>
      </c>
      <c r="H1950">
        <v>6</v>
      </c>
      <c r="I1950">
        <f>IF(Sales[[#This Row],[Number of Users]]-Sales[[#This Row],[Licenses Bought]]&lt;0,0,Sales[[#This Row],[Number of Users]]-Sales[[#This Row],[Licenses Bought]])</f>
        <v>6</v>
      </c>
      <c r="J1950" s="2">
        <f>IF(Sales[[#This Row],[Sales Month]]=MAX(Sales[Sales Month]),Sales[[#This Row],[Upsell $ Per Non-Paying User]]*Sales[[#This Row],[Non-Paying Users]],0)</f>
        <v>60</v>
      </c>
      <c r="K1950" s="2" t="str">
        <f>_xlfn.IFS(Sales[[#This Row],[Current Upsell $]]=0,"",Sales[[#This Row],[Current Upsell $]]&gt;=400,"High",Sales[[#This Row],[Current Upsell $]]&gt;=100,"Medium",Sales[[#This Row],[Current Upsell $]]&lt;100,"Low")</f>
        <v>Low</v>
      </c>
      <c r="L1950" s="2" t="str">
        <f>IF(Sales[[#This Row],[Current Upsell $]]&gt;0,_xlfn.CONCAT(Sales[[#This Row],[Subscription Type]]," ",Sales[[#This Row],[Upsell Priority]]," ",TEXT(Sales[[#This Row],[Current Upsell $]],"$#,#")),"")</f>
        <v>Basic Low $60</v>
      </c>
      <c r="M1950" s="1">
        <v>44256</v>
      </c>
      <c r="N1950" s="1">
        <v>44378</v>
      </c>
      <c r="O1950">
        <v>4</v>
      </c>
      <c r="P1950">
        <v>0</v>
      </c>
      <c r="Q1950" s="1">
        <v>44348</v>
      </c>
      <c r="R1950">
        <v>0</v>
      </c>
      <c r="S1950" s="1"/>
    </row>
    <row r="1951" spans="1:19" x14ac:dyDescent="0.35">
      <c r="A1951">
        <v>100237</v>
      </c>
      <c r="B1951" t="s">
        <v>3</v>
      </c>
      <c r="C1951" s="2">
        <f>_xlfn.SWITCH(Sales[[#This Row],[Subscription Type]],"Basic",10,"Premium",10,"Business",25,"Enterprise",27)</f>
        <v>10</v>
      </c>
      <c r="G1951">
        <v>0</v>
      </c>
      <c r="H1951">
        <v>6</v>
      </c>
      <c r="I1951">
        <f>IF(Sales[[#This Row],[Number of Users]]-Sales[[#This Row],[Licenses Bought]]&lt;0,0,Sales[[#This Row],[Number of Users]]-Sales[[#This Row],[Licenses Bought]])</f>
        <v>6</v>
      </c>
      <c r="J1951" s="2">
        <f>IF(Sales[[#This Row],[Sales Month]]=MAX(Sales[Sales Month]),Sales[[#This Row],[Upsell $ Per Non-Paying User]]*Sales[[#This Row],[Non-Paying Users]],0)</f>
        <v>0</v>
      </c>
      <c r="K1951" s="2" t="str">
        <f>_xlfn.IFS(Sales[[#This Row],[Current Upsell $]]=0,"",Sales[[#This Row],[Current Upsell $]]&gt;=400,"High",Sales[[#This Row],[Current Upsell $]]&gt;=100,"Medium",Sales[[#This Row],[Current Upsell $]]&lt;100,"Low")</f>
        <v/>
      </c>
      <c r="L1951" s="2" t="str">
        <f>IF(Sales[[#This Row],[Current Upsell $]]&gt;0,_xlfn.CONCAT(Sales[[#This Row],[Subscription Type]]," ",Sales[[#This Row],[Upsell Priority]]," ",TEXT(Sales[[#This Row],[Current Upsell $]],"$#,#")),"")</f>
        <v/>
      </c>
      <c r="M1951" s="1">
        <v>44256</v>
      </c>
      <c r="N1951" s="1">
        <v>44287</v>
      </c>
      <c r="O1951">
        <v>1</v>
      </c>
      <c r="P1951">
        <v>2</v>
      </c>
      <c r="Q1951" s="1">
        <v>44256</v>
      </c>
      <c r="R1951">
        <v>0</v>
      </c>
      <c r="S1951" s="1"/>
    </row>
    <row r="1952" spans="1:19" x14ac:dyDescent="0.35">
      <c r="A1952">
        <v>100237</v>
      </c>
      <c r="B1952" t="s">
        <v>3</v>
      </c>
      <c r="C1952" s="2">
        <f>_xlfn.SWITCH(Sales[[#This Row],[Subscription Type]],"Basic",10,"Premium",10,"Business",25,"Enterprise",27)</f>
        <v>10</v>
      </c>
      <c r="G1952">
        <v>0</v>
      </c>
      <c r="H1952">
        <v>6</v>
      </c>
      <c r="I1952">
        <f>IF(Sales[[#This Row],[Number of Users]]-Sales[[#This Row],[Licenses Bought]]&lt;0,0,Sales[[#This Row],[Number of Users]]-Sales[[#This Row],[Licenses Bought]])</f>
        <v>6</v>
      </c>
      <c r="J1952" s="2">
        <f>IF(Sales[[#This Row],[Sales Month]]=MAX(Sales[Sales Month]),Sales[[#This Row],[Upsell $ Per Non-Paying User]]*Sales[[#This Row],[Non-Paying Users]],0)</f>
        <v>0</v>
      </c>
      <c r="K1952" s="2" t="str">
        <f>_xlfn.IFS(Sales[[#This Row],[Current Upsell $]]=0,"",Sales[[#This Row],[Current Upsell $]]&gt;=400,"High",Sales[[#This Row],[Current Upsell $]]&gt;=100,"Medium",Sales[[#This Row],[Current Upsell $]]&lt;100,"Low")</f>
        <v/>
      </c>
      <c r="L1952" s="2" t="str">
        <f>IF(Sales[[#This Row],[Current Upsell $]]&gt;0,_xlfn.CONCAT(Sales[[#This Row],[Subscription Type]]," ",Sales[[#This Row],[Upsell Priority]]," ",TEXT(Sales[[#This Row],[Current Upsell $]],"$#,#")),"")</f>
        <v/>
      </c>
      <c r="M1952" s="1">
        <v>44256</v>
      </c>
      <c r="N1952" s="1">
        <v>44287</v>
      </c>
      <c r="O1952">
        <v>1</v>
      </c>
      <c r="P1952">
        <v>2</v>
      </c>
      <c r="Q1952" s="1">
        <v>44287</v>
      </c>
      <c r="R1952">
        <v>0</v>
      </c>
      <c r="S1952" s="1"/>
    </row>
    <row r="1953" spans="1:19" x14ac:dyDescent="0.35">
      <c r="A1953">
        <v>100238</v>
      </c>
      <c r="B1953" t="s">
        <v>3</v>
      </c>
      <c r="C1953" s="2">
        <f>_xlfn.SWITCH(Sales[[#This Row],[Subscription Type]],"Basic",10,"Premium",10,"Business",25,"Enterprise",27)</f>
        <v>10</v>
      </c>
      <c r="G1953">
        <v>0</v>
      </c>
      <c r="H1953">
        <v>5</v>
      </c>
      <c r="I1953">
        <f>IF(Sales[[#This Row],[Number of Users]]-Sales[[#This Row],[Licenses Bought]]&lt;0,0,Sales[[#This Row],[Number of Users]]-Sales[[#This Row],[Licenses Bought]])</f>
        <v>5</v>
      </c>
      <c r="J1953" s="2">
        <f>IF(Sales[[#This Row],[Sales Month]]=MAX(Sales[Sales Month]),Sales[[#This Row],[Upsell $ Per Non-Paying User]]*Sales[[#This Row],[Non-Paying Users]],0)</f>
        <v>0</v>
      </c>
      <c r="K1953" s="2" t="str">
        <f>_xlfn.IFS(Sales[[#This Row],[Current Upsell $]]=0,"",Sales[[#This Row],[Current Upsell $]]&gt;=400,"High",Sales[[#This Row],[Current Upsell $]]&gt;=100,"Medium",Sales[[#This Row],[Current Upsell $]]&lt;100,"Low")</f>
        <v/>
      </c>
      <c r="L1953" s="2" t="str">
        <f>IF(Sales[[#This Row],[Current Upsell $]]&gt;0,_xlfn.CONCAT(Sales[[#This Row],[Subscription Type]]," ",Sales[[#This Row],[Upsell Priority]]," ",TEXT(Sales[[#This Row],[Current Upsell $]],"$#,#")),"")</f>
        <v/>
      </c>
      <c r="M1953" s="1">
        <v>44256</v>
      </c>
      <c r="N1953" s="1">
        <v>44317</v>
      </c>
      <c r="O1953">
        <v>2</v>
      </c>
      <c r="P1953">
        <v>1</v>
      </c>
      <c r="Q1953" s="1">
        <v>44256</v>
      </c>
      <c r="R1953">
        <v>0</v>
      </c>
      <c r="S1953" s="1"/>
    </row>
    <row r="1954" spans="1:19" x14ac:dyDescent="0.35">
      <c r="A1954">
        <v>100238</v>
      </c>
      <c r="B1954" t="s">
        <v>0</v>
      </c>
      <c r="C1954" s="2">
        <f>_xlfn.SWITCH(Sales[[#This Row],[Subscription Type]],"Basic",10,"Premium",10,"Business",25,"Enterprise",27)</f>
        <v>10</v>
      </c>
      <c r="G1954">
        <v>3</v>
      </c>
      <c r="H1954">
        <v>6</v>
      </c>
      <c r="I1954">
        <f>IF(Sales[[#This Row],[Number of Users]]-Sales[[#This Row],[Licenses Bought]]&lt;0,0,Sales[[#This Row],[Number of Users]]-Sales[[#This Row],[Licenses Bought]])</f>
        <v>3</v>
      </c>
      <c r="J1954" s="2">
        <f>IF(Sales[[#This Row],[Sales Month]]=MAX(Sales[Sales Month]),Sales[[#This Row],[Upsell $ Per Non-Paying User]]*Sales[[#This Row],[Non-Paying Users]],0)</f>
        <v>0</v>
      </c>
      <c r="K1954" s="2" t="str">
        <f>_xlfn.IFS(Sales[[#This Row],[Current Upsell $]]=0,"",Sales[[#This Row],[Current Upsell $]]&gt;=400,"High",Sales[[#This Row],[Current Upsell $]]&gt;=100,"Medium",Sales[[#This Row],[Current Upsell $]]&lt;100,"Low")</f>
        <v/>
      </c>
      <c r="L1954" s="2" t="str">
        <f>IF(Sales[[#This Row],[Current Upsell $]]&gt;0,_xlfn.CONCAT(Sales[[#This Row],[Subscription Type]]," ",Sales[[#This Row],[Upsell Priority]]," ",TEXT(Sales[[#This Row],[Current Upsell $]],"$#,#")),"")</f>
        <v/>
      </c>
      <c r="M1954" s="1">
        <v>44256</v>
      </c>
      <c r="N1954" s="1">
        <v>44317</v>
      </c>
      <c r="O1954">
        <v>2</v>
      </c>
      <c r="P1954">
        <v>1</v>
      </c>
      <c r="Q1954" s="1">
        <v>44287</v>
      </c>
      <c r="R1954">
        <v>30</v>
      </c>
      <c r="S1954" s="1"/>
    </row>
    <row r="1955" spans="1:19" x14ac:dyDescent="0.35">
      <c r="A1955">
        <v>100238</v>
      </c>
      <c r="B1955" t="s">
        <v>0</v>
      </c>
      <c r="C1955" s="2">
        <f>_xlfn.SWITCH(Sales[[#This Row],[Subscription Type]],"Basic",10,"Premium",10,"Business",25,"Enterprise",27)</f>
        <v>10</v>
      </c>
      <c r="G1955">
        <v>4</v>
      </c>
      <c r="H1955">
        <v>5</v>
      </c>
      <c r="I1955">
        <f>IF(Sales[[#This Row],[Number of Users]]-Sales[[#This Row],[Licenses Bought]]&lt;0,0,Sales[[#This Row],[Number of Users]]-Sales[[#This Row],[Licenses Bought]])</f>
        <v>1</v>
      </c>
      <c r="J1955" s="2">
        <f>IF(Sales[[#This Row],[Sales Month]]=MAX(Sales[Sales Month]),Sales[[#This Row],[Upsell $ Per Non-Paying User]]*Sales[[#This Row],[Non-Paying Users]],0)</f>
        <v>0</v>
      </c>
      <c r="K1955" s="2" t="str">
        <f>_xlfn.IFS(Sales[[#This Row],[Current Upsell $]]=0,"",Sales[[#This Row],[Current Upsell $]]&gt;=400,"High",Sales[[#This Row],[Current Upsell $]]&gt;=100,"Medium",Sales[[#This Row],[Current Upsell $]]&lt;100,"Low")</f>
        <v/>
      </c>
      <c r="L1955" s="2" t="str">
        <f>IF(Sales[[#This Row],[Current Upsell $]]&gt;0,_xlfn.CONCAT(Sales[[#This Row],[Subscription Type]]," ",Sales[[#This Row],[Upsell Priority]]," ",TEXT(Sales[[#This Row],[Current Upsell $]],"$#,#")),"")</f>
        <v/>
      </c>
      <c r="M1955" s="1">
        <v>44256</v>
      </c>
      <c r="N1955" s="1">
        <v>44317</v>
      </c>
      <c r="O1955">
        <v>2</v>
      </c>
      <c r="P1955">
        <v>1</v>
      </c>
      <c r="Q1955" s="1">
        <v>44317</v>
      </c>
      <c r="R1955">
        <v>40</v>
      </c>
      <c r="S1955" s="1"/>
    </row>
    <row r="1956" spans="1:19" x14ac:dyDescent="0.35">
      <c r="A1956">
        <v>100239</v>
      </c>
      <c r="B1956" t="s">
        <v>3</v>
      </c>
      <c r="C1956" s="2">
        <f>_xlfn.SWITCH(Sales[[#This Row],[Subscription Type]],"Basic",10,"Premium",10,"Business",25,"Enterprise",27)</f>
        <v>10</v>
      </c>
      <c r="G1956">
        <v>0</v>
      </c>
      <c r="H1956">
        <v>5</v>
      </c>
      <c r="I1956">
        <f>IF(Sales[[#This Row],[Number of Users]]-Sales[[#This Row],[Licenses Bought]]&lt;0,0,Sales[[#This Row],[Number of Users]]-Sales[[#This Row],[Licenses Bought]])</f>
        <v>5</v>
      </c>
      <c r="J1956" s="2">
        <f>IF(Sales[[#This Row],[Sales Month]]=MAX(Sales[Sales Month]),Sales[[#This Row],[Upsell $ Per Non-Paying User]]*Sales[[#This Row],[Non-Paying Users]],0)</f>
        <v>0</v>
      </c>
      <c r="K1956" s="2" t="str">
        <f>_xlfn.IFS(Sales[[#This Row],[Current Upsell $]]=0,"",Sales[[#This Row],[Current Upsell $]]&gt;=400,"High",Sales[[#This Row],[Current Upsell $]]&gt;=100,"Medium",Sales[[#This Row],[Current Upsell $]]&lt;100,"Low")</f>
        <v/>
      </c>
      <c r="L1956" s="2" t="str">
        <f>IF(Sales[[#This Row],[Current Upsell $]]&gt;0,_xlfn.CONCAT(Sales[[#This Row],[Subscription Type]]," ",Sales[[#This Row],[Upsell Priority]]," ",TEXT(Sales[[#This Row],[Current Upsell $]],"$#,#")),"")</f>
        <v/>
      </c>
      <c r="M1956" s="1">
        <v>44256</v>
      </c>
      <c r="N1956" s="1">
        <v>44348</v>
      </c>
      <c r="O1956">
        <v>3</v>
      </c>
      <c r="P1956">
        <v>0</v>
      </c>
      <c r="Q1956" s="1">
        <v>44256</v>
      </c>
      <c r="R1956">
        <v>0</v>
      </c>
      <c r="S1956" s="1"/>
    </row>
    <row r="1957" spans="1:19" x14ac:dyDescent="0.35">
      <c r="A1957">
        <v>100239</v>
      </c>
      <c r="B1957" t="s">
        <v>3</v>
      </c>
      <c r="C1957" s="2">
        <f>_xlfn.SWITCH(Sales[[#This Row],[Subscription Type]],"Basic",10,"Premium",10,"Business",25,"Enterprise",27)</f>
        <v>10</v>
      </c>
      <c r="G1957">
        <v>0</v>
      </c>
      <c r="H1957">
        <v>4</v>
      </c>
      <c r="I1957">
        <f>IF(Sales[[#This Row],[Number of Users]]-Sales[[#This Row],[Licenses Bought]]&lt;0,0,Sales[[#This Row],[Number of Users]]-Sales[[#This Row],[Licenses Bought]])</f>
        <v>4</v>
      </c>
      <c r="J1957" s="2">
        <f>IF(Sales[[#This Row],[Sales Month]]=MAX(Sales[Sales Month]),Sales[[#This Row],[Upsell $ Per Non-Paying User]]*Sales[[#This Row],[Non-Paying Users]],0)</f>
        <v>0</v>
      </c>
      <c r="K1957" s="2" t="str">
        <f>_xlfn.IFS(Sales[[#This Row],[Current Upsell $]]=0,"",Sales[[#This Row],[Current Upsell $]]&gt;=400,"High",Sales[[#This Row],[Current Upsell $]]&gt;=100,"Medium",Sales[[#This Row],[Current Upsell $]]&lt;100,"Low")</f>
        <v/>
      </c>
      <c r="L1957" s="2" t="str">
        <f>IF(Sales[[#This Row],[Current Upsell $]]&gt;0,_xlfn.CONCAT(Sales[[#This Row],[Subscription Type]]," ",Sales[[#This Row],[Upsell Priority]]," ",TEXT(Sales[[#This Row],[Current Upsell $]],"$#,#")),"")</f>
        <v/>
      </c>
      <c r="M1957" s="1">
        <v>44256</v>
      </c>
      <c r="N1957" s="1">
        <v>44348</v>
      </c>
      <c r="O1957">
        <v>3</v>
      </c>
      <c r="P1957">
        <v>0</v>
      </c>
      <c r="Q1957" s="1">
        <v>44287</v>
      </c>
      <c r="R1957">
        <v>0</v>
      </c>
      <c r="S1957" s="1"/>
    </row>
    <row r="1958" spans="1:19" x14ac:dyDescent="0.35">
      <c r="A1958">
        <v>100239</v>
      </c>
      <c r="B1958" t="s">
        <v>3</v>
      </c>
      <c r="C1958" s="2">
        <f>_xlfn.SWITCH(Sales[[#This Row],[Subscription Type]],"Basic",10,"Premium",10,"Business",25,"Enterprise",27)</f>
        <v>10</v>
      </c>
      <c r="G1958">
        <v>0</v>
      </c>
      <c r="H1958">
        <v>4</v>
      </c>
      <c r="I1958">
        <f>IF(Sales[[#This Row],[Number of Users]]-Sales[[#This Row],[Licenses Bought]]&lt;0,0,Sales[[#This Row],[Number of Users]]-Sales[[#This Row],[Licenses Bought]])</f>
        <v>4</v>
      </c>
      <c r="J1958" s="2">
        <f>IF(Sales[[#This Row],[Sales Month]]=MAX(Sales[Sales Month]),Sales[[#This Row],[Upsell $ Per Non-Paying User]]*Sales[[#This Row],[Non-Paying Users]],0)</f>
        <v>0</v>
      </c>
      <c r="K1958" s="2" t="str">
        <f>_xlfn.IFS(Sales[[#This Row],[Current Upsell $]]=0,"",Sales[[#This Row],[Current Upsell $]]&gt;=400,"High",Sales[[#This Row],[Current Upsell $]]&gt;=100,"Medium",Sales[[#This Row],[Current Upsell $]]&lt;100,"Low")</f>
        <v/>
      </c>
      <c r="L1958" s="2" t="str">
        <f>IF(Sales[[#This Row],[Current Upsell $]]&gt;0,_xlfn.CONCAT(Sales[[#This Row],[Subscription Type]]," ",Sales[[#This Row],[Upsell Priority]]," ",TEXT(Sales[[#This Row],[Current Upsell $]],"$#,#")),"")</f>
        <v/>
      </c>
      <c r="M1958" s="1">
        <v>44256</v>
      </c>
      <c r="N1958" s="1">
        <v>44348</v>
      </c>
      <c r="O1958">
        <v>3</v>
      </c>
      <c r="P1958">
        <v>0</v>
      </c>
      <c r="Q1958" s="1">
        <v>44317</v>
      </c>
      <c r="R1958">
        <v>0</v>
      </c>
      <c r="S1958" s="1"/>
    </row>
    <row r="1959" spans="1:19" x14ac:dyDescent="0.35">
      <c r="A1959">
        <v>100239</v>
      </c>
      <c r="B1959" t="s">
        <v>3</v>
      </c>
      <c r="C1959" s="2">
        <f>_xlfn.SWITCH(Sales[[#This Row],[Subscription Type]],"Basic",10,"Premium",10,"Business",25,"Enterprise",27)</f>
        <v>10</v>
      </c>
      <c r="G1959">
        <v>0</v>
      </c>
      <c r="H1959">
        <v>4</v>
      </c>
      <c r="I1959">
        <f>IF(Sales[[#This Row],[Number of Users]]-Sales[[#This Row],[Licenses Bought]]&lt;0,0,Sales[[#This Row],[Number of Users]]-Sales[[#This Row],[Licenses Bought]])</f>
        <v>4</v>
      </c>
      <c r="J1959" s="2">
        <f>IF(Sales[[#This Row],[Sales Month]]=MAX(Sales[Sales Month]),Sales[[#This Row],[Upsell $ Per Non-Paying User]]*Sales[[#This Row],[Non-Paying Users]],0)</f>
        <v>40</v>
      </c>
      <c r="K1959" s="2" t="str">
        <f>_xlfn.IFS(Sales[[#This Row],[Current Upsell $]]=0,"",Sales[[#This Row],[Current Upsell $]]&gt;=400,"High",Sales[[#This Row],[Current Upsell $]]&gt;=100,"Medium",Sales[[#This Row],[Current Upsell $]]&lt;100,"Low")</f>
        <v>Low</v>
      </c>
      <c r="L1959" s="2" t="str">
        <f>IF(Sales[[#This Row],[Current Upsell $]]&gt;0,_xlfn.CONCAT(Sales[[#This Row],[Subscription Type]]," ",Sales[[#This Row],[Upsell Priority]]," ",TEXT(Sales[[#This Row],[Current Upsell $]],"$#,#")),"")</f>
        <v>Basic Low $40</v>
      </c>
      <c r="M1959" s="1">
        <v>44256</v>
      </c>
      <c r="N1959" s="1">
        <v>44348</v>
      </c>
      <c r="O1959">
        <v>3</v>
      </c>
      <c r="P1959">
        <v>0</v>
      </c>
      <c r="Q1959" s="1">
        <v>44348</v>
      </c>
      <c r="R1959">
        <v>0</v>
      </c>
      <c r="S1959" s="1"/>
    </row>
    <row r="1960" spans="1:19" x14ac:dyDescent="0.35">
      <c r="A1960">
        <v>100240</v>
      </c>
      <c r="B1960" t="s">
        <v>3</v>
      </c>
      <c r="C1960" s="2">
        <f>_xlfn.SWITCH(Sales[[#This Row],[Subscription Type]],"Basic",10,"Premium",10,"Business",25,"Enterprise",27)</f>
        <v>10</v>
      </c>
      <c r="E1960" s="1"/>
      <c r="F1960" s="1"/>
      <c r="G1960">
        <v>0</v>
      </c>
      <c r="H1960">
        <v>2</v>
      </c>
      <c r="I1960">
        <f>IF(Sales[[#This Row],[Number of Users]]-Sales[[#This Row],[Licenses Bought]]&lt;0,0,Sales[[#This Row],[Number of Users]]-Sales[[#This Row],[Licenses Bought]])</f>
        <v>2</v>
      </c>
      <c r="J1960" s="2">
        <f>IF(Sales[[#This Row],[Sales Month]]=MAX(Sales[Sales Month]),Sales[[#This Row],[Upsell $ Per Non-Paying User]]*Sales[[#This Row],[Non-Paying Users]],0)</f>
        <v>0</v>
      </c>
      <c r="K1960" s="2" t="str">
        <f>_xlfn.IFS(Sales[[#This Row],[Current Upsell $]]=0,"",Sales[[#This Row],[Current Upsell $]]&gt;=400,"High",Sales[[#This Row],[Current Upsell $]]&gt;=100,"Medium",Sales[[#This Row],[Current Upsell $]]&lt;100,"Low")</f>
        <v/>
      </c>
      <c r="L1960" s="2" t="str">
        <f>IF(Sales[[#This Row],[Current Upsell $]]&gt;0,_xlfn.CONCAT(Sales[[#This Row],[Subscription Type]]," ",Sales[[#This Row],[Upsell Priority]]," ",TEXT(Sales[[#This Row],[Current Upsell $]],"$#,#")),"")</f>
        <v/>
      </c>
      <c r="M1960" s="1">
        <v>44256</v>
      </c>
      <c r="N1960" s="1">
        <v>44378</v>
      </c>
      <c r="O1960">
        <v>4</v>
      </c>
      <c r="P1960">
        <v>0</v>
      </c>
      <c r="Q1960" s="1">
        <v>44256</v>
      </c>
      <c r="R1960">
        <v>0</v>
      </c>
      <c r="S1960" s="1"/>
    </row>
    <row r="1961" spans="1:19" x14ac:dyDescent="0.35">
      <c r="A1961">
        <v>100240</v>
      </c>
      <c r="B1961" t="s">
        <v>0</v>
      </c>
      <c r="C1961" s="2">
        <f>_xlfn.SWITCH(Sales[[#This Row],[Subscription Type]],"Basic",10,"Premium",10,"Business",25,"Enterprise",27)</f>
        <v>10</v>
      </c>
      <c r="E1961" s="1"/>
      <c r="F1961" s="1"/>
      <c r="G1961">
        <v>1</v>
      </c>
      <c r="H1961">
        <v>2</v>
      </c>
      <c r="I1961">
        <f>IF(Sales[[#This Row],[Number of Users]]-Sales[[#This Row],[Licenses Bought]]&lt;0,0,Sales[[#This Row],[Number of Users]]-Sales[[#This Row],[Licenses Bought]])</f>
        <v>1</v>
      </c>
      <c r="J1961" s="2">
        <f>IF(Sales[[#This Row],[Sales Month]]=MAX(Sales[Sales Month]),Sales[[#This Row],[Upsell $ Per Non-Paying User]]*Sales[[#This Row],[Non-Paying Users]],0)</f>
        <v>0</v>
      </c>
      <c r="K1961" s="2" t="str">
        <f>_xlfn.IFS(Sales[[#This Row],[Current Upsell $]]=0,"",Sales[[#This Row],[Current Upsell $]]&gt;=400,"High",Sales[[#This Row],[Current Upsell $]]&gt;=100,"Medium",Sales[[#This Row],[Current Upsell $]]&lt;100,"Low")</f>
        <v/>
      </c>
      <c r="L1961" s="2" t="str">
        <f>IF(Sales[[#This Row],[Current Upsell $]]&gt;0,_xlfn.CONCAT(Sales[[#This Row],[Subscription Type]]," ",Sales[[#This Row],[Upsell Priority]]," ",TEXT(Sales[[#This Row],[Current Upsell $]],"$#,#")),"")</f>
        <v/>
      </c>
      <c r="M1961" s="1">
        <v>44256</v>
      </c>
      <c r="N1961" s="1">
        <v>44378</v>
      </c>
      <c r="O1961">
        <v>4</v>
      </c>
      <c r="P1961">
        <v>0</v>
      </c>
      <c r="Q1961" s="1">
        <v>44287</v>
      </c>
      <c r="R1961">
        <v>10</v>
      </c>
      <c r="S1961" s="1"/>
    </row>
    <row r="1962" spans="1:19" x14ac:dyDescent="0.35">
      <c r="A1962">
        <v>100240</v>
      </c>
      <c r="B1962" t="s">
        <v>0</v>
      </c>
      <c r="C1962" s="2">
        <f>_xlfn.SWITCH(Sales[[#This Row],[Subscription Type]],"Basic",10,"Premium",10,"Business",25,"Enterprise",27)</f>
        <v>10</v>
      </c>
      <c r="E1962" s="1"/>
      <c r="F1962" s="1"/>
      <c r="G1962">
        <v>1</v>
      </c>
      <c r="H1962">
        <v>2</v>
      </c>
      <c r="I1962">
        <f>IF(Sales[[#This Row],[Number of Users]]-Sales[[#This Row],[Licenses Bought]]&lt;0,0,Sales[[#This Row],[Number of Users]]-Sales[[#This Row],[Licenses Bought]])</f>
        <v>1</v>
      </c>
      <c r="J1962" s="2">
        <f>IF(Sales[[#This Row],[Sales Month]]=MAX(Sales[Sales Month]),Sales[[#This Row],[Upsell $ Per Non-Paying User]]*Sales[[#This Row],[Non-Paying Users]],0)</f>
        <v>0</v>
      </c>
      <c r="K1962" s="2" t="str">
        <f>_xlfn.IFS(Sales[[#This Row],[Current Upsell $]]=0,"",Sales[[#This Row],[Current Upsell $]]&gt;=400,"High",Sales[[#This Row],[Current Upsell $]]&gt;=100,"Medium",Sales[[#This Row],[Current Upsell $]]&lt;100,"Low")</f>
        <v/>
      </c>
      <c r="L1962" s="2" t="str">
        <f>IF(Sales[[#This Row],[Current Upsell $]]&gt;0,_xlfn.CONCAT(Sales[[#This Row],[Subscription Type]]," ",Sales[[#This Row],[Upsell Priority]]," ",TEXT(Sales[[#This Row],[Current Upsell $]],"$#,#")),"")</f>
        <v/>
      </c>
      <c r="M1962" s="1">
        <v>44256</v>
      </c>
      <c r="N1962" s="1">
        <v>44378</v>
      </c>
      <c r="O1962">
        <v>4</v>
      </c>
      <c r="P1962">
        <v>0</v>
      </c>
      <c r="Q1962" s="1">
        <v>44317</v>
      </c>
      <c r="R1962">
        <v>10</v>
      </c>
      <c r="S1962" s="1"/>
    </row>
    <row r="1963" spans="1:19" x14ac:dyDescent="0.35">
      <c r="A1963">
        <v>100240</v>
      </c>
      <c r="B1963" t="s">
        <v>0</v>
      </c>
      <c r="C1963" s="2">
        <f>_xlfn.SWITCH(Sales[[#This Row],[Subscription Type]],"Basic",10,"Premium",10,"Business",25,"Enterprise",27)</f>
        <v>10</v>
      </c>
      <c r="E1963" s="1"/>
      <c r="F1963" s="1"/>
      <c r="G1963">
        <v>1</v>
      </c>
      <c r="H1963">
        <v>2</v>
      </c>
      <c r="I1963">
        <f>IF(Sales[[#This Row],[Number of Users]]-Sales[[#This Row],[Licenses Bought]]&lt;0,0,Sales[[#This Row],[Number of Users]]-Sales[[#This Row],[Licenses Bought]])</f>
        <v>1</v>
      </c>
      <c r="J1963" s="2">
        <f>IF(Sales[[#This Row],[Sales Month]]=MAX(Sales[Sales Month]),Sales[[#This Row],[Upsell $ Per Non-Paying User]]*Sales[[#This Row],[Non-Paying Users]],0)</f>
        <v>10</v>
      </c>
      <c r="K1963" s="2" t="str">
        <f>_xlfn.IFS(Sales[[#This Row],[Current Upsell $]]=0,"",Sales[[#This Row],[Current Upsell $]]&gt;=400,"High",Sales[[#This Row],[Current Upsell $]]&gt;=100,"Medium",Sales[[#This Row],[Current Upsell $]]&lt;100,"Low")</f>
        <v>Low</v>
      </c>
      <c r="L1963" s="2" t="str">
        <f>IF(Sales[[#This Row],[Current Upsell $]]&gt;0,_xlfn.CONCAT(Sales[[#This Row],[Subscription Type]]," ",Sales[[#This Row],[Upsell Priority]]," ",TEXT(Sales[[#This Row],[Current Upsell $]],"$#,#")),"")</f>
        <v>Premium Low $10</v>
      </c>
      <c r="M1963" s="1">
        <v>44256</v>
      </c>
      <c r="N1963" s="1">
        <v>44378</v>
      </c>
      <c r="O1963">
        <v>4</v>
      </c>
      <c r="P1963">
        <v>0</v>
      </c>
      <c r="Q1963" s="1">
        <v>44348</v>
      </c>
      <c r="R1963">
        <v>10</v>
      </c>
      <c r="S1963" s="1"/>
    </row>
    <row r="1964" spans="1:19" x14ac:dyDescent="0.35">
      <c r="A1964">
        <v>100241</v>
      </c>
      <c r="B1964" t="s">
        <v>3</v>
      </c>
      <c r="C1964" s="2">
        <f>_xlfn.SWITCH(Sales[[#This Row],[Subscription Type]],"Basic",10,"Premium",10,"Business",25,"Enterprise",27)</f>
        <v>10</v>
      </c>
      <c r="E1964" s="1"/>
      <c r="F1964" s="1"/>
      <c r="G1964">
        <v>0</v>
      </c>
      <c r="H1964">
        <v>2</v>
      </c>
      <c r="I1964">
        <f>IF(Sales[[#This Row],[Number of Users]]-Sales[[#This Row],[Licenses Bought]]&lt;0,0,Sales[[#This Row],[Number of Users]]-Sales[[#This Row],[Licenses Bought]])</f>
        <v>2</v>
      </c>
      <c r="J1964" s="2">
        <f>IF(Sales[[#This Row],[Sales Month]]=MAX(Sales[Sales Month]),Sales[[#This Row],[Upsell $ Per Non-Paying User]]*Sales[[#This Row],[Non-Paying Users]],0)</f>
        <v>0</v>
      </c>
      <c r="K1964" s="2" t="str">
        <f>_xlfn.IFS(Sales[[#This Row],[Current Upsell $]]=0,"",Sales[[#This Row],[Current Upsell $]]&gt;=400,"High",Sales[[#This Row],[Current Upsell $]]&gt;=100,"Medium",Sales[[#This Row],[Current Upsell $]]&lt;100,"Low")</f>
        <v/>
      </c>
      <c r="L1964" s="2" t="str">
        <f>IF(Sales[[#This Row],[Current Upsell $]]&gt;0,_xlfn.CONCAT(Sales[[#This Row],[Subscription Type]]," ",Sales[[#This Row],[Upsell Priority]]," ",TEXT(Sales[[#This Row],[Current Upsell $]],"$#,#")),"")</f>
        <v/>
      </c>
      <c r="M1964" s="1">
        <v>44256</v>
      </c>
      <c r="N1964" s="1">
        <v>44378</v>
      </c>
      <c r="O1964">
        <v>4</v>
      </c>
      <c r="P1964">
        <v>0</v>
      </c>
      <c r="Q1964" s="1">
        <v>44256</v>
      </c>
      <c r="R1964">
        <v>0</v>
      </c>
      <c r="S1964" s="1"/>
    </row>
    <row r="1965" spans="1:19" x14ac:dyDescent="0.35">
      <c r="A1965">
        <v>100241</v>
      </c>
      <c r="B1965" t="s">
        <v>0</v>
      </c>
      <c r="C1965" s="2">
        <f>_xlfn.SWITCH(Sales[[#This Row],[Subscription Type]],"Basic",10,"Premium",10,"Business",25,"Enterprise",27)</f>
        <v>10</v>
      </c>
      <c r="E1965" s="1"/>
      <c r="F1965" s="1"/>
      <c r="G1965">
        <v>1</v>
      </c>
      <c r="H1965">
        <v>2</v>
      </c>
      <c r="I1965">
        <f>IF(Sales[[#This Row],[Number of Users]]-Sales[[#This Row],[Licenses Bought]]&lt;0,0,Sales[[#This Row],[Number of Users]]-Sales[[#This Row],[Licenses Bought]])</f>
        <v>1</v>
      </c>
      <c r="J1965" s="2">
        <f>IF(Sales[[#This Row],[Sales Month]]=MAX(Sales[Sales Month]),Sales[[#This Row],[Upsell $ Per Non-Paying User]]*Sales[[#This Row],[Non-Paying Users]],0)</f>
        <v>0</v>
      </c>
      <c r="K1965" s="2" t="str">
        <f>_xlfn.IFS(Sales[[#This Row],[Current Upsell $]]=0,"",Sales[[#This Row],[Current Upsell $]]&gt;=400,"High",Sales[[#This Row],[Current Upsell $]]&gt;=100,"Medium",Sales[[#This Row],[Current Upsell $]]&lt;100,"Low")</f>
        <v/>
      </c>
      <c r="L1965" s="2" t="str">
        <f>IF(Sales[[#This Row],[Current Upsell $]]&gt;0,_xlfn.CONCAT(Sales[[#This Row],[Subscription Type]]," ",Sales[[#This Row],[Upsell Priority]]," ",TEXT(Sales[[#This Row],[Current Upsell $]],"$#,#")),"")</f>
        <v/>
      </c>
      <c r="M1965" s="1">
        <v>44256</v>
      </c>
      <c r="N1965" s="1">
        <v>44378</v>
      </c>
      <c r="O1965">
        <v>4</v>
      </c>
      <c r="P1965">
        <v>0</v>
      </c>
      <c r="Q1965" s="1">
        <v>44287</v>
      </c>
      <c r="R1965">
        <v>10</v>
      </c>
      <c r="S1965" s="1"/>
    </row>
    <row r="1966" spans="1:19" x14ac:dyDescent="0.35">
      <c r="A1966">
        <v>100241</v>
      </c>
      <c r="B1966" t="s">
        <v>0</v>
      </c>
      <c r="C1966" s="2">
        <f>_xlfn.SWITCH(Sales[[#This Row],[Subscription Type]],"Basic",10,"Premium",10,"Business",25,"Enterprise",27)</f>
        <v>10</v>
      </c>
      <c r="E1966" s="1"/>
      <c r="F1966" s="1"/>
      <c r="G1966">
        <v>1</v>
      </c>
      <c r="H1966">
        <v>2</v>
      </c>
      <c r="I1966">
        <f>IF(Sales[[#This Row],[Number of Users]]-Sales[[#This Row],[Licenses Bought]]&lt;0,0,Sales[[#This Row],[Number of Users]]-Sales[[#This Row],[Licenses Bought]])</f>
        <v>1</v>
      </c>
      <c r="J1966" s="2">
        <f>IF(Sales[[#This Row],[Sales Month]]=MAX(Sales[Sales Month]),Sales[[#This Row],[Upsell $ Per Non-Paying User]]*Sales[[#This Row],[Non-Paying Users]],0)</f>
        <v>0</v>
      </c>
      <c r="K1966" s="2" t="str">
        <f>_xlfn.IFS(Sales[[#This Row],[Current Upsell $]]=0,"",Sales[[#This Row],[Current Upsell $]]&gt;=400,"High",Sales[[#This Row],[Current Upsell $]]&gt;=100,"Medium",Sales[[#This Row],[Current Upsell $]]&lt;100,"Low")</f>
        <v/>
      </c>
      <c r="L1966" s="2" t="str">
        <f>IF(Sales[[#This Row],[Current Upsell $]]&gt;0,_xlfn.CONCAT(Sales[[#This Row],[Subscription Type]]," ",Sales[[#This Row],[Upsell Priority]]," ",TEXT(Sales[[#This Row],[Current Upsell $]],"$#,#")),"")</f>
        <v/>
      </c>
      <c r="M1966" s="1">
        <v>44256</v>
      </c>
      <c r="N1966" s="1">
        <v>44378</v>
      </c>
      <c r="O1966">
        <v>4</v>
      </c>
      <c r="P1966">
        <v>0</v>
      </c>
      <c r="Q1966" s="1">
        <v>44317</v>
      </c>
      <c r="R1966">
        <v>10</v>
      </c>
      <c r="S1966" s="1"/>
    </row>
    <row r="1967" spans="1:19" x14ac:dyDescent="0.35">
      <c r="A1967">
        <v>100241</v>
      </c>
      <c r="B1967" t="s">
        <v>0</v>
      </c>
      <c r="C1967" s="2">
        <f>_xlfn.SWITCH(Sales[[#This Row],[Subscription Type]],"Basic",10,"Premium",10,"Business",25,"Enterprise",27)</f>
        <v>10</v>
      </c>
      <c r="E1967" s="1"/>
      <c r="F1967" s="1"/>
      <c r="G1967">
        <v>1</v>
      </c>
      <c r="H1967">
        <v>2</v>
      </c>
      <c r="I1967">
        <f>IF(Sales[[#This Row],[Number of Users]]-Sales[[#This Row],[Licenses Bought]]&lt;0,0,Sales[[#This Row],[Number of Users]]-Sales[[#This Row],[Licenses Bought]])</f>
        <v>1</v>
      </c>
      <c r="J1967" s="2">
        <f>IF(Sales[[#This Row],[Sales Month]]=MAX(Sales[Sales Month]),Sales[[#This Row],[Upsell $ Per Non-Paying User]]*Sales[[#This Row],[Non-Paying Users]],0)</f>
        <v>10</v>
      </c>
      <c r="K1967" s="2" t="str">
        <f>_xlfn.IFS(Sales[[#This Row],[Current Upsell $]]=0,"",Sales[[#This Row],[Current Upsell $]]&gt;=400,"High",Sales[[#This Row],[Current Upsell $]]&gt;=100,"Medium",Sales[[#This Row],[Current Upsell $]]&lt;100,"Low")</f>
        <v>Low</v>
      </c>
      <c r="L1967" s="2" t="str">
        <f>IF(Sales[[#This Row],[Current Upsell $]]&gt;0,_xlfn.CONCAT(Sales[[#This Row],[Subscription Type]]," ",Sales[[#This Row],[Upsell Priority]]," ",TEXT(Sales[[#This Row],[Current Upsell $]],"$#,#")),"")</f>
        <v>Premium Low $10</v>
      </c>
      <c r="M1967" s="1">
        <v>44256</v>
      </c>
      <c r="N1967" s="1">
        <v>44378</v>
      </c>
      <c r="O1967">
        <v>4</v>
      </c>
      <c r="P1967">
        <v>0</v>
      </c>
      <c r="Q1967" s="1">
        <v>44348</v>
      </c>
      <c r="R1967">
        <v>10</v>
      </c>
      <c r="S1967" s="1"/>
    </row>
    <row r="1968" spans="1:19" x14ac:dyDescent="0.35">
      <c r="A1968">
        <v>100242</v>
      </c>
      <c r="B1968" t="s">
        <v>3</v>
      </c>
      <c r="C1968" s="2">
        <f>_xlfn.SWITCH(Sales[[#This Row],[Subscription Type]],"Basic",10,"Premium",10,"Business",25,"Enterprise",27)</f>
        <v>10</v>
      </c>
      <c r="E1968" s="1"/>
      <c r="F1968" s="1"/>
      <c r="G1968">
        <v>0</v>
      </c>
      <c r="H1968">
        <v>2</v>
      </c>
      <c r="I1968">
        <f>IF(Sales[[#This Row],[Number of Users]]-Sales[[#This Row],[Licenses Bought]]&lt;0,0,Sales[[#This Row],[Number of Users]]-Sales[[#This Row],[Licenses Bought]])</f>
        <v>2</v>
      </c>
      <c r="J1968" s="2">
        <f>IF(Sales[[#This Row],[Sales Month]]=MAX(Sales[Sales Month]),Sales[[#This Row],[Upsell $ Per Non-Paying User]]*Sales[[#This Row],[Non-Paying Users]],0)</f>
        <v>0</v>
      </c>
      <c r="K1968" s="2" t="str">
        <f>_xlfn.IFS(Sales[[#This Row],[Current Upsell $]]=0,"",Sales[[#This Row],[Current Upsell $]]&gt;=400,"High",Sales[[#This Row],[Current Upsell $]]&gt;=100,"Medium",Sales[[#This Row],[Current Upsell $]]&lt;100,"Low")</f>
        <v/>
      </c>
      <c r="L1968" s="2" t="str">
        <f>IF(Sales[[#This Row],[Current Upsell $]]&gt;0,_xlfn.CONCAT(Sales[[#This Row],[Subscription Type]]," ",Sales[[#This Row],[Upsell Priority]]," ",TEXT(Sales[[#This Row],[Current Upsell $]],"$#,#")),"")</f>
        <v/>
      </c>
      <c r="M1968" s="1">
        <v>44256</v>
      </c>
      <c r="N1968" s="1">
        <v>44378</v>
      </c>
      <c r="O1968">
        <v>4</v>
      </c>
      <c r="P1968">
        <v>0</v>
      </c>
      <c r="Q1968" s="1">
        <v>44256</v>
      </c>
      <c r="R1968">
        <v>0</v>
      </c>
      <c r="S1968" s="1"/>
    </row>
    <row r="1969" spans="1:19" x14ac:dyDescent="0.35">
      <c r="A1969">
        <v>100242</v>
      </c>
      <c r="B1969" t="s">
        <v>0</v>
      </c>
      <c r="C1969" s="2">
        <f>_xlfn.SWITCH(Sales[[#This Row],[Subscription Type]],"Basic",10,"Premium",10,"Business",25,"Enterprise",27)</f>
        <v>10</v>
      </c>
      <c r="E1969" s="1"/>
      <c r="F1969" s="1"/>
      <c r="G1969">
        <v>1</v>
      </c>
      <c r="H1969">
        <v>2</v>
      </c>
      <c r="I1969">
        <f>IF(Sales[[#This Row],[Number of Users]]-Sales[[#This Row],[Licenses Bought]]&lt;0,0,Sales[[#This Row],[Number of Users]]-Sales[[#This Row],[Licenses Bought]])</f>
        <v>1</v>
      </c>
      <c r="J1969" s="2">
        <f>IF(Sales[[#This Row],[Sales Month]]=MAX(Sales[Sales Month]),Sales[[#This Row],[Upsell $ Per Non-Paying User]]*Sales[[#This Row],[Non-Paying Users]],0)</f>
        <v>0</v>
      </c>
      <c r="K1969" s="2" t="str">
        <f>_xlfn.IFS(Sales[[#This Row],[Current Upsell $]]=0,"",Sales[[#This Row],[Current Upsell $]]&gt;=400,"High",Sales[[#This Row],[Current Upsell $]]&gt;=100,"Medium",Sales[[#This Row],[Current Upsell $]]&lt;100,"Low")</f>
        <v/>
      </c>
      <c r="L1969" s="2" t="str">
        <f>IF(Sales[[#This Row],[Current Upsell $]]&gt;0,_xlfn.CONCAT(Sales[[#This Row],[Subscription Type]]," ",Sales[[#This Row],[Upsell Priority]]," ",TEXT(Sales[[#This Row],[Current Upsell $]],"$#,#")),"")</f>
        <v/>
      </c>
      <c r="M1969" s="1">
        <v>44256</v>
      </c>
      <c r="N1969" s="1">
        <v>44378</v>
      </c>
      <c r="O1969">
        <v>4</v>
      </c>
      <c r="P1969">
        <v>0</v>
      </c>
      <c r="Q1969" s="1">
        <v>44287</v>
      </c>
      <c r="R1969">
        <v>10</v>
      </c>
      <c r="S1969" s="1"/>
    </row>
    <row r="1970" spans="1:19" x14ac:dyDescent="0.35">
      <c r="A1970">
        <v>100242</v>
      </c>
      <c r="B1970" t="s">
        <v>0</v>
      </c>
      <c r="C1970" s="2">
        <f>_xlfn.SWITCH(Sales[[#This Row],[Subscription Type]],"Basic",10,"Premium",10,"Business",25,"Enterprise",27)</f>
        <v>10</v>
      </c>
      <c r="E1970" s="1"/>
      <c r="F1970" s="1"/>
      <c r="G1970">
        <v>1</v>
      </c>
      <c r="H1970">
        <v>2</v>
      </c>
      <c r="I1970">
        <f>IF(Sales[[#This Row],[Number of Users]]-Sales[[#This Row],[Licenses Bought]]&lt;0,0,Sales[[#This Row],[Number of Users]]-Sales[[#This Row],[Licenses Bought]])</f>
        <v>1</v>
      </c>
      <c r="J1970" s="2">
        <f>IF(Sales[[#This Row],[Sales Month]]=MAX(Sales[Sales Month]),Sales[[#This Row],[Upsell $ Per Non-Paying User]]*Sales[[#This Row],[Non-Paying Users]],0)</f>
        <v>0</v>
      </c>
      <c r="K1970" s="2" t="str">
        <f>_xlfn.IFS(Sales[[#This Row],[Current Upsell $]]=0,"",Sales[[#This Row],[Current Upsell $]]&gt;=400,"High",Sales[[#This Row],[Current Upsell $]]&gt;=100,"Medium",Sales[[#This Row],[Current Upsell $]]&lt;100,"Low")</f>
        <v/>
      </c>
      <c r="L1970" s="2" t="str">
        <f>IF(Sales[[#This Row],[Current Upsell $]]&gt;0,_xlfn.CONCAT(Sales[[#This Row],[Subscription Type]]," ",Sales[[#This Row],[Upsell Priority]]," ",TEXT(Sales[[#This Row],[Current Upsell $]],"$#,#")),"")</f>
        <v/>
      </c>
      <c r="M1970" s="1">
        <v>44256</v>
      </c>
      <c r="N1970" s="1">
        <v>44378</v>
      </c>
      <c r="O1970">
        <v>4</v>
      </c>
      <c r="P1970">
        <v>0</v>
      </c>
      <c r="Q1970" s="1">
        <v>44317</v>
      </c>
      <c r="R1970">
        <v>10</v>
      </c>
      <c r="S1970" s="1"/>
    </row>
    <row r="1971" spans="1:19" x14ac:dyDescent="0.35">
      <c r="A1971">
        <v>100242</v>
      </c>
      <c r="B1971" t="s">
        <v>0</v>
      </c>
      <c r="C1971" s="2">
        <f>_xlfn.SWITCH(Sales[[#This Row],[Subscription Type]],"Basic",10,"Premium",10,"Business",25,"Enterprise",27)</f>
        <v>10</v>
      </c>
      <c r="E1971" s="1"/>
      <c r="F1971" s="1"/>
      <c r="G1971">
        <v>1</v>
      </c>
      <c r="H1971">
        <v>2</v>
      </c>
      <c r="I1971">
        <f>IF(Sales[[#This Row],[Number of Users]]-Sales[[#This Row],[Licenses Bought]]&lt;0,0,Sales[[#This Row],[Number of Users]]-Sales[[#This Row],[Licenses Bought]])</f>
        <v>1</v>
      </c>
      <c r="J1971" s="2">
        <f>IF(Sales[[#This Row],[Sales Month]]=MAX(Sales[Sales Month]),Sales[[#This Row],[Upsell $ Per Non-Paying User]]*Sales[[#This Row],[Non-Paying Users]],0)</f>
        <v>10</v>
      </c>
      <c r="K1971" s="2" t="str">
        <f>_xlfn.IFS(Sales[[#This Row],[Current Upsell $]]=0,"",Sales[[#This Row],[Current Upsell $]]&gt;=400,"High",Sales[[#This Row],[Current Upsell $]]&gt;=100,"Medium",Sales[[#This Row],[Current Upsell $]]&lt;100,"Low")</f>
        <v>Low</v>
      </c>
      <c r="L1971" s="2" t="str">
        <f>IF(Sales[[#This Row],[Current Upsell $]]&gt;0,_xlfn.CONCAT(Sales[[#This Row],[Subscription Type]]," ",Sales[[#This Row],[Upsell Priority]]," ",TEXT(Sales[[#This Row],[Current Upsell $]],"$#,#")),"")</f>
        <v>Premium Low $10</v>
      </c>
      <c r="M1971" s="1">
        <v>44256</v>
      </c>
      <c r="N1971" s="1">
        <v>44378</v>
      </c>
      <c r="O1971">
        <v>4</v>
      </c>
      <c r="P1971">
        <v>0</v>
      </c>
      <c r="Q1971" s="1">
        <v>44348</v>
      </c>
      <c r="R1971">
        <v>10</v>
      </c>
      <c r="S1971" s="1"/>
    </row>
    <row r="1972" spans="1:19" x14ac:dyDescent="0.35">
      <c r="A1972">
        <v>100243</v>
      </c>
      <c r="B1972" t="s">
        <v>3</v>
      </c>
      <c r="C1972" s="2">
        <f>_xlfn.SWITCH(Sales[[#This Row],[Subscription Type]],"Basic",10,"Premium",10,"Business",25,"Enterprise",27)</f>
        <v>10</v>
      </c>
      <c r="E1972" s="1"/>
      <c r="F1972" s="1"/>
      <c r="G1972">
        <v>0</v>
      </c>
      <c r="H1972">
        <v>2</v>
      </c>
      <c r="I1972">
        <f>IF(Sales[[#This Row],[Number of Users]]-Sales[[#This Row],[Licenses Bought]]&lt;0,0,Sales[[#This Row],[Number of Users]]-Sales[[#This Row],[Licenses Bought]])</f>
        <v>2</v>
      </c>
      <c r="J1972" s="2">
        <f>IF(Sales[[#This Row],[Sales Month]]=MAX(Sales[Sales Month]),Sales[[#This Row],[Upsell $ Per Non-Paying User]]*Sales[[#This Row],[Non-Paying Users]],0)</f>
        <v>0</v>
      </c>
      <c r="K1972" s="2" t="str">
        <f>_xlfn.IFS(Sales[[#This Row],[Current Upsell $]]=0,"",Sales[[#This Row],[Current Upsell $]]&gt;=400,"High",Sales[[#This Row],[Current Upsell $]]&gt;=100,"Medium",Sales[[#This Row],[Current Upsell $]]&lt;100,"Low")</f>
        <v/>
      </c>
      <c r="L1972" s="2" t="str">
        <f>IF(Sales[[#This Row],[Current Upsell $]]&gt;0,_xlfn.CONCAT(Sales[[#This Row],[Subscription Type]]," ",Sales[[#This Row],[Upsell Priority]]," ",TEXT(Sales[[#This Row],[Current Upsell $]],"$#,#")),"")</f>
        <v/>
      </c>
      <c r="M1972" s="1">
        <v>44256</v>
      </c>
      <c r="N1972" s="1">
        <v>44378</v>
      </c>
      <c r="O1972">
        <v>4</v>
      </c>
      <c r="P1972">
        <v>0</v>
      </c>
      <c r="Q1972" s="1">
        <v>44256</v>
      </c>
      <c r="R1972">
        <v>0</v>
      </c>
      <c r="S1972" s="1"/>
    </row>
    <row r="1973" spans="1:19" x14ac:dyDescent="0.35">
      <c r="A1973">
        <v>100243</v>
      </c>
      <c r="B1973" t="s">
        <v>0</v>
      </c>
      <c r="C1973" s="2">
        <f>_xlfn.SWITCH(Sales[[#This Row],[Subscription Type]],"Basic",10,"Premium",10,"Business",25,"Enterprise",27)</f>
        <v>10</v>
      </c>
      <c r="E1973" s="1"/>
      <c r="F1973" s="1"/>
      <c r="G1973">
        <v>1</v>
      </c>
      <c r="H1973">
        <v>2</v>
      </c>
      <c r="I1973">
        <f>IF(Sales[[#This Row],[Number of Users]]-Sales[[#This Row],[Licenses Bought]]&lt;0,0,Sales[[#This Row],[Number of Users]]-Sales[[#This Row],[Licenses Bought]])</f>
        <v>1</v>
      </c>
      <c r="J1973" s="2">
        <f>IF(Sales[[#This Row],[Sales Month]]=MAX(Sales[Sales Month]),Sales[[#This Row],[Upsell $ Per Non-Paying User]]*Sales[[#This Row],[Non-Paying Users]],0)</f>
        <v>0</v>
      </c>
      <c r="K1973" s="2" t="str">
        <f>_xlfn.IFS(Sales[[#This Row],[Current Upsell $]]=0,"",Sales[[#This Row],[Current Upsell $]]&gt;=400,"High",Sales[[#This Row],[Current Upsell $]]&gt;=100,"Medium",Sales[[#This Row],[Current Upsell $]]&lt;100,"Low")</f>
        <v/>
      </c>
      <c r="L1973" s="2" t="str">
        <f>IF(Sales[[#This Row],[Current Upsell $]]&gt;0,_xlfn.CONCAT(Sales[[#This Row],[Subscription Type]]," ",Sales[[#This Row],[Upsell Priority]]," ",TEXT(Sales[[#This Row],[Current Upsell $]],"$#,#")),"")</f>
        <v/>
      </c>
      <c r="M1973" s="1">
        <v>44256</v>
      </c>
      <c r="N1973" s="1">
        <v>44378</v>
      </c>
      <c r="O1973">
        <v>4</v>
      </c>
      <c r="P1973">
        <v>0</v>
      </c>
      <c r="Q1973" s="1">
        <v>44287</v>
      </c>
      <c r="R1973">
        <v>10</v>
      </c>
      <c r="S1973" s="1"/>
    </row>
    <row r="1974" spans="1:19" x14ac:dyDescent="0.35">
      <c r="A1974">
        <v>100243</v>
      </c>
      <c r="B1974" t="s">
        <v>0</v>
      </c>
      <c r="C1974" s="2">
        <f>_xlfn.SWITCH(Sales[[#This Row],[Subscription Type]],"Basic",10,"Premium",10,"Business",25,"Enterprise",27)</f>
        <v>10</v>
      </c>
      <c r="E1974" s="1"/>
      <c r="F1974" s="1"/>
      <c r="G1974">
        <v>1</v>
      </c>
      <c r="H1974">
        <v>2</v>
      </c>
      <c r="I1974">
        <f>IF(Sales[[#This Row],[Number of Users]]-Sales[[#This Row],[Licenses Bought]]&lt;0,0,Sales[[#This Row],[Number of Users]]-Sales[[#This Row],[Licenses Bought]])</f>
        <v>1</v>
      </c>
      <c r="J1974" s="2">
        <f>IF(Sales[[#This Row],[Sales Month]]=MAX(Sales[Sales Month]),Sales[[#This Row],[Upsell $ Per Non-Paying User]]*Sales[[#This Row],[Non-Paying Users]],0)</f>
        <v>0</v>
      </c>
      <c r="K1974" s="2" t="str">
        <f>_xlfn.IFS(Sales[[#This Row],[Current Upsell $]]=0,"",Sales[[#This Row],[Current Upsell $]]&gt;=400,"High",Sales[[#This Row],[Current Upsell $]]&gt;=100,"Medium",Sales[[#This Row],[Current Upsell $]]&lt;100,"Low")</f>
        <v/>
      </c>
      <c r="L1974" s="2" t="str">
        <f>IF(Sales[[#This Row],[Current Upsell $]]&gt;0,_xlfn.CONCAT(Sales[[#This Row],[Subscription Type]]," ",Sales[[#This Row],[Upsell Priority]]," ",TEXT(Sales[[#This Row],[Current Upsell $]],"$#,#")),"")</f>
        <v/>
      </c>
      <c r="M1974" s="1">
        <v>44256</v>
      </c>
      <c r="N1974" s="1">
        <v>44378</v>
      </c>
      <c r="O1974">
        <v>4</v>
      </c>
      <c r="P1974">
        <v>0</v>
      </c>
      <c r="Q1974" s="1">
        <v>44317</v>
      </c>
      <c r="R1974">
        <v>10</v>
      </c>
      <c r="S1974" s="1"/>
    </row>
    <row r="1975" spans="1:19" x14ac:dyDescent="0.35">
      <c r="A1975">
        <v>100243</v>
      </c>
      <c r="B1975" t="s">
        <v>0</v>
      </c>
      <c r="C1975" s="2">
        <f>_xlfn.SWITCH(Sales[[#This Row],[Subscription Type]],"Basic",10,"Premium",10,"Business",25,"Enterprise",27)</f>
        <v>10</v>
      </c>
      <c r="E1975" s="1"/>
      <c r="F1975" s="1"/>
      <c r="G1975">
        <v>1</v>
      </c>
      <c r="H1975">
        <v>2</v>
      </c>
      <c r="I1975">
        <f>IF(Sales[[#This Row],[Number of Users]]-Sales[[#This Row],[Licenses Bought]]&lt;0,0,Sales[[#This Row],[Number of Users]]-Sales[[#This Row],[Licenses Bought]])</f>
        <v>1</v>
      </c>
      <c r="J1975" s="2">
        <f>IF(Sales[[#This Row],[Sales Month]]=MAX(Sales[Sales Month]),Sales[[#This Row],[Upsell $ Per Non-Paying User]]*Sales[[#This Row],[Non-Paying Users]],0)</f>
        <v>10</v>
      </c>
      <c r="K1975" s="2" t="str">
        <f>_xlfn.IFS(Sales[[#This Row],[Current Upsell $]]=0,"",Sales[[#This Row],[Current Upsell $]]&gt;=400,"High",Sales[[#This Row],[Current Upsell $]]&gt;=100,"Medium",Sales[[#This Row],[Current Upsell $]]&lt;100,"Low")</f>
        <v>Low</v>
      </c>
      <c r="L1975" s="2" t="str">
        <f>IF(Sales[[#This Row],[Current Upsell $]]&gt;0,_xlfn.CONCAT(Sales[[#This Row],[Subscription Type]]," ",Sales[[#This Row],[Upsell Priority]]," ",TEXT(Sales[[#This Row],[Current Upsell $]],"$#,#")),"")</f>
        <v>Premium Low $10</v>
      </c>
      <c r="M1975" s="1">
        <v>44256</v>
      </c>
      <c r="N1975" s="1">
        <v>44378</v>
      </c>
      <c r="O1975">
        <v>4</v>
      </c>
      <c r="P1975">
        <v>0</v>
      </c>
      <c r="Q1975" s="1">
        <v>44348</v>
      </c>
      <c r="R1975">
        <v>10</v>
      </c>
      <c r="S1975" s="1"/>
    </row>
    <row r="1976" spans="1:19" x14ac:dyDescent="0.35">
      <c r="A1976">
        <v>100244</v>
      </c>
      <c r="B1976" t="s">
        <v>3</v>
      </c>
      <c r="C1976" s="2">
        <f>_xlfn.SWITCH(Sales[[#This Row],[Subscription Type]],"Basic",10,"Premium",10,"Business",25,"Enterprise",27)</f>
        <v>10</v>
      </c>
      <c r="E1976" s="1"/>
      <c r="F1976" s="1"/>
      <c r="G1976">
        <v>0</v>
      </c>
      <c r="H1976">
        <v>2</v>
      </c>
      <c r="I1976">
        <f>IF(Sales[[#This Row],[Number of Users]]-Sales[[#This Row],[Licenses Bought]]&lt;0,0,Sales[[#This Row],[Number of Users]]-Sales[[#This Row],[Licenses Bought]])</f>
        <v>2</v>
      </c>
      <c r="J1976" s="2">
        <f>IF(Sales[[#This Row],[Sales Month]]=MAX(Sales[Sales Month]),Sales[[#This Row],[Upsell $ Per Non-Paying User]]*Sales[[#This Row],[Non-Paying Users]],0)</f>
        <v>0</v>
      </c>
      <c r="K1976" s="2" t="str">
        <f>_xlfn.IFS(Sales[[#This Row],[Current Upsell $]]=0,"",Sales[[#This Row],[Current Upsell $]]&gt;=400,"High",Sales[[#This Row],[Current Upsell $]]&gt;=100,"Medium",Sales[[#This Row],[Current Upsell $]]&lt;100,"Low")</f>
        <v/>
      </c>
      <c r="L1976" s="2" t="str">
        <f>IF(Sales[[#This Row],[Current Upsell $]]&gt;0,_xlfn.CONCAT(Sales[[#This Row],[Subscription Type]]," ",Sales[[#This Row],[Upsell Priority]]," ",TEXT(Sales[[#This Row],[Current Upsell $]],"$#,#")),"")</f>
        <v/>
      </c>
      <c r="M1976" s="1">
        <v>44256</v>
      </c>
      <c r="N1976" s="1">
        <v>44378</v>
      </c>
      <c r="O1976">
        <v>4</v>
      </c>
      <c r="P1976">
        <v>0</v>
      </c>
      <c r="Q1976" s="1">
        <v>44256</v>
      </c>
      <c r="R1976">
        <v>0</v>
      </c>
      <c r="S1976" s="1"/>
    </row>
    <row r="1977" spans="1:19" x14ac:dyDescent="0.35">
      <c r="A1977">
        <v>100244</v>
      </c>
      <c r="B1977" t="s">
        <v>0</v>
      </c>
      <c r="C1977" s="2">
        <f>_xlfn.SWITCH(Sales[[#This Row],[Subscription Type]],"Basic",10,"Premium",10,"Business",25,"Enterprise",27)</f>
        <v>10</v>
      </c>
      <c r="E1977" s="1"/>
      <c r="F1977" s="1"/>
      <c r="G1977">
        <v>1</v>
      </c>
      <c r="H1977">
        <v>2</v>
      </c>
      <c r="I1977">
        <f>IF(Sales[[#This Row],[Number of Users]]-Sales[[#This Row],[Licenses Bought]]&lt;0,0,Sales[[#This Row],[Number of Users]]-Sales[[#This Row],[Licenses Bought]])</f>
        <v>1</v>
      </c>
      <c r="J1977" s="2">
        <f>IF(Sales[[#This Row],[Sales Month]]=MAX(Sales[Sales Month]),Sales[[#This Row],[Upsell $ Per Non-Paying User]]*Sales[[#This Row],[Non-Paying Users]],0)</f>
        <v>0</v>
      </c>
      <c r="K1977" s="2" t="str">
        <f>_xlfn.IFS(Sales[[#This Row],[Current Upsell $]]=0,"",Sales[[#This Row],[Current Upsell $]]&gt;=400,"High",Sales[[#This Row],[Current Upsell $]]&gt;=100,"Medium",Sales[[#This Row],[Current Upsell $]]&lt;100,"Low")</f>
        <v/>
      </c>
      <c r="L1977" s="2" t="str">
        <f>IF(Sales[[#This Row],[Current Upsell $]]&gt;0,_xlfn.CONCAT(Sales[[#This Row],[Subscription Type]]," ",Sales[[#This Row],[Upsell Priority]]," ",TEXT(Sales[[#This Row],[Current Upsell $]],"$#,#")),"")</f>
        <v/>
      </c>
      <c r="M1977" s="1">
        <v>44256</v>
      </c>
      <c r="N1977" s="1">
        <v>44378</v>
      </c>
      <c r="O1977">
        <v>4</v>
      </c>
      <c r="P1977">
        <v>0</v>
      </c>
      <c r="Q1977" s="1">
        <v>44287</v>
      </c>
      <c r="R1977">
        <v>10</v>
      </c>
      <c r="S1977" s="1"/>
    </row>
    <row r="1978" spans="1:19" x14ac:dyDescent="0.35">
      <c r="A1978">
        <v>100244</v>
      </c>
      <c r="B1978" t="s">
        <v>0</v>
      </c>
      <c r="C1978" s="2">
        <f>_xlfn.SWITCH(Sales[[#This Row],[Subscription Type]],"Basic",10,"Premium",10,"Business",25,"Enterprise",27)</f>
        <v>10</v>
      </c>
      <c r="E1978" s="1"/>
      <c r="F1978" s="1"/>
      <c r="G1978">
        <v>1</v>
      </c>
      <c r="H1978">
        <v>2</v>
      </c>
      <c r="I1978">
        <f>IF(Sales[[#This Row],[Number of Users]]-Sales[[#This Row],[Licenses Bought]]&lt;0,0,Sales[[#This Row],[Number of Users]]-Sales[[#This Row],[Licenses Bought]])</f>
        <v>1</v>
      </c>
      <c r="J1978" s="2">
        <f>IF(Sales[[#This Row],[Sales Month]]=MAX(Sales[Sales Month]),Sales[[#This Row],[Upsell $ Per Non-Paying User]]*Sales[[#This Row],[Non-Paying Users]],0)</f>
        <v>0</v>
      </c>
      <c r="K1978" s="2" t="str">
        <f>_xlfn.IFS(Sales[[#This Row],[Current Upsell $]]=0,"",Sales[[#This Row],[Current Upsell $]]&gt;=400,"High",Sales[[#This Row],[Current Upsell $]]&gt;=100,"Medium",Sales[[#This Row],[Current Upsell $]]&lt;100,"Low")</f>
        <v/>
      </c>
      <c r="L1978" s="2" t="str">
        <f>IF(Sales[[#This Row],[Current Upsell $]]&gt;0,_xlfn.CONCAT(Sales[[#This Row],[Subscription Type]]," ",Sales[[#This Row],[Upsell Priority]]," ",TEXT(Sales[[#This Row],[Current Upsell $]],"$#,#")),"")</f>
        <v/>
      </c>
      <c r="M1978" s="1">
        <v>44256</v>
      </c>
      <c r="N1978" s="1">
        <v>44378</v>
      </c>
      <c r="O1978">
        <v>4</v>
      </c>
      <c r="P1978">
        <v>0</v>
      </c>
      <c r="Q1978" s="1">
        <v>44317</v>
      </c>
      <c r="R1978">
        <v>10</v>
      </c>
      <c r="S1978" s="1"/>
    </row>
    <row r="1979" spans="1:19" x14ac:dyDescent="0.35">
      <c r="A1979">
        <v>100244</v>
      </c>
      <c r="B1979" t="s">
        <v>0</v>
      </c>
      <c r="C1979" s="2">
        <f>_xlfn.SWITCH(Sales[[#This Row],[Subscription Type]],"Basic",10,"Premium",10,"Business",25,"Enterprise",27)</f>
        <v>10</v>
      </c>
      <c r="E1979" s="1"/>
      <c r="F1979" s="1"/>
      <c r="G1979">
        <v>1</v>
      </c>
      <c r="H1979">
        <v>2</v>
      </c>
      <c r="I1979">
        <f>IF(Sales[[#This Row],[Number of Users]]-Sales[[#This Row],[Licenses Bought]]&lt;0,0,Sales[[#This Row],[Number of Users]]-Sales[[#This Row],[Licenses Bought]])</f>
        <v>1</v>
      </c>
      <c r="J1979" s="2">
        <f>IF(Sales[[#This Row],[Sales Month]]=MAX(Sales[Sales Month]),Sales[[#This Row],[Upsell $ Per Non-Paying User]]*Sales[[#This Row],[Non-Paying Users]],0)</f>
        <v>10</v>
      </c>
      <c r="K1979" s="2" t="str">
        <f>_xlfn.IFS(Sales[[#This Row],[Current Upsell $]]=0,"",Sales[[#This Row],[Current Upsell $]]&gt;=400,"High",Sales[[#This Row],[Current Upsell $]]&gt;=100,"Medium",Sales[[#This Row],[Current Upsell $]]&lt;100,"Low")</f>
        <v>Low</v>
      </c>
      <c r="L1979" s="2" t="str">
        <f>IF(Sales[[#This Row],[Current Upsell $]]&gt;0,_xlfn.CONCAT(Sales[[#This Row],[Subscription Type]]," ",Sales[[#This Row],[Upsell Priority]]," ",TEXT(Sales[[#This Row],[Current Upsell $]],"$#,#")),"")</f>
        <v>Premium Low $10</v>
      </c>
      <c r="M1979" s="1">
        <v>44256</v>
      </c>
      <c r="N1979" s="1">
        <v>44378</v>
      </c>
      <c r="O1979">
        <v>4</v>
      </c>
      <c r="P1979">
        <v>0</v>
      </c>
      <c r="Q1979" s="1">
        <v>44348</v>
      </c>
      <c r="R1979">
        <v>10</v>
      </c>
      <c r="S1979" s="1"/>
    </row>
    <row r="1980" spans="1:19" x14ac:dyDescent="0.35">
      <c r="A1980">
        <v>100245</v>
      </c>
      <c r="B1980" t="s">
        <v>3</v>
      </c>
      <c r="C1980" s="2">
        <f>_xlfn.SWITCH(Sales[[#This Row],[Subscription Type]],"Basic",10,"Premium",10,"Business",25,"Enterprise",27)</f>
        <v>10</v>
      </c>
      <c r="E1980" s="1"/>
      <c r="F1980" s="1"/>
      <c r="G1980">
        <v>0</v>
      </c>
      <c r="H1980">
        <v>80</v>
      </c>
      <c r="I1980">
        <f>IF(Sales[[#This Row],[Number of Users]]-Sales[[#This Row],[Licenses Bought]]&lt;0,0,Sales[[#This Row],[Number of Users]]-Sales[[#This Row],[Licenses Bought]])</f>
        <v>80</v>
      </c>
      <c r="J1980" s="2">
        <f>IF(Sales[[#This Row],[Sales Month]]=MAX(Sales[Sales Month]),Sales[[#This Row],[Upsell $ Per Non-Paying User]]*Sales[[#This Row],[Non-Paying Users]],0)</f>
        <v>0</v>
      </c>
      <c r="K1980" s="2" t="str">
        <f>_xlfn.IFS(Sales[[#This Row],[Current Upsell $]]=0,"",Sales[[#This Row],[Current Upsell $]]&gt;=400,"High",Sales[[#This Row],[Current Upsell $]]&gt;=100,"Medium",Sales[[#This Row],[Current Upsell $]]&lt;100,"Low")</f>
        <v/>
      </c>
      <c r="L1980" s="2" t="str">
        <f>IF(Sales[[#This Row],[Current Upsell $]]&gt;0,_xlfn.CONCAT(Sales[[#This Row],[Subscription Type]]," ",Sales[[#This Row],[Upsell Priority]]," ",TEXT(Sales[[#This Row],[Current Upsell $]],"$#,#")),"")</f>
        <v/>
      </c>
      <c r="M1980" s="1">
        <v>44287</v>
      </c>
      <c r="N1980" s="1">
        <v>44378</v>
      </c>
      <c r="O1980">
        <v>3</v>
      </c>
      <c r="P1980">
        <v>0</v>
      </c>
      <c r="Q1980" s="1">
        <v>44287</v>
      </c>
      <c r="R1980">
        <v>0</v>
      </c>
      <c r="S1980" s="1"/>
    </row>
    <row r="1981" spans="1:19" x14ac:dyDescent="0.35">
      <c r="A1981">
        <v>100245</v>
      </c>
      <c r="B1981" t="s">
        <v>1</v>
      </c>
      <c r="C1981" s="2">
        <f>_xlfn.SWITCH(Sales[[#This Row],[Subscription Type]],"Basic",10,"Premium",10,"Business",25,"Enterprise",27)</f>
        <v>25</v>
      </c>
      <c r="E1981" s="1"/>
      <c r="F1981" s="1"/>
      <c r="G1981">
        <v>44</v>
      </c>
      <c r="H1981">
        <v>72</v>
      </c>
      <c r="I1981">
        <f>IF(Sales[[#This Row],[Number of Users]]-Sales[[#This Row],[Licenses Bought]]&lt;0,0,Sales[[#This Row],[Number of Users]]-Sales[[#This Row],[Licenses Bought]])</f>
        <v>28</v>
      </c>
      <c r="J1981" s="2">
        <f>IF(Sales[[#This Row],[Sales Month]]=MAX(Sales[Sales Month]),Sales[[#This Row],[Upsell $ Per Non-Paying User]]*Sales[[#This Row],[Non-Paying Users]],0)</f>
        <v>0</v>
      </c>
      <c r="K1981" s="2" t="str">
        <f>_xlfn.IFS(Sales[[#This Row],[Current Upsell $]]=0,"",Sales[[#This Row],[Current Upsell $]]&gt;=400,"High",Sales[[#This Row],[Current Upsell $]]&gt;=100,"Medium",Sales[[#This Row],[Current Upsell $]]&lt;100,"Low")</f>
        <v/>
      </c>
      <c r="L1981" s="2" t="str">
        <f>IF(Sales[[#This Row],[Current Upsell $]]&gt;0,_xlfn.CONCAT(Sales[[#This Row],[Subscription Type]]," ",Sales[[#This Row],[Upsell Priority]]," ",TEXT(Sales[[#This Row],[Current Upsell $]],"$#,#")),"")</f>
        <v/>
      </c>
      <c r="M1981" s="1">
        <v>44287</v>
      </c>
      <c r="N1981" s="1">
        <v>44378</v>
      </c>
      <c r="O1981">
        <v>3</v>
      </c>
      <c r="P1981">
        <v>0</v>
      </c>
      <c r="Q1981" s="1">
        <v>44317</v>
      </c>
      <c r="R1981">
        <v>1100</v>
      </c>
      <c r="S1981" s="1"/>
    </row>
    <row r="1982" spans="1:19" x14ac:dyDescent="0.35">
      <c r="A1982">
        <v>100245</v>
      </c>
      <c r="B1982" t="s">
        <v>1</v>
      </c>
      <c r="C1982" s="2">
        <f>_xlfn.SWITCH(Sales[[#This Row],[Subscription Type]],"Basic",10,"Premium",10,"Business",25,"Enterprise",27)</f>
        <v>25</v>
      </c>
      <c r="E1982" s="1"/>
      <c r="F1982" s="1"/>
      <c r="G1982">
        <v>35</v>
      </c>
      <c r="H1982">
        <v>64</v>
      </c>
      <c r="I1982">
        <f>IF(Sales[[#This Row],[Number of Users]]-Sales[[#This Row],[Licenses Bought]]&lt;0,0,Sales[[#This Row],[Number of Users]]-Sales[[#This Row],[Licenses Bought]])</f>
        <v>29</v>
      </c>
      <c r="J1982" s="2">
        <f>IF(Sales[[#This Row],[Sales Month]]=MAX(Sales[Sales Month]),Sales[[#This Row],[Upsell $ Per Non-Paying User]]*Sales[[#This Row],[Non-Paying Users]],0)</f>
        <v>725</v>
      </c>
      <c r="K1982" s="2" t="str">
        <f>_xlfn.IFS(Sales[[#This Row],[Current Upsell $]]=0,"",Sales[[#This Row],[Current Upsell $]]&gt;=400,"High",Sales[[#This Row],[Current Upsell $]]&gt;=100,"Medium",Sales[[#This Row],[Current Upsell $]]&lt;100,"Low")</f>
        <v>High</v>
      </c>
      <c r="L1982" s="2" t="str">
        <f>IF(Sales[[#This Row],[Current Upsell $]]&gt;0,_xlfn.CONCAT(Sales[[#This Row],[Subscription Type]]," ",Sales[[#This Row],[Upsell Priority]]," ",TEXT(Sales[[#This Row],[Current Upsell $]],"$#,#")),"")</f>
        <v>Business High $725</v>
      </c>
      <c r="M1982" s="1">
        <v>44287</v>
      </c>
      <c r="N1982" s="1">
        <v>44378</v>
      </c>
      <c r="O1982">
        <v>3</v>
      </c>
      <c r="P1982">
        <v>0</v>
      </c>
      <c r="Q1982" s="1">
        <v>44348</v>
      </c>
      <c r="R1982">
        <v>875</v>
      </c>
      <c r="S1982" s="1"/>
    </row>
    <row r="1983" spans="1:19" x14ac:dyDescent="0.35">
      <c r="A1983">
        <v>100246</v>
      </c>
      <c r="B1983" t="s">
        <v>3</v>
      </c>
      <c r="C1983" s="2">
        <f>_xlfn.SWITCH(Sales[[#This Row],[Subscription Type]],"Basic",10,"Premium",10,"Business",25,"Enterprise",27)</f>
        <v>10</v>
      </c>
      <c r="E1983" s="1"/>
      <c r="F1983" s="1"/>
      <c r="G1983">
        <v>0</v>
      </c>
      <c r="H1983">
        <v>42</v>
      </c>
      <c r="I1983">
        <f>IF(Sales[[#This Row],[Number of Users]]-Sales[[#This Row],[Licenses Bought]]&lt;0,0,Sales[[#This Row],[Number of Users]]-Sales[[#This Row],[Licenses Bought]])</f>
        <v>42</v>
      </c>
      <c r="J1983" s="2">
        <f>IF(Sales[[#This Row],[Sales Month]]=MAX(Sales[Sales Month]),Sales[[#This Row],[Upsell $ Per Non-Paying User]]*Sales[[#This Row],[Non-Paying Users]],0)</f>
        <v>0</v>
      </c>
      <c r="K1983" s="2" t="str">
        <f>_xlfn.IFS(Sales[[#This Row],[Current Upsell $]]=0,"",Sales[[#This Row],[Current Upsell $]]&gt;=400,"High",Sales[[#This Row],[Current Upsell $]]&gt;=100,"Medium",Sales[[#This Row],[Current Upsell $]]&lt;100,"Low")</f>
        <v/>
      </c>
      <c r="L1983" s="2" t="str">
        <f>IF(Sales[[#This Row],[Current Upsell $]]&gt;0,_xlfn.CONCAT(Sales[[#This Row],[Subscription Type]]," ",Sales[[#This Row],[Upsell Priority]]," ",TEXT(Sales[[#This Row],[Current Upsell $]],"$#,#")),"")</f>
        <v/>
      </c>
      <c r="M1983" s="1">
        <v>44287</v>
      </c>
      <c r="N1983" s="1">
        <v>44378</v>
      </c>
      <c r="O1983">
        <v>3</v>
      </c>
      <c r="P1983">
        <v>0</v>
      </c>
      <c r="Q1983" s="1">
        <v>44287</v>
      </c>
      <c r="R1983">
        <v>0</v>
      </c>
      <c r="S1983" s="1"/>
    </row>
    <row r="1984" spans="1:19" x14ac:dyDescent="0.35">
      <c r="A1984">
        <v>100246</v>
      </c>
      <c r="B1984" t="s">
        <v>0</v>
      </c>
      <c r="C1984" s="2">
        <f>_xlfn.SWITCH(Sales[[#This Row],[Subscription Type]],"Basic",10,"Premium",10,"Business",25,"Enterprise",27)</f>
        <v>10</v>
      </c>
      <c r="E1984" s="1"/>
      <c r="F1984" s="1"/>
      <c r="G1984">
        <v>32</v>
      </c>
      <c r="H1984">
        <v>53</v>
      </c>
      <c r="I1984">
        <f>IF(Sales[[#This Row],[Number of Users]]-Sales[[#This Row],[Licenses Bought]]&lt;0,0,Sales[[#This Row],[Number of Users]]-Sales[[#This Row],[Licenses Bought]])</f>
        <v>21</v>
      </c>
      <c r="J1984" s="2">
        <f>IF(Sales[[#This Row],[Sales Month]]=MAX(Sales[Sales Month]),Sales[[#This Row],[Upsell $ Per Non-Paying User]]*Sales[[#This Row],[Non-Paying Users]],0)</f>
        <v>0</v>
      </c>
      <c r="K1984" s="2" t="str">
        <f>_xlfn.IFS(Sales[[#This Row],[Current Upsell $]]=0,"",Sales[[#This Row],[Current Upsell $]]&gt;=400,"High",Sales[[#This Row],[Current Upsell $]]&gt;=100,"Medium",Sales[[#This Row],[Current Upsell $]]&lt;100,"Low")</f>
        <v/>
      </c>
      <c r="L1984" s="2" t="str">
        <f>IF(Sales[[#This Row],[Current Upsell $]]&gt;0,_xlfn.CONCAT(Sales[[#This Row],[Subscription Type]]," ",Sales[[#This Row],[Upsell Priority]]," ",TEXT(Sales[[#This Row],[Current Upsell $]],"$#,#")),"")</f>
        <v/>
      </c>
      <c r="M1984" s="1">
        <v>44287</v>
      </c>
      <c r="N1984" s="1">
        <v>44378</v>
      </c>
      <c r="O1984">
        <v>3</v>
      </c>
      <c r="P1984">
        <v>0</v>
      </c>
      <c r="Q1984" s="1">
        <v>44317</v>
      </c>
      <c r="R1984">
        <v>320</v>
      </c>
      <c r="S1984" s="1"/>
    </row>
    <row r="1985" spans="1:19" x14ac:dyDescent="0.35">
      <c r="A1985">
        <v>100246</v>
      </c>
      <c r="B1985" t="s">
        <v>0</v>
      </c>
      <c r="C1985" s="2">
        <f>_xlfn.SWITCH(Sales[[#This Row],[Subscription Type]],"Basic",10,"Premium",10,"Business",25,"Enterprise",27)</f>
        <v>10</v>
      </c>
      <c r="E1985" s="1"/>
      <c r="F1985" s="1"/>
      <c r="G1985">
        <v>23</v>
      </c>
      <c r="H1985">
        <v>41</v>
      </c>
      <c r="I1985">
        <f>IF(Sales[[#This Row],[Number of Users]]-Sales[[#This Row],[Licenses Bought]]&lt;0,0,Sales[[#This Row],[Number of Users]]-Sales[[#This Row],[Licenses Bought]])</f>
        <v>18</v>
      </c>
      <c r="J1985" s="2">
        <f>IF(Sales[[#This Row],[Sales Month]]=MAX(Sales[Sales Month]),Sales[[#This Row],[Upsell $ Per Non-Paying User]]*Sales[[#This Row],[Non-Paying Users]],0)</f>
        <v>180</v>
      </c>
      <c r="K1985" s="2" t="str">
        <f>_xlfn.IFS(Sales[[#This Row],[Current Upsell $]]=0,"",Sales[[#This Row],[Current Upsell $]]&gt;=400,"High",Sales[[#This Row],[Current Upsell $]]&gt;=100,"Medium",Sales[[#This Row],[Current Upsell $]]&lt;100,"Low")</f>
        <v>Medium</v>
      </c>
      <c r="L1985" s="2" t="str">
        <f>IF(Sales[[#This Row],[Current Upsell $]]&gt;0,_xlfn.CONCAT(Sales[[#This Row],[Subscription Type]]," ",Sales[[#This Row],[Upsell Priority]]," ",TEXT(Sales[[#This Row],[Current Upsell $]],"$#,#")),"")</f>
        <v>Premium Medium $180</v>
      </c>
      <c r="M1985" s="1">
        <v>44287</v>
      </c>
      <c r="N1985" s="1">
        <v>44378</v>
      </c>
      <c r="O1985">
        <v>3</v>
      </c>
      <c r="P1985">
        <v>0</v>
      </c>
      <c r="Q1985" s="1">
        <v>44348</v>
      </c>
      <c r="R1985">
        <v>230</v>
      </c>
      <c r="S1985" s="1"/>
    </row>
    <row r="1986" spans="1:19" x14ac:dyDescent="0.35">
      <c r="A1986">
        <v>100247</v>
      </c>
      <c r="B1986" t="s">
        <v>3</v>
      </c>
      <c r="C1986" s="2">
        <f>_xlfn.SWITCH(Sales[[#This Row],[Subscription Type]],"Basic",10,"Premium",10,"Business",25,"Enterprise",27)</f>
        <v>10</v>
      </c>
      <c r="E1986" s="1"/>
      <c r="F1986" s="1"/>
      <c r="G1986">
        <v>0</v>
      </c>
      <c r="H1986">
        <v>43</v>
      </c>
      <c r="I1986">
        <f>IF(Sales[[#This Row],[Number of Users]]-Sales[[#This Row],[Licenses Bought]]&lt;0,0,Sales[[#This Row],[Number of Users]]-Sales[[#This Row],[Licenses Bought]])</f>
        <v>43</v>
      </c>
      <c r="J1986" s="2">
        <f>IF(Sales[[#This Row],[Sales Month]]=MAX(Sales[Sales Month]),Sales[[#This Row],[Upsell $ Per Non-Paying User]]*Sales[[#This Row],[Non-Paying Users]],0)</f>
        <v>0</v>
      </c>
      <c r="K1986" s="2" t="str">
        <f>_xlfn.IFS(Sales[[#This Row],[Current Upsell $]]=0,"",Sales[[#This Row],[Current Upsell $]]&gt;=400,"High",Sales[[#This Row],[Current Upsell $]]&gt;=100,"Medium",Sales[[#This Row],[Current Upsell $]]&lt;100,"Low")</f>
        <v/>
      </c>
      <c r="L1986" s="2" t="str">
        <f>IF(Sales[[#This Row],[Current Upsell $]]&gt;0,_xlfn.CONCAT(Sales[[#This Row],[Subscription Type]]," ",Sales[[#This Row],[Upsell Priority]]," ",TEXT(Sales[[#This Row],[Current Upsell $]],"$#,#")),"")</f>
        <v/>
      </c>
      <c r="M1986" s="1">
        <v>44287</v>
      </c>
      <c r="N1986" s="1">
        <v>44378</v>
      </c>
      <c r="O1986">
        <v>3</v>
      </c>
      <c r="P1986">
        <v>0</v>
      </c>
      <c r="Q1986" s="1">
        <v>44287</v>
      </c>
      <c r="R1986">
        <v>0</v>
      </c>
      <c r="S1986" s="1"/>
    </row>
    <row r="1987" spans="1:19" x14ac:dyDescent="0.35">
      <c r="A1987">
        <v>100247</v>
      </c>
      <c r="B1987" t="s">
        <v>0</v>
      </c>
      <c r="C1987" s="2">
        <f>_xlfn.SWITCH(Sales[[#This Row],[Subscription Type]],"Basic",10,"Premium",10,"Business",25,"Enterprise",27)</f>
        <v>10</v>
      </c>
      <c r="E1987" s="1"/>
      <c r="F1987" s="1"/>
      <c r="G1987">
        <v>11</v>
      </c>
      <c r="H1987">
        <v>38</v>
      </c>
      <c r="I1987">
        <f>IF(Sales[[#This Row],[Number of Users]]-Sales[[#This Row],[Licenses Bought]]&lt;0,0,Sales[[#This Row],[Number of Users]]-Sales[[#This Row],[Licenses Bought]])</f>
        <v>27</v>
      </c>
      <c r="J1987" s="2">
        <f>IF(Sales[[#This Row],[Sales Month]]=MAX(Sales[Sales Month]),Sales[[#This Row],[Upsell $ Per Non-Paying User]]*Sales[[#This Row],[Non-Paying Users]],0)</f>
        <v>0</v>
      </c>
      <c r="K1987" s="2" t="str">
        <f>_xlfn.IFS(Sales[[#This Row],[Current Upsell $]]=0,"",Sales[[#This Row],[Current Upsell $]]&gt;=400,"High",Sales[[#This Row],[Current Upsell $]]&gt;=100,"Medium",Sales[[#This Row],[Current Upsell $]]&lt;100,"Low")</f>
        <v/>
      </c>
      <c r="L1987" s="2" t="str">
        <f>IF(Sales[[#This Row],[Current Upsell $]]&gt;0,_xlfn.CONCAT(Sales[[#This Row],[Subscription Type]]," ",Sales[[#This Row],[Upsell Priority]]," ",TEXT(Sales[[#This Row],[Current Upsell $]],"$#,#")),"")</f>
        <v/>
      </c>
      <c r="M1987" s="1">
        <v>44287</v>
      </c>
      <c r="N1987" s="1">
        <v>44378</v>
      </c>
      <c r="O1987">
        <v>3</v>
      </c>
      <c r="P1987">
        <v>0</v>
      </c>
      <c r="Q1987" s="1">
        <v>44317</v>
      </c>
      <c r="R1987">
        <v>110</v>
      </c>
      <c r="S1987" s="1"/>
    </row>
    <row r="1988" spans="1:19" x14ac:dyDescent="0.35">
      <c r="A1988">
        <v>100247</v>
      </c>
      <c r="B1988" t="s">
        <v>0</v>
      </c>
      <c r="C1988" s="2">
        <f>_xlfn.SWITCH(Sales[[#This Row],[Subscription Type]],"Basic",10,"Premium",10,"Business",25,"Enterprise",27)</f>
        <v>10</v>
      </c>
      <c r="E1988" s="1"/>
      <c r="F1988" s="1"/>
      <c r="G1988">
        <v>29</v>
      </c>
      <c r="H1988">
        <v>42</v>
      </c>
      <c r="I1988">
        <f>IF(Sales[[#This Row],[Number of Users]]-Sales[[#This Row],[Licenses Bought]]&lt;0,0,Sales[[#This Row],[Number of Users]]-Sales[[#This Row],[Licenses Bought]])</f>
        <v>13</v>
      </c>
      <c r="J1988" s="2">
        <f>IF(Sales[[#This Row],[Sales Month]]=MAX(Sales[Sales Month]),Sales[[#This Row],[Upsell $ Per Non-Paying User]]*Sales[[#This Row],[Non-Paying Users]],0)</f>
        <v>130</v>
      </c>
      <c r="K1988" s="2" t="str">
        <f>_xlfn.IFS(Sales[[#This Row],[Current Upsell $]]=0,"",Sales[[#This Row],[Current Upsell $]]&gt;=400,"High",Sales[[#This Row],[Current Upsell $]]&gt;=100,"Medium",Sales[[#This Row],[Current Upsell $]]&lt;100,"Low")</f>
        <v>Medium</v>
      </c>
      <c r="L1988" s="2" t="str">
        <f>IF(Sales[[#This Row],[Current Upsell $]]&gt;0,_xlfn.CONCAT(Sales[[#This Row],[Subscription Type]]," ",Sales[[#This Row],[Upsell Priority]]," ",TEXT(Sales[[#This Row],[Current Upsell $]],"$#,#")),"")</f>
        <v>Premium Medium $130</v>
      </c>
      <c r="M1988" s="1">
        <v>44287</v>
      </c>
      <c r="N1988" s="1">
        <v>44378</v>
      </c>
      <c r="O1988">
        <v>3</v>
      </c>
      <c r="P1988">
        <v>0</v>
      </c>
      <c r="Q1988" s="1">
        <v>44348</v>
      </c>
      <c r="R1988">
        <v>290</v>
      </c>
      <c r="S1988" s="1"/>
    </row>
    <row r="1989" spans="1:19" x14ac:dyDescent="0.35">
      <c r="A1989">
        <v>100248</v>
      </c>
      <c r="B1989" t="s">
        <v>3</v>
      </c>
      <c r="C1989" s="2">
        <f>_xlfn.SWITCH(Sales[[#This Row],[Subscription Type]],"Basic",10,"Premium",10,"Business",25,"Enterprise",27)</f>
        <v>10</v>
      </c>
      <c r="E1989" s="1"/>
      <c r="F1989" s="1"/>
      <c r="G1989">
        <v>0</v>
      </c>
      <c r="H1989">
        <v>38</v>
      </c>
      <c r="I1989">
        <f>IF(Sales[[#This Row],[Number of Users]]-Sales[[#This Row],[Licenses Bought]]&lt;0,0,Sales[[#This Row],[Number of Users]]-Sales[[#This Row],[Licenses Bought]])</f>
        <v>38</v>
      </c>
      <c r="J1989" s="2">
        <f>IF(Sales[[#This Row],[Sales Month]]=MAX(Sales[Sales Month]),Sales[[#This Row],[Upsell $ Per Non-Paying User]]*Sales[[#This Row],[Non-Paying Users]],0)</f>
        <v>0</v>
      </c>
      <c r="K1989" s="2" t="str">
        <f>_xlfn.IFS(Sales[[#This Row],[Current Upsell $]]=0,"",Sales[[#This Row],[Current Upsell $]]&gt;=400,"High",Sales[[#This Row],[Current Upsell $]]&gt;=100,"Medium",Sales[[#This Row],[Current Upsell $]]&lt;100,"Low")</f>
        <v/>
      </c>
      <c r="L1989" s="2" t="str">
        <f>IF(Sales[[#This Row],[Current Upsell $]]&gt;0,_xlfn.CONCAT(Sales[[#This Row],[Subscription Type]]," ",Sales[[#This Row],[Upsell Priority]]," ",TEXT(Sales[[#This Row],[Current Upsell $]],"$#,#")),"")</f>
        <v/>
      </c>
      <c r="M1989" s="1">
        <v>44287</v>
      </c>
      <c r="N1989" s="1">
        <v>44378</v>
      </c>
      <c r="O1989">
        <v>3</v>
      </c>
      <c r="P1989">
        <v>0</v>
      </c>
      <c r="Q1989" s="1">
        <v>44287</v>
      </c>
      <c r="R1989">
        <v>0</v>
      </c>
      <c r="S1989" s="1"/>
    </row>
    <row r="1990" spans="1:19" x14ac:dyDescent="0.35">
      <c r="A1990">
        <v>100248</v>
      </c>
      <c r="B1990" t="s">
        <v>0</v>
      </c>
      <c r="C1990" s="2">
        <f>_xlfn.SWITCH(Sales[[#This Row],[Subscription Type]],"Basic",10,"Premium",10,"Business",25,"Enterprise",27)</f>
        <v>10</v>
      </c>
      <c r="E1990" s="1"/>
      <c r="F1990" s="1"/>
      <c r="G1990">
        <v>13</v>
      </c>
      <c r="H1990">
        <v>36</v>
      </c>
      <c r="I1990">
        <f>IF(Sales[[#This Row],[Number of Users]]-Sales[[#This Row],[Licenses Bought]]&lt;0,0,Sales[[#This Row],[Number of Users]]-Sales[[#This Row],[Licenses Bought]])</f>
        <v>23</v>
      </c>
      <c r="J1990" s="2">
        <f>IF(Sales[[#This Row],[Sales Month]]=MAX(Sales[Sales Month]),Sales[[#This Row],[Upsell $ Per Non-Paying User]]*Sales[[#This Row],[Non-Paying Users]],0)</f>
        <v>0</v>
      </c>
      <c r="K1990" s="2" t="str">
        <f>_xlfn.IFS(Sales[[#This Row],[Current Upsell $]]=0,"",Sales[[#This Row],[Current Upsell $]]&gt;=400,"High",Sales[[#This Row],[Current Upsell $]]&gt;=100,"Medium",Sales[[#This Row],[Current Upsell $]]&lt;100,"Low")</f>
        <v/>
      </c>
      <c r="L1990" s="2" t="str">
        <f>IF(Sales[[#This Row],[Current Upsell $]]&gt;0,_xlfn.CONCAT(Sales[[#This Row],[Subscription Type]]," ",Sales[[#This Row],[Upsell Priority]]," ",TEXT(Sales[[#This Row],[Current Upsell $]],"$#,#")),"")</f>
        <v/>
      </c>
      <c r="M1990" s="1">
        <v>44287</v>
      </c>
      <c r="N1990" s="1">
        <v>44378</v>
      </c>
      <c r="O1990">
        <v>3</v>
      </c>
      <c r="P1990">
        <v>0</v>
      </c>
      <c r="Q1990" s="1">
        <v>44317</v>
      </c>
      <c r="R1990">
        <v>130</v>
      </c>
      <c r="S1990" s="1"/>
    </row>
    <row r="1991" spans="1:19" x14ac:dyDescent="0.35">
      <c r="A1991">
        <v>100248</v>
      </c>
      <c r="B1991" t="s">
        <v>0</v>
      </c>
      <c r="C1991" s="2">
        <f>_xlfn.SWITCH(Sales[[#This Row],[Subscription Type]],"Basic",10,"Premium",10,"Business",25,"Enterprise",27)</f>
        <v>10</v>
      </c>
      <c r="E1991" s="1"/>
      <c r="F1991" s="1"/>
      <c r="G1991">
        <v>19</v>
      </c>
      <c r="H1991">
        <v>36</v>
      </c>
      <c r="I1991">
        <f>IF(Sales[[#This Row],[Number of Users]]-Sales[[#This Row],[Licenses Bought]]&lt;0,0,Sales[[#This Row],[Number of Users]]-Sales[[#This Row],[Licenses Bought]])</f>
        <v>17</v>
      </c>
      <c r="J1991" s="2">
        <f>IF(Sales[[#This Row],[Sales Month]]=MAX(Sales[Sales Month]),Sales[[#This Row],[Upsell $ Per Non-Paying User]]*Sales[[#This Row],[Non-Paying Users]],0)</f>
        <v>170</v>
      </c>
      <c r="K1991" s="2" t="str">
        <f>_xlfn.IFS(Sales[[#This Row],[Current Upsell $]]=0,"",Sales[[#This Row],[Current Upsell $]]&gt;=400,"High",Sales[[#This Row],[Current Upsell $]]&gt;=100,"Medium",Sales[[#This Row],[Current Upsell $]]&lt;100,"Low")</f>
        <v>Medium</v>
      </c>
      <c r="L1991" s="2" t="str">
        <f>IF(Sales[[#This Row],[Current Upsell $]]&gt;0,_xlfn.CONCAT(Sales[[#This Row],[Subscription Type]]," ",Sales[[#This Row],[Upsell Priority]]," ",TEXT(Sales[[#This Row],[Current Upsell $]],"$#,#")),"")</f>
        <v>Premium Medium $170</v>
      </c>
      <c r="M1991" s="1">
        <v>44287</v>
      </c>
      <c r="N1991" s="1">
        <v>44378</v>
      </c>
      <c r="O1991">
        <v>3</v>
      </c>
      <c r="P1991">
        <v>0</v>
      </c>
      <c r="Q1991" s="1">
        <v>44348</v>
      </c>
      <c r="R1991">
        <v>190</v>
      </c>
      <c r="S1991" s="1"/>
    </row>
    <row r="1992" spans="1:19" x14ac:dyDescent="0.35">
      <c r="A1992">
        <v>100249</v>
      </c>
      <c r="B1992" t="s">
        <v>3</v>
      </c>
      <c r="C1992" s="2">
        <f>_xlfn.SWITCH(Sales[[#This Row],[Subscription Type]],"Basic",10,"Premium",10,"Business",25,"Enterprise",27)</f>
        <v>10</v>
      </c>
      <c r="E1992" s="1"/>
      <c r="F1992" s="1"/>
      <c r="G1992">
        <v>0</v>
      </c>
      <c r="H1992">
        <v>39</v>
      </c>
      <c r="I1992">
        <f>IF(Sales[[#This Row],[Number of Users]]-Sales[[#This Row],[Licenses Bought]]&lt;0,0,Sales[[#This Row],[Number of Users]]-Sales[[#This Row],[Licenses Bought]])</f>
        <v>39</v>
      </c>
      <c r="J1992" s="2">
        <f>IF(Sales[[#This Row],[Sales Month]]=MAX(Sales[Sales Month]),Sales[[#This Row],[Upsell $ Per Non-Paying User]]*Sales[[#This Row],[Non-Paying Users]],0)</f>
        <v>0</v>
      </c>
      <c r="K1992" s="2" t="str">
        <f>_xlfn.IFS(Sales[[#This Row],[Current Upsell $]]=0,"",Sales[[#This Row],[Current Upsell $]]&gt;=400,"High",Sales[[#This Row],[Current Upsell $]]&gt;=100,"Medium",Sales[[#This Row],[Current Upsell $]]&lt;100,"Low")</f>
        <v/>
      </c>
      <c r="L1992" s="2" t="str">
        <f>IF(Sales[[#This Row],[Current Upsell $]]&gt;0,_xlfn.CONCAT(Sales[[#This Row],[Subscription Type]]," ",Sales[[#This Row],[Upsell Priority]]," ",TEXT(Sales[[#This Row],[Current Upsell $]],"$#,#")),"")</f>
        <v/>
      </c>
      <c r="M1992" s="1">
        <v>44287</v>
      </c>
      <c r="N1992" s="1">
        <v>44378</v>
      </c>
      <c r="O1992">
        <v>3</v>
      </c>
      <c r="P1992">
        <v>0</v>
      </c>
      <c r="Q1992" s="1">
        <v>44287</v>
      </c>
      <c r="R1992">
        <v>0</v>
      </c>
      <c r="S1992" s="1"/>
    </row>
    <row r="1993" spans="1:19" x14ac:dyDescent="0.35">
      <c r="A1993">
        <v>100249</v>
      </c>
      <c r="B1993" t="s">
        <v>1</v>
      </c>
      <c r="C1993" s="2">
        <f>_xlfn.SWITCH(Sales[[#This Row],[Subscription Type]],"Basic",10,"Premium",10,"Business",25,"Enterprise",27)</f>
        <v>25</v>
      </c>
      <c r="E1993" s="1"/>
      <c r="F1993" s="1"/>
      <c r="G1993">
        <v>17</v>
      </c>
      <c r="H1993">
        <v>44</v>
      </c>
      <c r="I1993">
        <f>IF(Sales[[#This Row],[Number of Users]]-Sales[[#This Row],[Licenses Bought]]&lt;0,0,Sales[[#This Row],[Number of Users]]-Sales[[#This Row],[Licenses Bought]])</f>
        <v>27</v>
      </c>
      <c r="J1993" s="2">
        <f>IF(Sales[[#This Row],[Sales Month]]=MAX(Sales[Sales Month]),Sales[[#This Row],[Upsell $ Per Non-Paying User]]*Sales[[#This Row],[Non-Paying Users]],0)</f>
        <v>0</v>
      </c>
      <c r="K1993" s="2" t="str">
        <f>_xlfn.IFS(Sales[[#This Row],[Current Upsell $]]=0,"",Sales[[#This Row],[Current Upsell $]]&gt;=400,"High",Sales[[#This Row],[Current Upsell $]]&gt;=100,"Medium",Sales[[#This Row],[Current Upsell $]]&lt;100,"Low")</f>
        <v/>
      </c>
      <c r="L1993" s="2" t="str">
        <f>IF(Sales[[#This Row],[Current Upsell $]]&gt;0,_xlfn.CONCAT(Sales[[#This Row],[Subscription Type]]," ",Sales[[#This Row],[Upsell Priority]]," ",TEXT(Sales[[#This Row],[Current Upsell $]],"$#,#")),"")</f>
        <v/>
      </c>
      <c r="M1993" s="1">
        <v>44287</v>
      </c>
      <c r="N1993" s="1">
        <v>44378</v>
      </c>
      <c r="O1993">
        <v>3</v>
      </c>
      <c r="P1993">
        <v>0</v>
      </c>
      <c r="Q1993" s="1">
        <v>44317</v>
      </c>
      <c r="R1993">
        <v>425</v>
      </c>
      <c r="S1993" s="1"/>
    </row>
    <row r="1994" spans="1:19" x14ac:dyDescent="0.35">
      <c r="A1994">
        <v>100249</v>
      </c>
      <c r="B1994" t="s">
        <v>1</v>
      </c>
      <c r="C1994" s="2">
        <f>_xlfn.SWITCH(Sales[[#This Row],[Subscription Type]],"Basic",10,"Premium",10,"Business",25,"Enterprise",27)</f>
        <v>25</v>
      </c>
      <c r="E1994" s="1"/>
      <c r="F1994" s="1"/>
      <c r="G1994">
        <v>19</v>
      </c>
      <c r="H1994">
        <v>33</v>
      </c>
      <c r="I1994">
        <f>IF(Sales[[#This Row],[Number of Users]]-Sales[[#This Row],[Licenses Bought]]&lt;0,0,Sales[[#This Row],[Number of Users]]-Sales[[#This Row],[Licenses Bought]])</f>
        <v>14</v>
      </c>
      <c r="J1994" s="2">
        <f>IF(Sales[[#This Row],[Sales Month]]=MAX(Sales[Sales Month]),Sales[[#This Row],[Upsell $ Per Non-Paying User]]*Sales[[#This Row],[Non-Paying Users]],0)</f>
        <v>350</v>
      </c>
      <c r="K1994" s="2" t="str">
        <f>_xlfn.IFS(Sales[[#This Row],[Current Upsell $]]=0,"",Sales[[#This Row],[Current Upsell $]]&gt;=400,"High",Sales[[#This Row],[Current Upsell $]]&gt;=100,"Medium",Sales[[#This Row],[Current Upsell $]]&lt;100,"Low")</f>
        <v>Medium</v>
      </c>
      <c r="L1994" s="2" t="str">
        <f>IF(Sales[[#This Row],[Current Upsell $]]&gt;0,_xlfn.CONCAT(Sales[[#This Row],[Subscription Type]]," ",Sales[[#This Row],[Upsell Priority]]," ",TEXT(Sales[[#This Row],[Current Upsell $]],"$#,#")),"")</f>
        <v>Business Medium $350</v>
      </c>
      <c r="M1994" s="1">
        <v>44287</v>
      </c>
      <c r="N1994" s="1">
        <v>44378</v>
      </c>
      <c r="O1994">
        <v>3</v>
      </c>
      <c r="P1994">
        <v>0</v>
      </c>
      <c r="Q1994" s="1">
        <v>44348</v>
      </c>
      <c r="R1994">
        <v>475</v>
      </c>
      <c r="S1994" s="1"/>
    </row>
    <row r="1995" spans="1:19" x14ac:dyDescent="0.35">
      <c r="A1995">
        <v>100250</v>
      </c>
      <c r="B1995" t="s">
        <v>3</v>
      </c>
      <c r="C1995" s="2">
        <f>_xlfn.SWITCH(Sales[[#This Row],[Subscription Type]],"Basic",10,"Premium",10,"Business",25,"Enterprise",27)</f>
        <v>10</v>
      </c>
      <c r="E1995" s="1"/>
      <c r="F1995" s="1"/>
      <c r="G1995">
        <v>0</v>
      </c>
      <c r="H1995">
        <v>33</v>
      </c>
      <c r="I1995">
        <f>IF(Sales[[#This Row],[Number of Users]]-Sales[[#This Row],[Licenses Bought]]&lt;0,0,Sales[[#This Row],[Number of Users]]-Sales[[#This Row],[Licenses Bought]])</f>
        <v>33</v>
      </c>
      <c r="J1995" s="2">
        <f>IF(Sales[[#This Row],[Sales Month]]=MAX(Sales[Sales Month]),Sales[[#This Row],[Upsell $ Per Non-Paying User]]*Sales[[#This Row],[Non-Paying Users]],0)</f>
        <v>0</v>
      </c>
      <c r="K1995" s="2" t="str">
        <f>_xlfn.IFS(Sales[[#This Row],[Current Upsell $]]=0,"",Sales[[#This Row],[Current Upsell $]]&gt;=400,"High",Sales[[#This Row],[Current Upsell $]]&gt;=100,"Medium",Sales[[#This Row],[Current Upsell $]]&lt;100,"Low")</f>
        <v/>
      </c>
      <c r="L1995" s="2" t="str">
        <f>IF(Sales[[#This Row],[Current Upsell $]]&gt;0,_xlfn.CONCAT(Sales[[#This Row],[Subscription Type]]," ",Sales[[#This Row],[Upsell Priority]]," ",TEXT(Sales[[#This Row],[Current Upsell $]],"$#,#")),"")</f>
        <v/>
      </c>
      <c r="M1995" s="1">
        <v>44287</v>
      </c>
      <c r="N1995" s="1">
        <v>44378</v>
      </c>
      <c r="O1995">
        <v>3</v>
      </c>
      <c r="P1995">
        <v>0</v>
      </c>
      <c r="Q1995" s="1">
        <v>44287</v>
      </c>
      <c r="R1995">
        <v>0</v>
      </c>
      <c r="S1995" s="1"/>
    </row>
    <row r="1996" spans="1:19" x14ac:dyDescent="0.35">
      <c r="A1996">
        <v>100250</v>
      </c>
      <c r="B1996" t="s">
        <v>1</v>
      </c>
      <c r="C1996" s="2">
        <f>_xlfn.SWITCH(Sales[[#This Row],[Subscription Type]],"Basic",10,"Premium",10,"Business",25,"Enterprise",27)</f>
        <v>25</v>
      </c>
      <c r="E1996" s="1"/>
      <c r="F1996" s="1"/>
      <c r="G1996">
        <v>7</v>
      </c>
      <c r="H1996">
        <v>30</v>
      </c>
      <c r="I1996">
        <f>IF(Sales[[#This Row],[Number of Users]]-Sales[[#This Row],[Licenses Bought]]&lt;0,0,Sales[[#This Row],[Number of Users]]-Sales[[#This Row],[Licenses Bought]])</f>
        <v>23</v>
      </c>
      <c r="J1996" s="2">
        <f>IF(Sales[[#This Row],[Sales Month]]=MAX(Sales[Sales Month]),Sales[[#This Row],[Upsell $ Per Non-Paying User]]*Sales[[#This Row],[Non-Paying Users]],0)</f>
        <v>0</v>
      </c>
      <c r="K1996" s="2" t="str">
        <f>_xlfn.IFS(Sales[[#This Row],[Current Upsell $]]=0,"",Sales[[#This Row],[Current Upsell $]]&gt;=400,"High",Sales[[#This Row],[Current Upsell $]]&gt;=100,"Medium",Sales[[#This Row],[Current Upsell $]]&lt;100,"Low")</f>
        <v/>
      </c>
      <c r="L1996" s="2" t="str">
        <f>IF(Sales[[#This Row],[Current Upsell $]]&gt;0,_xlfn.CONCAT(Sales[[#This Row],[Subscription Type]]," ",Sales[[#This Row],[Upsell Priority]]," ",TEXT(Sales[[#This Row],[Current Upsell $]],"$#,#")),"")</f>
        <v/>
      </c>
      <c r="M1996" s="1">
        <v>44287</v>
      </c>
      <c r="N1996" s="1">
        <v>44378</v>
      </c>
      <c r="O1996">
        <v>3</v>
      </c>
      <c r="P1996">
        <v>0</v>
      </c>
      <c r="Q1996" s="1">
        <v>44317</v>
      </c>
      <c r="R1996">
        <v>175</v>
      </c>
      <c r="S1996" s="1"/>
    </row>
    <row r="1997" spans="1:19" x14ac:dyDescent="0.35">
      <c r="A1997">
        <v>100250</v>
      </c>
      <c r="B1997" t="s">
        <v>1</v>
      </c>
      <c r="C1997" s="2">
        <f>_xlfn.SWITCH(Sales[[#This Row],[Subscription Type]],"Basic",10,"Premium",10,"Business",25,"Enterprise",27)</f>
        <v>25</v>
      </c>
      <c r="E1997" s="1"/>
      <c r="F1997" s="1"/>
      <c r="G1997">
        <v>14</v>
      </c>
      <c r="H1997">
        <v>28</v>
      </c>
      <c r="I1997">
        <f>IF(Sales[[#This Row],[Number of Users]]-Sales[[#This Row],[Licenses Bought]]&lt;0,0,Sales[[#This Row],[Number of Users]]-Sales[[#This Row],[Licenses Bought]])</f>
        <v>14</v>
      </c>
      <c r="J1997" s="2">
        <f>IF(Sales[[#This Row],[Sales Month]]=MAX(Sales[Sales Month]),Sales[[#This Row],[Upsell $ Per Non-Paying User]]*Sales[[#This Row],[Non-Paying Users]],0)</f>
        <v>350</v>
      </c>
      <c r="K1997" s="2" t="str">
        <f>_xlfn.IFS(Sales[[#This Row],[Current Upsell $]]=0,"",Sales[[#This Row],[Current Upsell $]]&gt;=400,"High",Sales[[#This Row],[Current Upsell $]]&gt;=100,"Medium",Sales[[#This Row],[Current Upsell $]]&lt;100,"Low")</f>
        <v>Medium</v>
      </c>
      <c r="L1997" s="2" t="str">
        <f>IF(Sales[[#This Row],[Current Upsell $]]&gt;0,_xlfn.CONCAT(Sales[[#This Row],[Subscription Type]]," ",Sales[[#This Row],[Upsell Priority]]," ",TEXT(Sales[[#This Row],[Current Upsell $]],"$#,#")),"")</f>
        <v>Business Medium $350</v>
      </c>
      <c r="M1997" s="1">
        <v>44287</v>
      </c>
      <c r="N1997" s="1">
        <v>44378</v>
      </c>
      <c r="O1997">
        <v>3</v>
      </c>
      <c r="P1997">
        <v>0</v>
      </c>
      <c r="Q1997" s="1">
        <v>44348</v>
      </c>
      <c r="R1997">
        <v>350</v>
      </c>
      <c r="S1997" s="1"/>
    </row>
    <row r="1998" spans="1:19" x14ac:dyDescent="0.35">
      <c r="A1998">
        <v>100251</v>
      </c>
      <c r="B1998" t="s">
        <v>3</v>
      </c>
      <c r="C1998" s="2">
        <f>_xlfn.SWITCH(Sales[[#This Row],[Subscription Type]],"Basic",10,"Premium",10,"Business",25,"Enterprise",27)</f>
        <v>10</v>
      </c>
      <c r="E1998" s="1"/>
      <c r="F1998" s="1"/>
      <c r="G1998">
        <v>0</v>
      </c>
      <c r="H1998">
        <v>34</v>
      </c>
      <c r="I1998">
        <f>IF(Sales[[#This Row],[Number of Users]]-Sales[[#This Row],[Licenses Bought]]&lt;0,0,Sales[[#This Row],[Number of Users]]-Sales[[#This Row],[Licenses Bought]])</f>
        <v>34</v>
      </c>
      <c r="J1998" s="2">
        <f>IF(Sales[[#This Row],[Sales Month]]=MAX(Sales[Sales Month]),Sales[[#This Row],[Upsell $ Per Non-Paying User]]*Sales[[#This Row],[Non-Paying Users]],0)</f>
        <v>0</v>
      </c>
      <c r="K1998" s="2" t="str">
        <f>_xlfn.IFS(Sales[[#This Row],[Current Upsell $]]=0,"",Sales[[#This Row],[Current Upsell $]]&gt;=400,"High",Sales[[#This Row],[Current Upsell $]]&gt;=100,"Medium",Sales[[#This Row],[Current Upsell $]]&lt;100,"Low")</f>
        <v/>
      </c>
      <c r="L1998" s="2" t="str">
        <f>IF(Sales[[#This Row],[Current Upsell $]]&gt;0,_xlfn.CONCAT(Sales[[#This Row],[Subscription Type]]," ",Sales[[#This Row],[Upsell Priority]]," ",TEXT(Sales[[#This Row],[Current Upsell $]],"$#,#")),"")</f>
        <v/>
      </c>
      <c r="M1998" s="1">
        <v>44287</v>
      </c>
      <c r="N1998" s="1">
        <v>44378</v>
      </c>
      <c r="O1998">
        <v>3</v>
      </c>
      <c r="P1998">
        <v>0</v>
      </c>
      <c r="Q1998" s="1">
        <v>44287</v>
      </c>
      <c r="R1998">
        <v>0</v>
      </c>
      <c r="S1998" s="1"/>
    </row>
    <row r="1999" spans="1:19" x14ac:dyDescent="0.35">
      <c r="A1999">
        <v>100251</v>
      </c>
      <c r="B1999" t="s">
        <v>0</v>
      </c>
      <c r="C1999" s="2">
        <f>_xlfn.SWITCH(Sales[[#This Row],[Subscription Type]],"Basic",10,"Premium",10,"Business",25,"Enterprise",27)</f>
        <v>10</v>
      </c>
      <c r="E1999" s="1"/>
      <c r="F1999" s="1"/>
      <c r="G1999">
        <v>9</v>
      </c>
      <c r="H1999">
        <v>28</v>
      </c>
      <c r="I1999">
        <f>IF(Sales[[#This Row],[Number of Users]]-Sales[[#This Row],[Licenses Bought]]&lt;0,0,Sales[[#This Row],[Number of Users]]-Sales[[#This Row],[Licenses Bought]])</f>
        <v>19</v>
      </c>
      <c r="J1999" s="2">
        <f>IF(Sales[[#This Row],[Sales Month]]=MAX(Sales[Sales Month]),Sales[[#This Row],[Upsell $ Per Non-Paying User]]*Sales[[#This Row],[Non-Paying Users]],0)</f>
        <v>0</v>
      </c>
      <c r="K1999" s="2" t="str">
        <f>_xlfn.IFS(Sales[[#This Row],[Current Upsell $]]=0,"",Sales[[#This Row],[Current Upsell $]]&gt;=400,"High",Sales[[#This Row],[Current Upsell $]]&gt;=100,"Medium",Sales[[#This Row],[Current Upsell $]]&lt;100,"Low")</f>
        <v/>
      </c>
      <c r="L1999" s="2" t="str">
        <f>IF(Sales[[#This Row],[Current Upsell $]]&gt;0,_xlfn.CONCAT(Sales[[#This Row],[Subscription Type]]," ",Sales[[#This Row],[Upsell Priority]]," ",TEXT(Sales[[#This Row],[Current Upsell $]],"$#,#")),"")</f>
        <v/>
      </c>
      <c r="M1999" s="1">
        <v>44287</v>
      </c>
      <c r="N1999" s="1">
        <v>44378</v>
      </c>
      <c r="O1999">
        <v>3</v>
      </c>
      <c r="P1999">
        <v>0</v>
      </c>
      <c r="Q1999" s="1">
        <v>44317</v>
      </c>
      <c r="R1999">
        <v>90</v>
      </c>
      <c r="S1999" s="1"/>
    </row>
    <row r="2000" spans="1:19" x14ac:dyDescent="0.35">
      <c r="A2000">
        <v>100251</v>
      </c>
      <c r="B2000" t="s">
        <v>0</v>
      </c>
      <c r="C2000" s="2">
        <f>_xlfn.SWITCH(Sales[[#This Row],[Subscription Type]],"Basic",10,"Premium",10,"Business",25,"Enterprise",27)</f>
        <v>10</v>
      </c>
      <c r="E2000" s="1"/>
      <c r="F2000" s="1"/>
      <c r="G2000">
        <v>13</v>
      </c>
      <c r="H2000">
        <v>26</v>
      </c>
      <c r="I2000">
        <f>IF(Sales[[#This Row],[Number of Users]]-Sales[[#This Row],[Licenses Bought]]&lt;0,0,Sales[[#This Row],[Number of Users]]-Sales[[#This Row],[Licenses Bought]])</f>
        <v>13</v>
      </c>
      <c r="J2000" s="2">
        <f>IF(Sales[[#This Row],[Sales Month]]=MAX(Sales[Sales Month]),Sales[[#This Row],[Upsell $ Per Non-Paying User]]*Sales[[#This Row],[Non-Paying Users]],0)</f>
        <v>130</v>
      </c>
      <c r="K2000" s="2" t="str">
        <f>_xlfn.IFS(Sales[[#This Row],[Current Upsell $]]=0,"",Sales[[#This Row],[Current Upsell $]]&gt;=400,"High",Sales[[#This Row],[Current Upsell $]]&gt;=100,"Medium",Sales[[#This Row],[Current Upsell $]]&lt;100,"Low")</f>
        <v>Medium</v>
      </c>
      <c r="L2000" s="2" t="str">
        <f>IF(Sales[[#This Row],[Current Upsell $]]&gt;0,_xlfn.CONCAT(Sales[[#This Row],[Subscription Type]]," ",Sales[[#This Row],[Upsell Priority]]," ",TEXT(Sales[[#This Row],[Current Upsell $]],"$#,#")),"")</f>
        <v>Premium Medium $130</v>
      </c>
      <c r="M2000" s="1">
        <v>44287</v>
      </c>
      <c r="N2000" s="1">
        <v>44378</v>
      </c>
      <c r="O2000">
        <v>3</v>
      </c>
      <c r="P2000">
        <v>0</v>
      </c>
      <c r="Q2000" s="1">
        <v>44348</v>
      </c>
      <c r="R2000">
        <v>130</v>
      </c>
      <c r="S2000" s="1"/>
    </row>
    <row r="2001" spans="1:19" x14ac:dyDescent="0.35">
      <c r="A2001">
        <v>100252</v>
      </c>
      <c r="B2001" t="s">
        <v>3</v>
      </c>
      <c r="C2001" s="2">
        <f>_xlfn.SWITCH(Sales[[#This Row],[Subscription Type]],"Basic",10,"Premium",10,"Business",25,"Enterprise",27)</f>
        <v>10</v>
      </c>
      <c r="E2001" s="1"/>
      <c r="F2001" s="1"/>
      <c r="G2001">
        <v>0</v>
      </c>
      <c r="H2001">
        <v>27</v>
      </c>
      <c r="I2001">
        <f>IF(Sales[[#This Row],[Number of Users]]-Sales[[#This Row],[Licenses Bought]]&lt;0,0,Sales[[#This Row],[Number of Users]]-Sales[[#This Row],[Licenses Bought]])</f>
        <v>27</v>
      </c>
      <c r="J2001" s="2">
        <f>IF(Sales[[#This Row],[Sales Month]]=MAX(Sales[Sales Month]),Sales[[#This Row],[Upsell $ Per Non-Paying User]]*Sales[[#This Row],[Non-Paying Users]],0)</f>
        <v>0</v>
      </c>
      <c r="K2001" s="2" t="str">
        <f>_xlfn.IFS(Sales[[#This Row],[Current Upsell $]]=0,"",Sales[[#This Row],[Current Upsell $]]&gt;=400,"High",Sales[[#This Row],[Current Upsell $]]&gt;=100,"Medium",Sales[[#This Row],[Current Upsell $]]&lt;100,"Low")</f>
        <v/>
      </c>
      <c r="L2001" s="2" t="str">
        <f>IF(Sales[[#This Row],[Current Upsell $]]&gt;0,_xlfn.CONCAT(Sales[[#This Row],[Subscription Type]]," ",Sales[[#This Row],[Upsell Priority]]," ",TEXT(Sales[[#This Row],[Current Upsell $]],"$#,#")),"")</f>
        <v/>
      </c>
      <c r="M2001" s="1">
        <v>44287</v>
      </c>
      <c r="N2001" s="1">
        <v>44378</v>
      </c>
      <c r="O2001">
        <v>3</v>
      </c>
      <c r="P2001">
        <v>0</v>
      </c>
      <c r="Q2001" s="1">
        <v>44287</v>
      </c>
      <c r="R2001">
        <v>0</v>
      </c>
      <c r="S2001" s="1"/>
    </row>
    <row r="2002" spans="1:19" x14ac:dyDescent="0.35">
      <c r="A2002">
        <v>100252</v>
      </c>
      <c r="B2002" t="s">
        <v>0</v>
      </c>
      <c r="C2002" s="2">
        <f>_xlfn.SWITCH(Sales[[#This Row],[Subscription Type]],"Basic",10,"Premium",10,"Business",25,"Enterprise",27)</f>
        <v>10</v>
      </c>
      <c r="E2002" s="1"/>
      <c r="F2002" s="1"/>
      <c r="G2002">
        <v>6</v>
      </c>
      <c r="H2002">
        <v>24</v>
      </c>
      <c r="I2002">
        <f>IF(Sales[[#This Row],[Number of Users]]-Sales[[#This Row],[Licenses Bought]]&lt;0,0,Sales[[#This Row],[Number of Users]]-Sales[[#This Row],[Licenses Bought]])</f>
        <v>18</v>
      </c>
      <c r="J2002" s="2">
        <f>IF(Sales[[#This Row],[Sales Month]]=MAX(Sales[Sales Month]),Sales[[#This Row],[Upsell $ Per Non-Paying User]]*Sales[[#This Row],[Non-Paying Users]],0)</f>
        <v>0</v>
      </c>
      <c r="K2002" s="2" t="str">
        <f>_xlfn.IFS(Sales[[#This Row],[Current Upsell $]]=0,"",Sales[[#This Row],[Current Upsell $]]&gt;=400,"High",Sales[[#This Row],[Current Upsell $]]&gt;=100,"Medium",Sales[[#This Row],[Current Upsell $]]&lt;100,"Low")</f>
        <v/>
      </c>
      <c r="L2002" s="2" t="str">
        <f>IF(Sales[[#This Row],[Current Upsell $]]&gt;0,_xlfn.CONCAT(Sales[[#This Row],[Subscription Type]]," ",Sales[[#This Row],[Upsell Priority]]," ",TEXT(Sales[[#This Row],[Current Upsell $]],"$#,#")),"")</f>
        <v/>
      </c>
      <c r="M2002" s="1">
        <v>44287</v>
      </c>
      <c r="N2002" s="1">
        <v>44378</v>
      </c>
      <c r="O2002">
        <v>3</v>
      </c>
      <c r="P2002">
        <v>0</v>
      </c>
      <c r="Q2002" s="1">
        <v>44317</v>
      </c>
      <c r="R2002">
        <v>60</v>
      </c>
      <c r="S2002" s="1"/>
    </row>
    <row r="2003" spans="1:19" x14ac:dyDescent="0.35">
      <c r="A2003">
        <v>100252</v>
      </c>
      <c r="B2003" t="s">
        <v>0</v>
      </c>
      <c r="C2003" s="2">
        <f>_xlfn.SWITCH(Sales[[#This Row],[Subscription Type]],"Basic",10,"Premium",10,"Business",25,"Enterprise",27)</f>
        <v>10</v>
      </c>
      <c r="E2003" s="1"/>
      <c r="F2003" s="1"/>
      <c r="G2003">
        <v>20</v>
      </c>
      <c r="H2003">
        <v>21</v>
      </c>
      <c r="I2003">
        <f>IF(Sales[[#This Row],[Number of Users]]-Sales[[#This Row],[Licenses Bought]]&lt;0,0,Sales[[#This Row],[Number of Users]]-Sales[[#This Row],[Licenses Bought]])</f>
        <v>1</v>
      </c>
      <c r="J2003" s="2">
        <f>IF(Sales[[#This Row],[Sales Month]]=MAX(Sales[Sales Month]),Sales[[#This Row],[Upsell $ Per Non-Paying User]]*Sales[[#This Row],[Non-Paying Users]],0)</f>
        <v>10</v>
      </c>
      <c r="K2003" s="2" t="str">
        <f>_xlfn.IFS(Sales[[#This Row],[Current Upsell $]]=0,"",Sales[[#This Row],[Current Upsell $]]&gt;=400,"High",Sales[[#This Row],[Current Upsell $]]&gt;=100,"Medium",Sales[[#This Row],[Current Upsell $]]&lt;100,"Low")</f>
        <v>Low</v>
      </c>
      <c r="L2003" s="2" t="str">
        <f>IF(Sales[[#This Row],[Current Upsell $]]&gt;0,_xlfn.CONCAT(Sales[[#This Row],[Subscription Type]]," ",Sales[[#This Row],[Upsell Priority]]," ",TEXT(Sales[[#This Row],[Current Upsell $]],"$#,#")),"")</f>
        <v>Premium Low $10</v>
      </c>
      <c r="M2003" s="1">
        <v>44287</v>
      </c>
      <c r="N2003" s="1">
        <v>44378</v>
      </c>
      <c r="O2003">
        <v>3</v>
      </c>
      <c r="P2003">
        <v>0</v>
      </c>
      <c r="Q2003" s="1">
        <v>44348</v>
      </c>
      <c r="R2003">
        <v>200</v>
      </c>
      <c r="S2003" s="1"/>
    </row>
    <row r="2004" spans="1:19" x14ac:dyDescent="0.35">
      <c r="A2004">
        <v>100253</v>
      </c>
      <c r="B2004" t="s">
        <v>3</v>
      </c>
      <c r="C2004" s="2">
        <f>_xlfn.SWITCH(Sales[[#This Row],[Subscription Type]],"Basic",10,"Premium",10,"Business",25,"Enterprise",27)</f>
        <v>10</v>
      </c>
      <c r="G2004">
        <v>0</v>
      </c>
      <c r="H2004">
        <v>17</v>
      </c>
      <c r="I2004">
        <f>IF(Sales[[#This Row],[Number of Users]]-Sales[[#This Row],[Licenses Bought]]&lt;0,0,Sales[[#This Row],[Number of Users]]-Sales[[#This Row],[Licenses Bought]])</f>
        <v>17</v>
      </c>
      <c r="J2004" s="2">
        <f>IF(Sales[[#This Row],[Sales Month]]=MAX(Sales[Sales Month]),Sales[[#This Row],[Upsell $ Per Non-Paying User]]*Sales[[#This Row],[Non-Paying Users]],0)</f>
        <v>0</v>
      </c>
      <c r="K2004" s="2" t="str">
        <f>_xlfn.IFS(Sales[[#This Row],[Current Upsell $]]=0,"",Sales[[#This Row],[Current Upsell $]]&gt;=400,"High",Sales[[#This Row],[Current Upsell $]]&gt;=100,"Medium",Sales[[#This Row],[Current Upsell $]]&lt;100,"Low")</f>
        <v/>
      </c>
      <c r="L2004" s="2" t="str">
        <f>IF(Sales[[#This Row],[Current Upsell $]]&gt;0,_xlfn.CONCAT(Sales[[#This Row],[Subscription Type]]," ",Sales[[#This Row],[Upsell Priority]]," ",TEXT(Sales[[#This Row],[Current Upsell $]],"$#,#")),"")</f>
        <v/>
      </c>
      <c r="M2004" s="1">
        <v>44287</v>
      </c>
      <c r="N2004" s="1">
        <v>44348</v>
      </c>
      <c r="O2004">
        <v>2</v>
      </c>
      <c r="P2004">
        <v>0</v>
      </c>
      <c r="Q2004" s="1">
        <v>44287</v>
      </c>
      <c r="R2004">
        <v>0</v>
      </c>
      <c r="S2004" s="1"/>
    </row>
    <row r="2005" spans="1:19" x14ac:dyDescent="0.35">
      <c r="A2005">
        <v>100253</v>
      </c>
      <c r="B2005" t="s">
        <v>3</v>
      </c>
      <c r="C2005" s="2">
        <f>_xlfn.SWITCH(Sales[[#This Row],[Subscription Type]],"Basic",10,"Premium",10,"Business",25,"Enterprise",27)</f>
        <v>10</v>
      </c>
      <c r="G2005">
        <v>0</v>
      </c>
      <c r="H2005">
        <v>17</v>
      </c>
      <c r="I2005">
        <f>IF(Sales[[#This Row],[Number of Users]]-Sales[[#This Row],[Licenses Bought]]&lt;0,0,Sales[[#This Row],[Number of Users]]-Sales[[#This Row],[Licenses Bought]])</f>
        <v>17</v>
      </c>
      <c r="J2005" s="2">
        <f>IF(Sales[[#This Row],[Sales Month]]=MAX(Sales[Sales Month]),Sales[[#This Row],[Upsell $ Per Non-Paying User]]*Sales[[#This Row],[Non-Paying Users]],0)</f>
        <v>0</v>
      </c>
      <c r="K2005" s="2" t="str">
        <f>_xlfn.IFS(Sales[[#This Row],[Current Upsell $]]=0,"",Sales[[#This Row],[Current Upsell $]]&gt;=400,"High",Sales[[#This Row],[Current Upsell $]]&gt;=100,"Medium",Sales[[#This Row],[Current Upsell $]]&lt;100,"Low")</f>
        <v/>
      </c>
      <c r="L2005" s="2" t="str">
        <f>IF(Sales[[#This Row],[Current Upsell $]]&gt;0,_xlfn.CONCAT(Sales[[#This Row],[Subscription Type]]," ",Sales[[#This Row],[Upsell Priority]]," ",TEXT(Sales[[#This Row],[Current Upsell $]],"$#,#")),"")</f>
        <v/>
      </c>
      <c r="M2005" s="1">
        <v>44287</v>
      </c>
      <c r="N2005" s="1">
        <v>44348</v>
      </c>
      <c r="O2005">
        <v>2</v>
      </c>
      <c r="P2005">
        <v>0</v>
      </c>
      <c r="Q2005" s="1">
        <v>44317</v>
      </c>
      <c r="R2005">
        <v>0</v>
      </c>
      <c r="S2005" s="1"/>
    </row>
    <row r="2006" spans="1:19" x14ac:dyDescent="0.35">
      <c r="A2006">
        <v>100253</v>
      </c>
      <c r="B2006" t="s">
        <v>3</v>
      </c>
      <c r="C2006" s="2">
        <f>_xlfn.SWITCH(Sales[[#This Row],[Subscription Type]],"Basic",10,"Premium",10,"Business",25,"Enterprise",27)</f>
        <v>10</v>
      </c>
      <c r="G2006">
        <v>0</v>
      </c>
      <c r="H2006">
        <v>18</v>
      </c>
      <c r="I2006">
        <f>IF(Sales[[#This Row],[Number of Users]]-Sales[[#This Row],[Licenses Bought]]&lt;0,0,Sales[[#This Row],[Number of Users]]-Sales[[#This Row],[Licenses Bought]])</f>
        <v>18</v>
      </c>
      <c r="J2006" s="2">
        <f>IF(Sales[[#This Row],[Sales Month]]=MAX(Sales[Sales Month]),Sales[[#This Row],[Upsell $ Per Non-Paying User]]*Sales[[#This Row],[Non-Paying Users]],0)</f>
        <v>180</v>
      </c>
      <c r="K2006" s="2" t="str">
        <f>_xlfn.IFS(Sales[[#This Row],[Current Upsell $]]=0,"",Sales[[#This Row],[Current Upsell $]]&gt;=400,"High",Sales[[#This Row],[Current Upsell $]]&gt;=100,"Medium",Sales[[#This Row],[Current Upsell $]]&lt;100,"Low")</f>
        <v>Medium</v>
      </c>
      <c r="L2006" s="2" t="str">
        <f>IF(Sales[[#This Row],[Current Upsell $]]&gt;0,_xlfn.CONCAT(Sales[[#This Row],[Subscription Type]]," ",Sales[[#This Row],[Upsell Priority]]," ",TEXT(Sales[[#This Row],[Current Upsell $]],"$#,#")),"")</f>
        <v>Basic Medium $180</v>
      </c>
      <c r="M2006" s="1">
        <v>44287</v>
      </c>
      <c r="N2006" s="1">
        <v>44348</v>
      </c>
      <c r="O2006">
        <v>2</v>
      </c>
      <c r="P2006">
        <v>0</v>
      </c>
      <c r="Q2006" s="1">
        <v>44348</v>
      </c>
      <c r="R2006">
        <v>0</v>
      </c>
      <c r="S2006" s="1"/>
    </row>
    <row r="2007" spans="1:19" x14ac:dyDescent="0.35">
      <c r="A2007">
        <v>100254</v>
      </c>
      <c r="B2007" t="s">
        <v>3</v>
      </c>
      <c r="C2007" s="2">
        <f>_xlfn.SWITCH(Sales[[#This Row],[Subscription Type]],"Basic",10,"Premium",10,"Business",25,"Enterprise",27)</f>
        <v>10</v>
      </c>
      <c r="E2007" s="1"/>
      <c r="F2007" s="1"/>
      <c r="G2007">
        <v>0</v>
      </c>
      <c r="H2007">
        <v>18</v>
      </c>
      <c r="I2007">
        <f>IF(Sales[[#This Row],[Number of Users]]-Sales[[#This Row],[Licenses Bought]]&lt;0,0,Sales[[#This Row],[Number of Users]]-Sales[[#This Row],[Licenses Bought]])</f>
        <v>18</v>
      </c>
      <c r="J2007" s="2">
        <f>IF(Sales[[#This Row],[Sales Month]]=MAX(Sales[Sales Month]),Sales[[#This Row],[Upsell $ Per Non-Paying User]]*Sales[[#This Row],[Non-Paying Users]],0)</f>
        <v>0</v>
      </c>
      <c r="K2007" s="2" t="str">
        <f>_xlfn.IFS(Sales[[#This Row],[Current Upsell $]]=0,"",Sales[[#This Row],[Current Upsell $]]&gt;=400,"High",Sales[[#This Row],[Current Upsell $]]&gt;=100,"Medium",Sales[[#This Row],[Current Upsell $]]&lt;100,"Low")</f>
        <v/>
      </c>
      <c r="L2007" s="2" t="str">
        <f>IF(Sales[[#This Row],[Current Upsell $]]&gt;0,_xlfn.CONCAT(Sales[[#This Row],[Subscription Type]]," ",Sales[[#This Row],[Upsell Priority]]," ",TEXT(Sales[[#This Row],[Current Upsell $]],"$#,#")),"")</f>
        <v/>
      </c>
      <c r="M2007" s="1">
        <v>44287</v>
      </c>
      <c r="N2007" s="1">
        <v>44378</v>
      </c>
      <c r="O2007">
        <v>3</v>
      </c>
      <c r="P2007">
        <v>0</v>
      </c>
      <c r="Q2007" s="1">
        <v>44287</v>
      </c>
      <c r="R2007">
        <v>0</v>
      </c>
      <c r="S2007" s="1"/>
    </row>
    <row r="2008" spans="1:19" x14ac:dyDescent="0.35">
      <c r="A2008">
        <v>100254</v>
      </c>
      <c r="B2008" t="s">
        <v>0</v>
      </c>
      <c r="C2008" s="2">
        <f>_xlfn.SWITCH(Sales[[#This Row],[Subscription Type]],"Basic",10,"Premium",10,"Business",25,"Enterprise",27)</f>
        <v>10</v>
      </c>
      <c r="E2008" s="1"/>
      <c r="F2008" s="1"/>
      <c r="G2008">
        <v>7</v>
      </c>
      <c r="H2008">
        <v>16</v>
      </c>
      <c r="I2008">
        <f>IF(Sales[[#This Row],[Number of Users]]-Sales[[#This Row],[Licenses Bought]]&lt;0,0,Sales[[#This Row],[Number of Users]]-Sales[[#This Row],[Licenses Bought]])</f>
        <v>9</v>
      </c>
      <c r="J2008" s="2">
        <f>IF(Sales[[#This Row],[Sales Month]]=MAX(Sales[Sales Month]),Sales[[#This Row],[Upsell $ Per Non-Paying User]]*Sales[[#This Row],[Non-Paying Users]],0)</f>
        <v>0</v>
      </c>
      <c r="K2008" s="2" t="str">
        <f>_xlfn.IFS(Sales[[#This Row],[Current Upsell $]]=0,"",Sales[[#This Row],[Current Upsell $]]&gt;=400,"High",Sales[[#This Row],[Current Upsell $]]&gt;=100,"Medium",Sales[[#This Row],[Current Upsell $]]&lt;100,"Low")</f>
        <v/>
      </c>
      <c r="L2008" s="2" t="str">
        <f>IF(Sales[[#This Row],[Current Upsell $]]&gt;0,_xlfn.CONCAT(Sales[[#This Row],[Subscription Type]]," ",Sales[[#This Row],[Upsell Priority]]," ",TEXT(Sales[[#This Row],[Current Upsell $]],"$#,#")),"")</f>
        <v/>
      </c>
      <c r="M2008" s="1">
        <v>44287</v>
      </c>
      <c r="N2008" s="1">
        <v>44378</v>
      </c>
      <c r="O2008">
        <v>3</v>
      </c>
      <c r="P2008">
        <v>0</v>
      </c>
      <c r="Q2008" s="1">
        <v>44317</v>
      </c>
      <c r="R2008">
        <v>70</v>
      </c>
      <c r="S2008" s="1"/>
    </row>
    <row r="2009" spans="1:19" x14ac:dyDescent="0.35">
      <c r="A2009">
        <v>100254</v>
      </c>
      <c r="B2009" t="s">
        <v>0</v>
      </c>
      <c r="C2009" s="2">
        <f>_xlfn.SWITCH(Sales[[#This Row],[Subscription Type]],"Basic",10,"Premium",10,"Business",25,"Enterprise",27)</f>
        <v>10</v>
      </c>
      <c r="E2009" s="1"/>
      <c r="F2009" s="1"/>
      <c r="G2009">
        <v>10</v>
      </c>
      <c r="H2009">
        <v>15</v>
      </c>
      <c r="I2009">
        <f>IF(Sales[[#This Row],[Number of Users]]-Sales[[#This Row],[Licenses Bought]]&lt;0,0,Sales[[#This Row],[Number of Users]]-Sales[[#This Row],[Licenses Bought]])</f>
        <v>5</v>
      </c>
      <c r="J2009" s="2">
        <f>IF(Sales[[#This Row],[Sales Month]]=MAX(Sales[Sales Month]),Sales[[#This Row],[Upsell $ Per Non-Paying User]]*Sales[[#This Row],[Non-Paying Users]],0)</f>
        <v>50</v>
      </c>
      <c r="K2009" s="2" t="str">
        <f>_xlfn.IFS(Sales[[#This Row],[Current Upsell $]]=0,"",Sales[[#This Row],[Current Upsell $]]&gt;=400,"High",Sales[[#This Row],[Current Upsell $]]&gt;=100,"Medium",Sales[[#This Row],[Current Upsell $]]&lt;100,"Low")</f>
        <v>Low</v>
      </c>
      <c r="L2009" s="2" t="str">
        <f>IF(Sales[[#This Row],[Current Upsell $]]&gt;0,_xlfn.CONCAT(Sales[[#This Row],[Subscription Type]]," ",Sales[[#This Row],[Upsell Priority]]," ",TEXT(Sales[[#This Row],[Current Upsell $]],"$#,#")),"")</f>
        <v>Premium Low $50</v>
      </c>
      <c r="M2009" s="1">
        <v>44287</v>
      </c>
      <c r="N2009" s="1">
        <v>44378</v>
      </c>
      <c r="O2009">
        <v>3</v>
      </c>
      <c r="P2009">
        <v>0</v>
      </c>
      <c r="Q2009" s="1">
        <v>44348</v>
      </c>
      <c r="R2009">
        <v>100</v>
      </c>
      <c r="S2009" s="1"/>
    </row>
    <row r="2010" spans="1:19" x14ac:dyDescent="0.35">
      <c r="A2010">
        <v>100255</v>
      </c>
      <c r="B2010" t="s">
        <v>3</v>
      </c>
      <c r="C2010" s="2">
        <f>_xlfn.SWITCH(Sales[[#This Row],[Subscription Type]],"Basic",10,"Premium",10,"Business",25,"Enterprise",27)</f>
        <v>10</v>
      </c>
      <c r="G2010">
        <v>0</v>
      </c>
      <c r="H2010">
        <v>15</v>
      </c>
      <c r="I2010">
        <f>IF(Sales[[#This Row],[Number of Users]]-Sales[[#This Row],[Licenses Bought]]&lt;0,0,Sales[[#This Row],[Number of Users]]-Sales[[#This Row],[Licenses Bought]])</f>
        <v>15</v>
      </c>
      <c r="J2010" s="2">
        <f>IF(Sales[[#This Row],[Sales Month]]=MAX(Sales[Sales Month]),Sales[[#This Row],[Upsell $ Per Non-Paying User]]*Sales[[#This Row],[Non-Paying Users]],0)</f>
        <v>0</v>
      </c>
      <c r="K2010" s="2" t="str">
        <f>_xlfn.IFS(Sales[[#This Row],[Current Upsell $]]=0,"",Sales[[#This Row],[Current Upsell $]]&gt;=400,"High",Sales[[#This Row],[Current Upsell $]]&gt;=100,"Medium",Sales[[#This Row],[Current Upsell $]]&lt;100,"Low")</f>
        <v/>
      </c>
      <c r="L2010" s="2" t="str">
        <f>IF(Sales[[#This Row],[Current Upsell $]]&gt;0,_xlfn.CONCAT(Sales[[#This Row],[Subscription Type]]," ",Sales[[#This Row],[Upsell Priority]]," ",TEXT(Sales[[#This Row],[Current Upsell $]],"$#,#")),"")</f>
        <v/>
      </c>
      <c r="M2010" s="1">
        <v>44287</v>
      </c>
      <c r="N2010" s="1">
        <v>44317</v>
      </c>
      <c r="O2010">
        <v>1</v>
      </c>
      <c r="P2010">
        <v>1</v>
      </c>
      <c r="Q2010" s="1">
        <v>44287</v>
      </c>
      <c r="R2010">
        <v>0</v>
      </c>
      <c r="S2010" s="1"/>
    </row>
    <row r="2011" spans="1:19" x14ac:dyDescent="0.35">
      <c r="A2011">
        <v>100255</v>
      </c>
      <c r="B2011" t="s">
        <v>1</v>
      </c>
      <c r="C2011" s="2">
        <f>_xlfn.SWITCH(Sales[[#This Row],[Subscription Type]],"Basic",10,"Premium",10,"Business",25,"Enterprise",27)</f>
        <v>25</v>
      </c>
      <c r="G2011">
        <v>3</v>
      </c>
      <c r="H2011">
        <v>14</v>
      </c>
      <c r="I2011">
        <f>IF(Sales[[#This Row],[Number of Users]]-Sales[[#This Row],[Licenses Bought]]&lt;0,0,Sales[[#This Row],[Number of Users]]-Sales[[#This Row],[Licenses Bought]])</f>
        <v>11</v>
      </c>
      <c r="J2011" s="2">
        <f>IF(Sales[[#This Row],[Sales Month]]=MAX(Sales[Sales Month]),Sales[[#This Row],[Upsell $ Per Non-Paying User]]*Sales[[#This Row],[Non-Paying Users]],0)</f>
        <v>0</v>
      </c>
      <c r="K2011" s="2" t="str">
        <f>_xlfn.IFS(Sales[[#This Row],[Current Upsell $]]=0,"",Sales[[#This Row],[Current Upsell $]]&gt;=400,"High",Sales[[#This Row],[Current Upsell $]]&gt;=100,"Medium",Sales[[#This Row],[Current Upsell $]]&lt;100,"Low")</f>
        <v/>
      </c>
      <c r="L2011" s="2" t="str">
        <f>IF(Sales[[#This Row],[Current Upsell $]]&gt;0,_xlfn.CONCAT(Sales[[#This Row],[Subscription Type]]," ",Sales[[#This Row],[Upsell Priority]]," ",TEXT(Sales[[#This Row],[Current Upsell $]],"$#,#")),"")</f>
        <v/>
      </c>
      <c r="M2011" s="1">
        <v>44287</v>
      </c>
      <c r="N2011" s="1">
        <v>44317</v>
      </c>
      <c r="O2011">
        <v>1</v>
      </c>
      <c r="P2011">
        <v>1</v>
      </c>
      <c r="Q2011" s="1">
        <v>44317</v>
      </c>
      <c r="R2011">
        <v>75</v>
      </c>
      <c r="S2011" s="1"/>
    </row>
    <row r="2012" spans="1:19" x14ac:dyDescent="0.35">
      <c r="A2012">
        <v>100256</v>
      </c>
      <c r="B2012" t="s">
        <v>3</v>
      </c>
      <c r="C2012" s="2">
        <f>_xlfn.SWITCH(Sales[[#This Row],[Subscription Type]],"Basic",10,"Premium",10,"Business",25,"Enterprise",27)</f>
        <v>10</v>
      </c>
      <c r="G2012">
        <v>0</v>
      </c>
      <c r="H2012">
        <v>12</v>
      </c>
      <c r="I2012">
        <f>IF(Sales[[#This Row],[Number of Users]]-Sales[[#This Row],[Licenses Bought]]&lt;0,0,Sales[[#This Row],[Number of Users]]-Sales[[#This Row],[Licenses Bought]])</f>
        <v>12</v>
      </c>
      <c r="J2012" s="2">
        <f>IF(Sales[[#This Row],[Sales Month]]=MAX(Sales[Sales Month]),Sales[[#This Row],[Upsell $ Per Non-Paying User]]*Sales[[#This Row],[Non-Paying Users]],0)</f>
        <v>0</v>
      </c>
      <c r="K2012" s="2" t="str">
        <f>_xlfn.IFS(Sales[[#This Row],[Current Upsell $]]=0,"",Sales[[#This Row],[Current Upsell $]]&gt;=400,"High",Sales[[#This Row],[Current Upsell $]]&gt;=100,"Medium",Sales[[#This Row],[Current Upsell $]]&lt;100,"Low")</f>
        <v/>
      </c>
      <c r="L2012" s="2" t="str">
        <f>IF(Sales[[#This Row],[Current Upsell $]]&gt;0,_xlfn.CONCAT(Sales[[#This Row],[Subscription Type]]," ",Sales[[#This Row],[Upsell Priority]]," ",TEXT(Sales[[#This Row],[Current Upsell $]],"$#,#")),"")</f>
        <v/>
      </c>
      <c r="M2012" s="1">
        <v>44287</v>
      </c>
      <c r="N2012" s="1">
        <v>44317</v>
      </c>
      <c r="O2012">
        <v>1</v>
      </c>
      <c r="P2012">
        <v>1</v>
      </c>
      <c r="Q2012" s="1">
        <v>44287</v>
      </c>
      <c r="R2012">
        <v>0</v>
      </c>
      <c r="S2012" s="1"/>
    </row>
    <row r="2013" spans="1:19" x14ac:dyDescent="0.35">
      <c r="A2013">
        <v>100256</v>
      </c>
      <c r="B2013" t="s">
        <v>3</v>
      </c>
      <c r="C2013" s="2">
        <f>_xlfn.SWITCH(Sales[[#This Row],[Subscription Type]],"Basic",10,"Premium",10,"Business",25,"Enterprise",27)</f>
        <v>10</v>
      </c>
      <c r="G2013">
        <v>0</v>
      </c>
      <c r="H2013">
        <v>13</v>
      </c>
      <c r="I2013">
        <f>IF(Sales[[#This Row],[Number of Users]]-Sales[[#This Row],[Licenses Bought]]&lt;0,0,Sales[[#This Row],[Number of Users]]-Sales[[#This Row],[Licenses Bought]])</f>
        <v>13</v>
      </c>
      <c r="J2013" s="2">
        <f>IF(Sales[[#This Row],[Sales Month]]=MAX(Sales[Sales Month]),Sales[[#This Row],[Upsell $ Per Non-Paying User]]*Sales[[#This Row],[Non-Paying Users]],0)</f>
        <v>0</v>
      </c>
      <c r="K2013" s="2" t="str">
        <f>_xlfn.IFS(Sales[[#This Row],[Current Upsell $]]=0,"",Sales[[#This Row],[Current Upsell $]]&gt;=400,"High",Sales[[#This Row],[Current Upsell $]]&gt;=100,"Medium",Sales[[#This Row],[Current Upsell $]]&lt;100,"Low")</f>
        <v/>
      </c>
      <c r="L2013" s="2" t="str">
        <f>IF(Sales[[#This Row],[Current Upsell $]]&gt;0,_xlfn.CONCAT(Sales[[#This Row],[Subscription Type]]," ",Sales[[#This Row],[Upsell Priority]]," ",TEXT(Sales[[#This Row],[Current Upsell $]],"$#,#")),"")</f>
        <v/>
      </c>
      <c r="M2013" s="1">
        <v>44287</v>
      </c>
      <c r="N2013" s="1">
        <v>44317</v>
      </c>
      <c r="O2013">
        <v>1</v>
      </c>
      <c r="P2013">
        <v>1</v>
      </c>
      <c r="Q2013" s="1">
        <v>44317</v>
      </c>
      <c r="R2013">
        <v>0</v>
      </c>
      <c r="S2013" s="1"/>
    </row>
    <row r="2014" spans="1:19" x14ac:dyDescent="0.35">
      <c r="A2014">
        <v>100257</v>
      </c>
      <c r="B2014" t="s">
        <v>3</v>
      </c>
      <c r="C2014" s="2">
        <f>_xlfn.SWITCH(Sales[[#This Row],[Subscription Type]],"Basic",10,"Premium",10,"Business",25,"Enterprise",27)</f>
        <v>10</v>
      </c>
      <c r="E2014" s="1"/>
      <c r="F2014" s="1"/>
      <c r="G2014">
        <v>0</v>
      </c>
      <c r="H2014">
        <v>12</v>
      </c>
      <c r="I2014">
        <f>IF(Sales[[#This Row],[Number of Users]]-Sales[[#This Row],[Licenses Bought]]&lt;0,0,Sales[[#This Row],[Number of Users]]-Sales[[#This Row],[Licenses Bought]])</f>
        <v>12</v>
      </c>
      <c r="J2014" s="2">
        <f>IF(Sales[[#This Row],[Sales Month]]=MAX(Sales[Sales Month]),Sales[[#This Row],[Upsell $ Per Non-Paying User]]*Sales[[#This Row],[Non-Paying Users]],0)</f>
        <v>0</v>
      </c>
      <c r="K2014" s="2" t="str">
        <f>_xlfn.IFS(Sales[[#This Row],[Current Upsell $]]=0,"",Sales[[#This Row],[Current Upsell $]]&gt;=400,"High",Sales[[#This Row],[Current Upsell $]]&gt;=100,"Medium",Sales[[#This Row],[Current Upsell $]]&lt;100,"Low")</f>
        <v/>
      </c>
      <c r="L2014" s="2" t="str">
        <f>IF(Sales[[#This Row],[Current Upsell $]]&gt;0,_xlfn.CONCAT(Sales[[#This Row],[Subscription Type]]," ",Sales[[#This Row],[Upsell Priority]]," ",TEXT(Sales[[#This Row],[Current Upsell $]],"$#,#")),"")</f>
        <v/>
      </c>
      <c r="M2014" s="1">
        <v>44287</v>
      </c>
      <c r="N2014" s="1">
        <v>44378</v>
      </c>
      <c r="O2014">
        <v>3</v>
      </c>
      <c r="P2014">
        <v>0</v>
      </c>
      <c r="Q2014" s="1">
        <v>44287</v>
      </c>
      <c r="R2014">
        <v>0</v>
      </c>
      <c r="S2014" s="1"/>
    </row>
    <row r="2015" spans="1:19" x14ac:dyDescent="0.35">
      <c r="A2015">
        <v>100257</v>
      </c>
      <c r="B2015" t="s">
        <v>0</v>
      </c>
      <c r="C2015" s="2">
        <f>_xlfn.SWITCH(Sales[[#This Row],[Subscription Type]],"Basic",10,"Premium",10,"Business",25,"Enterprise",27)</f>
        <v>10</v>
      </c>
      <c r="E2015" s="1"/>
      <c r="F2015" s="1"/>
      <c r="G2015">
        <v>7</v>
      </c>
      <c r="H2015">
        <v>12</v>
      </c>
      <c r="I2015">
        <f>IF(Sales[[#This Row],[Number of Users]]-Sales[[#This Row],[Licenses Bought]]&lt;0,0,Sales[[#This Row],[Number of Users]]-Sales[[#This Row],[Licenses Bought]])</f>
        <v>5</v>
      </c>
      <c r="J2015" s="2">
        <f>IF(Sales[[#This Row],[Sales Month]]=MAX(Sales[Sales Month]),Sales[[#This Row],[Upsell $ Per Non-Paying User]]*Sales[[#This Row],[Non-Paying Users]],0)</f>
        <v>0</v>
      </c>
      <c r="K2015" s="2" t="str">
        <f>_xlfn.IFS(Sales[[#This Row],[Current Upsell $]]=0,"",Sales[[#This Row],[Current Upsell $]]&gt;=400,"High",Sales[[#This Row],[Current Upsell $]]&gt;=100,"Medium",Sales[[#This Row],[Current Upsell $]]&lt;100,"Low")</f>
        <v/>
      </c>
      <c r="L2015" s="2" t="str">
        <f>IF(Sales[[#This Row],[Current Upsell $]]&gt;0,_xlfn.CONCAT(Sales[[#This Row],[Subscription Type]]," ",Sales[[#This Row],[Upsell Priority]]," ",TEXT(Sales[[#This Row],[Current Upsell $]],"$#,#")),"")</f>
        <v/>
      </c>
      <c r="M2015" s="1">
        <v>44287</v>
      </c>
      <c r="N2015" s="1">
        <v>44378</v>
      </c>
      <c r="O2015">
        <v>3</v>
      </c>
      <c r="P2015">
        <v>0</v>
      </c>
      <c r="Q2015" s="1">
        <v>44317</v>
      </c>
      <c r="R2015">
        <v>70</v>
      </c>
      <c r="S2015" s="1"/>
    </row>
    <row r="2016" spans="1:19" x14ac:dyDescent="0.35">
      <c r="A2016">
        <v>100257</v>
      </c>
      <c r="B2016" t="s">
        <v>0</v>
      </c>
      <c r="C2016" s="2">
        <f>_xlfn.SWITCH(Sales[[#This Row],[Subscription Type]],"Basic",10,"Premium",10,"Business",25,"Enterprise",27)</f>
        <v>10</v>
      </c>
      <c r="E2016" s="1"/>
      <c r="F2016" s="1"/>
      <c r="G2016">
        <v>10</v>
      </c>
      <c r="H2016">
        <v>12</v>
      </c>
      <c r="I2016">
        <f>IF(Sales[[#This Row],[Number of Users]]-Sales[[#This Row],[Licenses Bought]]&lt;0,0,Sales[[#This Row],[Number of Users]]-Sales[[#This Row],[Licenses Bought]])</f>
        <v>2</v>
      </c>
      <c r="J2016" s="2">
        <f>IF(Sales[[#This Row],[Sales Month]]=MAX(Sales[Sales Month]),Sales[[#This Row],[Upsell $ Per Non-Paying User]]*Sales[[#This Row],[Non-Paying Users]],0)</f>
        <v>20</v>
      </c>
      <c r="K2016" s="2" t="str">
        <f>_xlfn.IFS(Sales[[#This Row],[Current Upsell $]]=0,"",Sales[[#This Row],[Current Upsell $]]&gt;=400,"High",Sales[[#This Row],[Current Upsell $]]&gt;=100,"Medium",Sales[[#This Row],[Current Upsell $]]&lt;100,"Low")</f>
        <v>Low</v>
      </c>
      <c r="L2016" s="2" t="str">
        <f>IF(Sales[[#This Row],[Current Upsell $]]&gt;0,_xlfn.CONCAT(Sales[[#This Row],[Subscription Type]]," ",Sales[[#This Row],[Upsell Priority]]," ",TEXT(Sales[[#This Row],[Current Upsell $]],"$#,#")),"")</f>
        <v>Premium Low $20</v>
      </c>
      <c r="M2016" s="1">
        <v>44287</v>
      </c>
      <c r="N2016" s="1">
        <v>44378</v>
      </c>
      <c r="O2016">
        <v>3</v>
      </c>
      <c r="P2016">
        <v>0</v>
      </c>
      <c r="Q2016" s="1">
        <v>44348</v>
      </c>
      <c r="R2016">
        <v>100</v>
      </c>
      <c r="S2016" s="1"/>
    </row>
    <row r="2017" spans="1:19" x14ac:dyDescent="0.35">
      <c r="A2017">
        <v>100258</v>
      </c>
      <c r="B2017" t="s">
        <v>3</v>
      </c>
      <c r="C2017" s="2">
        <f>_xlfn.SWITCH(Sales[[#This Row],[Subscription Type]],"Basic",10,"Premium",10,"Business",25,"Enterprise",27)</f>
        <v>10</v>
      </c>
      <c r="E2017" s="1"/>
      <c r="F2017" s="1"/>
      <c r="G2017">
        <v>0</v>
      </c>
      <c r="H2017">
        <v>11</v>
      </c>
      <c r="I2017">
        <f>IF(Sales[[#This Row],[Number of Users]]-Sales[[#This Row],[Licenses Bought]]&lt;0,0,Sales[[#This Row],[Number of Users]]-Sales[[#This Row],[Licenses Bought]])</f>
        <v>11</v>
      </c>
      <c r="J2017" s="2">
        <f>IF(Sales[[#This Row],[Sales Month]]=MAX(Sales[Sales Month]),Sales[[#This Row],[Upsell $ Per Non-Paying User]]*Sales[[#This Row],[Non-Paying Users]],0)</f>
        <v>0</v>
      </c>
      <c r="K2017" s="2" t="str">
        <f>_xlfn.IFS(Sales[[#This Row],[Current Upsell $]]=0,"",Sales[[#This Row],[Current Upsell $]]&gt;=400,"High",Sales[[#This Row],[Current Upsell $]]&gt;=100,"Medium",Sales[[#This Row],[Current Upsell $]]&lt;100,"Low")</f>
        <v/>
      </c>
      <c r="L2017" s="2" t="str">
        <f>IF(Sales[[#This Row],[Current Upsell $]]&gt;0,_xlfn.CONCAT(Sales[[#This Row],[Subscription Type]]," ",Sales[[#This Row],[Upsell Priority]]," ",TEXT(Sales[[#This Row],[Current Upsell $]],"$#,#")),"")</f>
        <v/>
      </c>
      <c r="M2017" s="1">
        <v>44287</v>
      </c>
      <c r="N2017" s="1">
        <v>44378</v>
      </c>
      <c r="O2017">
        <v>3</v>
      </c>
      <c r="P2017">
        <v>0</v>
      </c>
      <c r="Q2017" s="1">
        <v>44287</v>
      </c>
      <c r="R2017">
        <v>0</v>
      </c>
      <c r="S2017" s="1"/>
    </row>
    <row r="2018" spans="1:19" x14ac:dyDescent="0.35">
      <c r="A2018">
        <v>100258</v>
      </c>
      <c r="B2018" t="s">
        <v>1</v>
      </c>
      <c r="C2018" s="2">
        <f>_xlfn.SWITCH(Sales[[#This Row],[Subscription Type]],"Basic",10,"Premium",10,"Business",25,"Enterprise",27)</f>
        <v>25</v>
      </c>
      <c r="E2018" s="1"/>
      <c r="F2018" s="1"/>
      <c r="G2018">
        <v>3</v>
      </c>
      <c r="H2018">
        <v>14</v>
      </c>
      <c r="I2018">
        <f>IF(Sales[[#This Row],[Number of Users]]-Sales[[#This Row],[Licenses Bought]]&lt;0,0,Sales[[#This Row],[Number of Users]]-Sales[[#This Row],[Licenses Bought]])</f>
        <v>11</v>
      </c>
      <c r="J2018" s="2">
        <f>IF(Sales[[#This Row],[Sales Month]]=MAX(Sales[Sales Month]),Sales[[#This Row],[Upsell $ Per Non-Paying User]]*Sales[[#This Row],[Non-Paying Users]],0)</f>
        <v>0</v>
      </c>
      <c r="K2018" s="2" t="str">
        <f>_xlfn.IFS(Sales[[#This Row],[Current Upsell $]]=0,"",Sales[[#This Row],[Current Upsell $]]&gt;=400,"High",Sales[[#This Row],[Current Upsell $]]&gt;=100,"Medium",Sales[[#This Row],[Current Upsell $]]&lt;100,"Low")</f>
        <v/>
      </c>
      <c r="L2018" s="2" t="str">
        <f>IF(Sales[[#This Row],[Current Upsell $]]&gt;0,_xlfn.CONCAT(Sales[[#This Row],[Subscription Type]]," ",Sales[[#This Row],[Upsell Priority]]," ",TEXT(Sales[[#This Row],[Current Upsell $]],"$#,#")),"")</f>
        <v/>
      </c>
      <c r="M2018" s="1">
        <v>44287</v>
      </c>
      <c r="N2018" s="1">
        <v>44378</v>
      </c>
      <c r="O2018">
        <v>3</v>
      </c>
      <c r="P2018">
        <v>0</v>
      </c>
      <c r="Q2018" s="1">
        <v>44317</v>
      </c>
      <c r="R2018">
        <v>75</v>
      </c>
      <c r="S2018" s="1"/>
    </row>
    <row r="2019" spans="1:19" x14ac:dyDescent="0.35">
      <c r="A2019">
        <v>100258</v>
      </c>
      <c r="B2019" t="s">
        <v>1</v>
      </c>
      <c r="C2019" s="2">
        <f>_xlfn.SWITCH(Sales[[#This Row],[Subscription Type]],"Basic",10,"Premium",10,"Business",25,"Enterprise",27)</f>
        <v>25</v>
      </c>
      <c r="E2019" s="1"/>
      <c r="F2019" s="1"/>
      <c r="G2019">
        <v>7</v>
      </c>
      <c r="H2019">
        <v>9</v>
      </c>
      <c r="I2019">
        <f>IF(Sales[[#This Row],[Number of Users]]-Sales[[#This Row],[Licenses Bought]]&lt;0,0,Sales[[#This Row],[Number of Users]]-Sales[[#This Row],[Licenses Bought]])</f>
        <v>2</v>
      </c>
      <c r="J2019" s="2">
        <f>IF(Sales[[#This Row],[Sales Month]]=MAX(Sales[Sales Month]),Sales[[#This Row],[Upsell $ Per Non-Paying User]]*Sales[[#This Row],[Non-Paying Users]],0)</f>
        <v>50</v>
      </c>
      <c r="K2019" s="2" t="str">
        <f>_xlfn.IFS(Sales[[#This Row],[Current Upsell $]]=0,"",Sales[[#This Row],[Current Upsell $]]&gt;=400,"High",Sales[[#This Row],[Current Upsell $]]&gt;=100,"Medium",Sales[[#This Row],[Current Upsell $]]&lt;100,"Low")</f>
        <v>Low</v>
      </c>
      <c r="L2019" s="2" t="str">
        <f>IF(Sales[[#This Row],[Current Upsell $]]&gt;0,_xlfn.CONCAT(Sales[[#This Row],[Subscription Type]]," ",Sales[[#This Row],[Upsell Priority]]," ",TEXT(Sales[[#This Row],[Current Upsell $]],"$#,#")),"")</f>
        <v>Business Low $50</v>
      </c>
      <c r="M2019" s="1">
        <v>44287</v>
      </c>
      <c r="N2019" s="1">
        <v>44378</v>
      </c>
      <c r="O2019">
        <v>3</v>
      </c>
      <c r="P2019">
        <v>0</v>
      </c>
      <c r="Q2019" s="1">
        <v>44348</v>
      </c>
      <c r="R2019">
        <v>175</v>
      </c>
      <c r="S2019" s="1"/>
    </row>
    <row r="2020" spans="1:19" x14ac:dyDescent="0.35">
      <c r="A2020">
        <v>100259</v>
      </c>
      <c r="B2020" t="s">
        <v>3</v>
      </c>
      <c r="C2020" s="2">
        <f>_xlfn.SWITCH(Sales[[#This Row],[Subscription Type]],"Basic",10,"Premium",10,"Business",25,"Enterprise",27)</f>
        <v>10</v>
      </c>
      <c r="E2020" s="1"/>
      <c r="F2020" s="1"/>
      <c r="G2020">
        <v>0</v>
      </c>
      <c r="H2020">
        <v>11</v>
      </c>
      <c r="I2020">
        <f>IF(Sales[[#This Row],[Number of Users]]-Sales[[#This Row],[Licenses Bought]]&lt;0,0,Sales[[#This Row],[Number of Users]]-Sales[[#This Row],[Licenses Bought]])</f>
        <v>11</v>
      </c>
      <c r="J2020" s="2">
        <f>IF(Sales[[#This Row],[Sales Month]]=MAX(Sales[Sales Month]),Sales[[#This Row],[Upsell $ Per Non-Paying User]]*Sales[[#This Row],[Non-Paying Users]],0)</f>
        <v>0</v>
      </c>
      <c r="K2020" s="2" t="str">
        <f>_xlfn.IFS(Sales[[#This Row],[Current Upsell $]]=0,"",Sales[[#This Row],[Current Upsell $]]&gt;=400,"High",Sales[[#This Row],[Current Upsell $]]&gt;=100,"Medium",Sales[[#This Row],[Current Upsell $]]&lt;100,"Low")</f>
        <v/>
      </c>
      <c r="L2020" s="2" t="str">
        <f>IF(Sales[[#This Row],[Current Upsell $]]&gt;0,_xlfn.CONCAT(Sales[[#This Row],[Subscription Type]]," ",Sales[[#This Row],[Upsell Priority]]," ",TEXT(Sales[[#This Row],[Current Upsell $]],"$#,#")),"")</f>
        <v/>
      </c>
      <c r="M2020" s="1">
        <v>44287</v>
      </c>
      <c r="N2020" s="1">
        <v>44378</v>
      </c>
      <c r="O2020">
        <v>3</v>
      </c>
      <c r="P2020">
        <v>0</v>
      </c>
      <c r="Q2020" s="1">
        <v>44287</v>
      </c>
      <c r="R2020">
        <v>0</v>
      </c>
      <c r="S2020" s="1"/>
    </row>
    <row r="2021" spans="1:19" x14ac:dyDescent="0.35">
      <c r="A2021">
        <v>100259</v>
      </c>
      <c r="B2021" t="s">
        <v>1</v>
      </c>
      <c r="C2021" s="2">
        <f>_xlfn.SWITCH(Sales[[#This Row],[Subscription Type]],"Basic",10,"Premium",10,"Business",25,"Enterprise",27)</f>
        <v>25</v>
      </c>
      <c r="E2021" s="1"/>
      <c r="F2021" s="1"/>
      <c r="G2021">
        <v>4</v>
      </c>
      <c r="H2021">
        <v>11</v>
      </c>
      <c r="I2021">
        <f>IF(Sales[[#This Row],[Number of Users]]-Sales[[#This Row],[Licenses Bought]]&lt;0,0,Sales[[#This Row],[Number of Users]]-Sales[[#This Row],[Licenses Bought]])</f>
        <v>7</v>
      </c>
      <c r="J2021" s="2">
        <f>IF(Sales[[#This Row],[Sales Month]]=MAX(Sales[Sales Month]),Sales[[#This Row],[Upsell $ Per Non-Paying User]]*Sales[[#This Row],[Non-Paying Users]],0)</f>
        <v>0</v>
      </c>
      <c r="K2021" s="2" t="str">
        <f>_xlfn.IFS(Sales[[#This Row],[Current Upsell $]]=0,"",Sales[[#This Row],[Current Upsell $]]&gt;=400,"High",Sales[[#This Row],[Current Upsell $]]&gt;=100,"Medium",Sales[[#This Row],[Current Upsell $]]&lt;100,"Low")</f>
        <v/>
      </c>
      <c r="L2021" s="2" t="str">
        <f>IF(Sales[[#This Row],[Current Upsell $]]&gt;0,_xlfn.CONCAT(Sales[[#This Row],[Subscription Type]]," ",Sales[[#This Row],[Upsell Priority]]," ",TEXT(Sales[[#This Row],[Current Upsell $]],"$#,#")),"")</f>
        <v/>
      </c>
      <c r="M2021" s="1">
        <v>44287</v>
      </c>
      <c r="N2021" s="1">
        <v>44378</v>
      </c>
      <c r="O2021">
        <v>3</v>
      </c>
      <c r="P2021">
        <v>0</v>
      </c>
      <c r="Q2021" s="1">
        <v>44317</v>
      </c>
      <c r="R2021">
        <v>100</v>
      </c>
      <c r="S2021" s="1"/>
    </row>
    <row r="2022" spans="1:19" x14ac:dyDescent="0.35">
      <c r="A2022">
        <v>100259</v>
      </c>
      <c r="B2022" t="s">
        <v>1</v>
      </c>
      <c r="C2022" s="2">
        <f>_xlfn.SWITCH(Sales[[#This Row],[Subscription Type]],"Basic",10,"Premium",10,"Business",25,"Enterprise",27)</f>
        <v>25</v>
      </c>
      <c r="E2022" s="1"/>
      <c r="F2022" s="1"/>
      <c r="G2022">
        <v>6</v>
      </c>
      <c r="H2022">
        <v>12</v>
      </c>
      <c r="I2022">
        <f>IF(Sales[[#This Row],[Number of Users]]-Sales[[#This Row],[Licenses Bought]]&lt;0,0,Sales[[#This Row],[Number of Users]]-Sales[[#This Row],[Licenses Bought]])</f>
        <v>6</v>
      </c>
      <c r="J2022" s="2">
        <f>IF(Sales[[#This Row],[Sales Month]]=MAX(Sales[Sales Month]),Sales[[#This Row],[Upsell $ Per Non-Paying User]]*Sales[[#This Row],[Non-Paying Users]],0)</f>
        <v>150</v>
      </c>
      <c r="K2022" s="2" t="str">
        <f>_xlfn.IFS(Sales[[#This Row],[Current Upsell $]]=0,"",Sales[[#This Row],[Current Upsell $]]&gt;=400,"High",Sales[[#This Row],[Current Upsell $]]&gt;=100,"Medium",Sales[[#This Row],[Current Upsell $]]&lt;100,"Low")</f>
        <v>Medium</v>
      </c>
      <c r="L2022" s="2" t="str">
        <f>IF(Sales[[#This Row],[Current Upsell $]]&gt;0,_xlfn.CONCAT(Sales[[#This Row],[Subscription Type]]," ",Sales[[#This Row],[Upsell Priority]]," ",TEXT(Sales[[#This Row],[Current Upsell $]],"$#,#")),"")</f>
        <v>Business Medium $150</v>
      </c>
      <c r="M2022" s="1">
        <v>44287</v>
      </c>
      <c r="N2022" s="1">
        <v>44378</v>
      </c>
      <c r="O2022">
        <v>3</v>
      </c>
      <c r="P2022">
        <v>0</v>
      </c>
      <c r="Q2022" s="1">
        <v>44348</v>
      </c>
      <c r="R2022">
        <v>150</v>
      </c>
      <c r="S2022" s="1"/>
    </row>
    <row r="2023" spans="1:19" x14ac:dyDescent="0.35">
      <c r="A2023">
        <v>100260</v>
      </c>
      <c r="B2023" t="s">
        <v>3</v>
      </c>
      <c r="C2023" s="2">
        <f>_xlfn.SWITCH(Sales[[#This Row],[Subscription Type]],"Basic",10,"Premium",10,"Business",25,"Enterprise",27)</f>
        <v>10</v>
      </c>
      <c r="G2023">
        <v>0</v>
      </c>
      <c r="H2023">
        <v>9</v>
      </c>
      <c r="I2023">
        <f>IF(Sales[[#This Row],[Number of Users]]-Sales[[#This Row],[Licenses Bought]]&lt;0,0,Sales[[#This Row],[Number of Users]]-Sales[[#This Row],[Licenses Bought]])</f>
        <v>9</v>
      </c>
      <c r="J2023" s="2">
        <f>IF(Sales[[#This Row],[Sales Month]]=MAX(Sales[Sales Month]),Sales[[#This Row],[Upsell $ Per Non-Paying User]]*Sales[[#This Row],[Non-Paying Users]],0)</f>
        <v>0</v>
      </c>
      <c r="K2023" s="2" t="str">
        <f>_xlfn.IFS(Sales[[#This Row],[Current Upsell $]]=0,"",Sales[[#This Row],[Current Upsell $]]&gt;=400,"High",Sales[[#This Row],[Current Upsell $]]&gt;=100,"Medium",Sales[[#This Row],[Current Upsell $]]&lt;100,"Low")</f>
        <v/>
      </c>
      <c r="L2023" s="2" t="str">
        <f>IF(Sales[[#This Row],[Current Upsell $]]&gt;0,_xlfn.CONCAT(Sales[[#This Row],[Subscription Type]]," ",Sales[[#This Row],[Upsell Priority]]," ",TEXT(Sales[[#This Row],[Current Upsell $]],"$#,#")),"")</f>
        <v/>
      </c>
      <c r="M2023" s="1">
        <v>44287</v>
      </c>
      <c r="N2023" s="1">
        <v>44378</v>
      </c>
      <c r="O2023">
        <v>3</v>
      </c>
      <c r="P2023">
        <v>0</v>
      </c>
      <c r="Q2023" s="1">
        <v>44287</v>
      </c>
      <c r="R2023">
        <v>0</v>
      </c>
      <c r="S2023" s="1"/>
    </row>
    <row r="2024" spans="1:19" x14ac:dyDescent="0.35">
      <c r="A2024">
        <v>100260</v>
      </c>
      <c r="B2024" t="s">
        <v>3</v>
      </c>
      <c r="C2024" s="2">
        <f>_xlfn.SWITCH(Sales[[#This Row],[Subscription Type]],"Basic",10,"Premium",10,"Business",25,"Enterprise",27)</f>
        <v>10</v>
      </c>
      <c r="G2024">
        <v>0</v>
      </c>
      <c r="H2024">
        <v>6</v>
      </c>
      <c r="I2024">
        <f>IF(Sales[[#This Row],[Number of Users]]-Sales[[#This Row],[Licenses Bought]]&lt;0,0,Sales[[#This Row],[Number of Users]]-Sales[[#This Row],[Licenses Bought]])</f>
        <v>6</v>
      </c>
      <c r="J2024" s="2">
        <f>IF(Sales[[#This Row],[Sales Month]]=MAX(Sales[Sales Month]),Sales[[#This Row],[Upsell $ Per Non-Paying User]]*Sales[[#This Row],[Non-Paying Users]],0)</f>
        <v>0</v>
      </c>
      <c r="K2024" s="2" t="str">
        <f>_xlfn.IFS(Sales[[#This Row],[Current Upsell $]]=0,"",Sales[[#This Row],[Current Upsell $]]&gt;=400,"High",Sales[[#This Row],[Current Upsell $]]&gt;=100,"Medium",Sales[[#This Row],[Current Upsell $]]&lt;100,"Low")</f>
        <v/>
      </c>
      <c r="L2024" s="2" t="str">
        <f>IF(Sales[[#This Row],[Current Upsell $]]&gt;0,_xlfn.CONCAT(Sales[[#This Row],[Subscription Type]]," ",Sales[[#This Row],[Upsell Priority]]," ",TEXT(Sales[[#This Row],[Current Upsell $]],"$#,#")),"")</f>
        <v/>
      </c>
      <c r="M2024" s="1">
        <v>44287</v>
      </c>
      <c r="N2024" s="1">
        <v>44378</v>
      </c>
      <c r="O2024">
        <v>3</v>
      </c>
      <c r="P2024">
        <v>0</v>
      </c>
      <c r="Q2024" s="1">
        <v>44317</v>
      </c>
      <c r="R2024">
        <v>0</v>
      </c>
      <c r="S2024" s="1"/>
    </row>
    <row r="2025" spans="1:19" x14ac:dyDescent="0.35">
      <c r="A2025">
        <v>100260</v>
      </c>
      <c r="B2025" t="s">
        <v>3</v>
      </c>
      <c r="C2025" s="2">
        <f>_xlfn.SWITCH(Sales[[#This Row],[Subscription Type]],"Basic",10,"Premium",10,"Business",25,"Enterprise",27)</f>
        <v>10</v>
      </c>
      <c r="G2025">
        <v>0</v>
      </c>
      <c r="H2025">
        <v>7</v>
      </c>
      <c r="I2025">
        <f>IF(Sales[[#This Row],[Number of Users]]-Sales[[#This Row],[Licenses Bought]]&lt;0,0,Sales[[#This Row],[Number of Users]]-Sales[[#This Row],[Licenses Bought]])</f>
        <v>7</v>
      </c>
      <c r="J2025" s="2">
        <f>IF(Sales[[#This Row],[Sales Month]]=MAX(Sales[Sales Month]),Sales[[#This Row],[Upsell $ Per Non-Paying User]]*Sales[[#This Row],[Non-Paying Users]],0)</f>
        <v>70</v>
      </c>
      <c r="K2025" s="2" t="str">
        <f>_xlfn.IFS(Sales[[#This Row],[Current Upsell $]]=0,"",Sales[[#This Row],[Current Upsell $]]&gt;=400,"High",Sales[[#This Row],[Current Upsell $]]&gt;=100,"Medium",Sales[[#This Row],[Current Upsell $]]&lt;100,"Low")</f>
        <v>Low</v>
      </c>
      <c r="L2025" s="2" t="str">
        <f>IF(Sales[[#This Row],[Current Upsell $]]&gt;0,_xlfn.CONCAT(Sales[[#This Row],[Subscription Type]]," ",Sales[[#This Row],[Upsell Priority]]," ",TEXT(Sales[[#This Row],[Current Upsell $]],"$#,#")),"")</f>
        <v>Basic Low $70</v>
      </c>
      <c r="M2025" s="1">
        <v>44287</v>
      </c>
      <c r="N2025" s="1">
        <v>44378</v>
      </c>
      <c r="O2025">
        <v>3</v>
      </c>
      <c r="P2025">
        <v>0</v>
      </c>
      <c r="Q2025" s="1">
        <v>44348</v>
      </c>
      <c r="R2025">
        <v>0</v>
      </c>
      <c r="S2025" s="1"/>
    </row>
    <row r="2026" spans="1:19" x14ac:dyDescent="0.35">
      <c r="A2026">
        <v>100261</v>
      </c>
      <c r="B2026" t="s">
        <v>3</v>
      </c>
      <c r="C2026" s="2">
        <f>_xlfn.SWITCH(Sales[[#This Row],[Subscription Type]],"Basic",10,"Premium",10,"Business",25,"Enterprise",27)</f>
        <v>10</v>
      </c>
      <c r="E2026" s="1"/>
      <c r="F2026" s="1"/>
      <c r="G2026">
        <v>0</v>
      </c>
      <c r="H2026">
        <v>6</v>
      </c>
      <c r="I2026">
        <f>IF(Sales[[#This Row],[Number of Users]]-Sales[[#This Row],[Licenses Bought]]&lt;0,0,Sales[[#This Row],[Number of Users]]-Sales[[#This Row],[Licenses Bought]])</f>
        <v>6</v>
      </c>
      <c r="J2026" s="2">
        <f>IF(Sales[[#This Row],[Sales Month]]=MAX(Sales[Sales Month]),Sales[[#This Row],[Upsell $ Per Non-Paying User]]*Sales[[#This Row],[Non-Paying Users]],0)</f>
        <v>0</v>
      </c>
      <c r="K2026" s="2" t="str">
        <f>_xlfn.IFS(Sales[[#This Row],[Current Upsell $]]=0,"",Sales[[#This Row],[Current Upsell $]]&gt;=400,"High",Sales[[#This Row],[Current Upsell $]]&gt;=100,"Medium",Sales[[#This Row],[Current Upsell $]]&lt;100,"Low")</f>
        <v/>
      </c>
      <c r="L2026" s="2" t="str">
        <f>IF(Sales[[#This Row],[Current Upsell $]]&gt;0,_xlfn.CONCAT(Sales[[#This Row],[Subscription Type]]," ",Sales[[#This Row],[Upsell Priority]]," ",TEXT(Sales[[#This Row],[Current Upsell $]],"$#,#")),"")</f>
        <v/>
      </c>
      <c r="M2026" s="1">
        <v>44287</v>
      </c>
      <c r="N2026" s="1">
        <v>44378</v>
      </c>
      <c r="O2026">
        <v>3</v>
      </c>
      <c r="P2026">
        <v>0</v>
      </c>
      <c r="Q2026" s="1">
        <v>44287</v>
      </c>
      <c r="R2026">
        <v>0</v>
      </c>
      <c r="S2026" s="1"/>
    </row>
    <row r="2027" spans="1:19" x14ac:dyDescent="0.35">
      <c r="A2027">
        <v>100261</v>
      </c>
      <c r="B2027" t="s">
        <v>0</v>
      </c>
      <c r="C2027" s="2">
        <f>_xlfn.SWITCH(Sales[[#This Row],[Subscription Type]],"Basic",10,"Premium",10,"Business",25,"Enterprise",27)</f>
        <v>10</v>
      </c>
      <c r="E2027" s="1"/>
      <c r="F2027" s="1"/>
      <c r="G2027">
        <v>2</v>
      </c>
      <c r="H2027">
        <v>4</v>
      </c>
      <c r="I2027">
        <f>IF(Sales[[#This Row],[Number of Users]]-Sales[[#This Row],[Licenses Bought]]&lt;0,0,Sales[[#This Row],[Number of Users]]-Sales[[#This Row],[Licenses Bought]])</f>
        <v>2</v>
      </c>
      <c r="J2027" s="2">
        <f>IF(Sales[[#This Row],[Sales Month]]=MAX(Sales[Sales Month]),Sales[[#This Row],[Upsell $ Per Non-Paying User]]*Sales[[#This Row],[Non-Paying Users]],0)</f>
        <v>0</v>
      </c>
      <c r="K2027" s="2" t="str">
        <f>_xlfn.IFS(Sales[[#This Row],[Current Upsell $]]=0,"",Sales[[#This Row],[Current Upsell $]]&gt;=400,"High",Sales[[#This Row],[Current Upsell $]]&gt;=100,"Medium",Sales[[#This Row],[Current Upsell $]]&lt;100,"Low")</f>
        <v/>
      </c>
      <c r="L2027" s="2" t="str">
        <f>IF(Sales[[#This Row],[Current Upsell $]]&gt;0,_xlfn.CONCAT(Sales[[#This Row],[Subscription Type]]," ",Sales[[#This Row],[Upsell Priority]]," ",TEXT(Sales[[#This Row],[Current Upsell $]],"$#,#")),"")</f>
        <v/>
      </c>
      <c r="M2027" s="1">
        <v>44287</v>
      </c>
      <c r="N2027" s="1">
        <v>44378</v>
      </c>
      <c r="O2027">
        <v>3</v>
      </c>
      <c r="P2027">
        <v>0</v>
      </c>
      <c r="Q2027" s="1">
        <v>44317</v>
      </c>
      <c r="R2027">
        <v>20</v>
      </c>
      <c r="S2027" s="1"/>
    </row>
    <row r="2028" spans="1:19" x14ac:dyDescent="0.35">
      <c r="A2028">
        <v>100261</v>
      </c>
      <c r="B2028" t="s">
        <v>0</v>
      </c>
      <c r="C2028" s="2">
        <f>_xlfn.SWITCH(Sales[[#This Row],[Subscription Type]],"Basic",10,"Premium",10,"Business",25,"Enterprise",27)</f>
        <v>10</v>
      </c>
      <c r="E2028" s="1"/>
      <c r="F2028" s="1"/>
      <c r="G2028">
        <v>3</v>
      </c>
      <c r="H2028">
        <v>5</v>
      </c>
      <c r="I2028">
        <f>IF(Sales[[#This Row],[Number of Users]]-Sales[[#This Row],[Licenses Bought]]&lt;0,0,Sales[[#This Row],[Number of Users]]-Sales[[#This Row],[Licenses Bought]])</f>
        <v>2</v>
      </c>
      <c r="J2028" s="2">
        <f>IF(Sales[[#This Row],[Sales Month]]=MAX(Sales[Sales Month]),Sales[[#This Row],[Upsell $ Per Non-Paying User]]*Sales[[#This Row],[Non-Paying Users]],0)</f>
        <v>20</v>
      </c>
      <c r="K2028" s="2" t="str">
        <f>_xlfn.IFS(Sales[[#This Row],[Current Upsell $]]=0,"",Sales[[#This Row],[Current Upsell $]]&gt;=400,"High",Sales[[#This Row],[Current Upsell $]]&gt;=100,"Medium",Sales[[#This Row],[Current Upsell $]]&lt;100,"Low")</f>
        <v>Low</v>
      </c>
      <c r="L2028" s="2" t="str">
        <f>IF(Sales[[#This Row],[Current Upsell $]]&gt;0,_xlfn.CONCAT(Sales[[#This Row],[Subscription Type]]," ",Sales[[#This Row],[Upsell Priority]]," ",TEXT(Sales[[#This Row],[Current Upsell $]],"$#,#")),"")</f>
        <v>Premium Low $20</v>
      </c>
      <c r="M2028" s="1">
        <v>44287</v>
      </c>
      <c r="N2028" s="1">
        <v>44378</v>
      </c>
      <c r="O2028">
        <v>3</v>
      </c>
      <c r="P2028">
        <v>0</v>
      </c>
      <c r="Q2028" s="1">
        <v>44348</v>
      </c>
      <c r="R2028">
        <v>30</v>
      </c>
      <c r="S2028" s="1"/>
    </row>
    <row r="2029" spans="1:19" x14ac:dyDescent="0.35">
      <c r="A2029">
        <v>100262</v>
      </c>
      <c r="B2029" t="s">
        <v>3</v>
      </c>
      <c r="C2029" s="2">
        <f>_xlfn.SWITCH(Sales[[#This Row],[Subscription Type]],"Basic",10,"Premium",10,"Business",25,"Enterprise",27)</f>
        <v>10</v>
      </c>
      <c r="G2029">
        <v>0</v>
      </c>
      <c r="H2029">
        <v>3</v>
      </c>
      <c r="I2029">
        <f>IF(Sales[[#This Row],[Number of Users]]-Sales[[#This Row],[Licenses Bought]]&lt;0,0,Sales[[#This Row],[Number of Users]]-Sales[[#This Row],[Licenses Bought]])</f>
        <v>3</v>
      </c>
      <c r="J2029" s="2">
        <f>IF(Sales[[#This Row],[Sales Month]]=MAX(Sales[Sales Month]),Sales[[#This Row],[Upsell $ Per Non-Paying User]]*Sales[[#This Row],[Non-Paying Users]],0)</f>
        <v>0</v>
      </c>
      <c r="K2029" s="2" t="str">
        <f>_xlfn.IFS(Sales[[#This Row],[Current Upsell $]]=0,"",Sales[[#This Row],[Current Upsell $]]&gt;=400,"High",Sales[[#This Row],[Current Upsell $]]&gt;=100,"Medium",Sales[[#This Row],[Current Upsell $]]&lt;100,"Low")</f>
        <v/>
      </c>
      <c r="L2029" s="2" t="str">
        <f>IF(Sales[[#This Row],[Current Upsell $]]&gt;0,_xlfn.CONCAT(Sales[[#This Row],[Subscription Type]]," ",Sales[[#This Row],[Upsell Priority]]," ",TEXT(Sales[[#This Row],[Current Upsell $]],"$#,#")),"")</f>
        <v/>
      </c>
      <c r="M2029" s="1">
        <v>44287</v>
      </c>
      <c r="N2029" s="1">
        <v>44378</v>
      </c>
      <c r="O2029">
        <v>3</v>
      </c>
      <c r="P2029">
        <v>0</v>
      </c>
      <c r="Q2029" s="1">
        <v>44287</v>
      </c>
      <c r="R2029">
        <v>0</v>
      </c>
      <c r="S2029" s="1"/>
    </row>
    <row r="2030" spans="1:19" x14ac:dyDescent="0.35">
      <c r="A2030">
        <v>100262</v>
      </c>
      <c r="B2030" t="s">
        <v>0</v>
      </c>
      <c r="C2030" s="2">
        <f>_xlfn.SWITCH(Sales[[#This Row],[Subscription Type]],"Basic",10,"Premium",10,"Business",25,"Enterprise",27)</f>
        <v>10</v>
      </c>
      <c r="G2030">
        <v>1</v>
      </c>
      <c r="H2030">
        <v>3</v>
      </c>
      <c r="I2030">
        <f>IF(Sales[[#This Row],[Number of Users]]-Sales[[#This Row],[Licenses Bought]]&lt;0,0,Sales[[#This Row],[Number of Users]]-Sales[[#This Row],[Licenses Bought]])</f>
        <v>2</v>
      </c>
      <c r="J2030" s="2">
        <f>IF(Sales[[#This Row],[Sales Month]]=MAX(Sales[Sales Month]),Sales[[#This Row],[Upsell $ Per Non-Paying User]]*Sales[[#This Row],[Non-Paying Users]],0)</f>
        <v>0</v>
      </c>
      <c r="K2030" s="2" t="str">
        <f>_xlfn.IFS(Sales[[#This Row],[Current Upsell $]]=0,"",Sales[[#This Row],[Current Upsell $]]&gt;=400,"High",Sales[[#This Row],[Current Upsell $]]&gt;=100,"Medium",Sales[[#This Row],[Current Upsell $]]&lt;100,"Low")</f>
        <v/>
      </c>
      <c r="L2030" s="2" t="str">
        <f>IF(Sales[[#This Row],[Current Upsell $]]&gt;0,_xlfn.CONCAT(Sales[[#This Row],[Subscription Type]]," ",Sales[[#This Row],[Upsell Priority]]," ",TEXT(Sales[[#This Row],[Current Upsell $]],"$#,#")),"")</f>
        <v/>
      </c>
      <c r="M2030" s="1">
        <v>44287</v>
      </c>
      <c r="N2030" s="1">
        <v>44378</v>
      </c>
      <c r="O2030">
        <v>3</v>
      </c>
      <c r="P2030">
        <v>0</v>
      </c>
      <c r="Q2030" s="1">
        <v>44317</v>
      </c>
      <c r="R2030">
        <v>10</v>
      </c>
      <c r="S2030" s="1"/>
    </row>
    <row r="2031" spans="1:19" x14ac:dyDescent="0.35">
      <c r="A2031">
        <v>100262</v>
      </c>
      <c r="B2031" t="s">
        <v>0</v>
      </c>
      <c r="C2031" s="2">
        <f>_xlfn.SWITCH(Sales[[#This Row],[Subscription Type]],"Basic",10,"Premium",10,"Business",25,"Enterprise",27)</f>
        <v>10</v>
      </c>
      <c r="G2031">
        <v>2</v>
      </c>
      <c r="H2031">
        <v>3</v>
      </c>
      <c r="I2031">
        <f>IF(Sales[[#This Row],[Number of Users]]-Sales[[#This Row],[Licenses Bought]]&lt;0,0,Sales[[#This Row],[Number of Users]]-Sales[[#This Row],[Licenses Bought]])</f>
        <v>1</v>
      </c>
      <c r="J2031" s="2">
        <f>IF(Sales[[#This Row],[Sales Month]]=MAX(Sales[Sales Month]),Sales[[#This Row],[Upsell $ Per Non-Paying User]]*Sales[[#This Row],[Non-Paying Users]],0)</f>
        <v>10</v>
      </c>
      <c r="K2031" s="2" t="str">
        <f>_xlfn.IFS(Sales[[#This Row],[Current Upsell $]]=0,"",Sales[[#This Row],[Current Upsell $]]&gt;=400,"High",Sales[[#This Row],[Current Upsell $]]&gt;=100,"Medium",Sales[[#This Row],[Current Upsell $]]&lt;100,"Low")</f>
        <v>Low</v>
      </c>
      <c r="L2031" s="2" t="str">
        <f>IF(Sales[[#This Row],[Current Upsell $]]&gt;0,_xlfn.CONCAT(Sales[[#This Row],[Subscription Type]]," ",Sales[[#This Row],[Upsell Priority]]," ",TEXT(Sales[[#This Row],[Current Upsell $]],"$#,#")),"")</f>
        <v>Premium Low $10</v>
      </c>
      <c r="M2031" s="1">
        <v>44287</v>
      </c>
      <c r="N2031" s="1">
        <v>44378</v>
      </c>
      <c r="O2031">
        <v>3</v>
      </c>
      <c r="P2031">
        <v>0</v>
      </c>
      <c r="Q2031" s="1">
        <v>44348</v>
      </c>
      <c r="R2031">
        <v>20</v>
      </c>
      <c r="S2031" s="1"/>
    </row>
    <row r="2032" spans="1:19" x14ac:dyDescent="0.35">
      <c r="A2032">
        <v>100263</v>
      </c>
      <c r="B2032" t="s">
        <v>3</v>
      </c>
      <c r="C2032" s="2">
        <f>_xlfn.SWITCH(Sales[[#This Row],[Subscription Type]],"Basic",10,"Premium",10,"Business",25,"Enterprise",27)</f>
        <v>10</v>
      </c>
      <c r="G2032">
        <v>0</v>
      </c>
      <c r="H2032">
        <v>3</v>
      </c>
      <c r="I2032">
        <f>IF(Sales[[#This Row],[Number of Users]]-Sales[[#This Row],[Licenses Bought]]&lt;0,0,Sales[[#This Row],[Number of Users]]-Sales[[#This Row],[Licenses Bought]])</f>
        <v>3</v>
      </c>
      <c r="J2032" s="2">
        <f>IF(Sales[[#This Row],[Sales Month]]=MAX(Sales[Sales Month]),Sales[[#This Row],[Upsell $ Per Non-Paying User]]*Sales[[#This Row],[Non-Paying Users]],0)</f>
        <v>0</v>
      </c>
      <c r="K2032" s="2" t="str">
        <f>_xlfn.IFS(Sales[[#This Row],[Current Upsell $]]=0,"",Sales[[#This Row],[Current Upsell $]]&gt;=400,"High",Sales[[#This Row],[Current Upsell $]]&gt;=100,"Medium",Sales[[#This Row],[Current Upsell $]]&lt;100,"Low")</f>
        <v/>
      </c>
      <c r="L2032" s="2" t="str">
        <f>IF(Sales[[#This Row],[Current Upsell $]]&gt;0,_xlfn.CONCAT(Sales[[#This Row],[Subscription Type]]," ",Sales[[#This Row],[Upsell Priority]]," ",TEXT(Sales[[#This Row],[Current Upsell $]],"$#,#")),"")</f>
        <v/>
      </c>
      <c r="M2032" s="1">
        <v>44287</v>
      </c>
      <c r="N2032" s="1">
        <v>44378</v>
      </c>
      <c r="O2032">
        <v>3</v>
      </c>
      <c r="P2032">
        <v>0</v>
      </c>
      <c r="Q2032" s="1">
        <v>44287</v>
      </c>
      <c r="R2032">
        <v>0</v>
      </c>
      <c r="S2032" s="1"/>
    </row>
    <row r="2033" spans="1:19" x14ac:dyDescent="0.35">
      <c r="A2033">
        <v>100263</v>
      </c>
      <c r="B2033" t="s">
        <v>3</v>
      </c>
      <c r="C2033" s="2">
        <f>_xlfn.SWITCH(Sales[[#This Row],[Subscription Type]],"Basic",10,"Premium",10,"Business",25,"Enterprise",27)</f>
        <v>10</v>
      </c>
      <c r="G2033">
        <v>0</v>
      </c>
      <c r="H2033">
        <v>4</v>
      </c>
      <c r="I2033">
        <f>IF(Sales[[#This Row],[Number of Users]]-Sales[[#This Row],[Licenses Bought]]&lt;0,0,Sales[[#This Row],[Number of Users]]-Sales[[#This Row],[Licenses Bought]])</f>
        <v>4</v>
      </c>
      <c r="J2033" s="2">
        <f>IF(Sales[[#This Row],[Sales Month]]=MAX(Sales[Sales Month]),Sales[[#This Row],[Upsell $ Per Non-Paying User]]*Sales[[#This Row],[Non-Paying Users]],0)</f>
        <v>0</v>
      </c>
      <c r="K2033" s="2" t="str">
        <f>_xlfn.IFS(Sales[[#This Row],[Current Upsell $]]=0,"",Sales[[#This Row],[Current Upsell $]]&gt;=400,"High",Sales[[#This Row],[Current Upsell $]]&gt;=100,"Medium",Sales[[#This Row],[Current Upsell $]]&lt;100,"Low")</f>
        <v/>
      </c>
      <c r="L2033" s="2" t="str">
        <f>IF(Sales[[#This Row],[Current Upsell $]]&gt;0,_xlfn.CONCAT(Sales[[#This Row],[Subscription Type]]," ",Sales[[#This Row],[Upsell Priority]]," ",TEXT(Sales[[#This Row],[Current Upsell $]],"$#,#")),"")</f>
        <v/>
      </c>
      <c r="M2033" s="1">
        <v>44287</v>
      </c>
      <c r="N2033" s="1">
        <v>44378</v>
      </c>
      <c r="O2033">
        <v>3</v>
      </c>
      <c r="P2033">
        <v>0</v>
      </c>
      <c r="Q2033" s="1">
        <v>44317</v>
      </c>
      <c r="R2033">
        <v>0</v>
      </c>
      <c r="S2033" s="1"/>
    </row>
    <row r="2034" spans="1:19" x14ac:dyDescent="0.35">
      <c r="A2034">
        <v>100263</v>
      </c>
      <c r="B2034" t="s">
        <v>3</v>
      </c>
      <c r="C2034" s="2">
        <f>_xlfn.SWITCH(Sales[[#This Row],[Subscription Type]],"Basic",10,"Premium",10,"Business",25,"Enterprise",27)</f>
        <v>10</v>
      </c>
      <c r="G2034">
        <v>0</v>
      </c>
      <c r="H2034">
        <v>3</v>
      </c>
      <c r="I2034">
        <f>IF(Sales[[#This Row],[Number of Users]]-Sales[[#This Row],[Licenses Bought]]&lt;0,0,Sales[[#This Row],[Number of Users]]-Sales[[#This Row],[Licenses Bought]])</f>
        <v>3</v>
      </c>
      <c r="J2034" s="2">
        <f>IF(Sales[[#This Row],[Sales Month]]=MAX(Sales[Sales Month]),Sales[[#This Row],[Upsell $ Per Non-Paying User]]*Sales[[#This Row],[Non-Paying Users]],0)</f>
        <v>30</v>
      </c>
      <c r="K2034" s="2" t="str">
        <f>_xlfn.IFS(Sales[[#This Row],[Current Upsell $]]=0,"",Sales[[#This Row],[Current Upsell $]]&gt;=400,"High",Sales[[#This Row],[Current Upsell $]]&gt;=100,"Medium",Sales[[#This Row],[Current Upsell $]]&lt;100,"Low")</f>
        <v>Low</v>
      </c>
      <c r="L2034" s="2" t="str">
        <f>IF(Sales[[#This Row],[Current Upsell $]]&gt;0,_xlfn.CONCAT(Sales[[#This Row],[Subscription Type]]," ",Sales[[#This Row],[Upsell Priority]]," ",TEXT(Sales[[#This Row],[Current Upsell $]],"$#,#")),"")</f>
        <v>Basic Low $30</v>
      </c>
      <c r="M2034" s="1">
        <v>44287</v>
      </c>
      <c r="N2034" s="1">
        <v>44378</v>
      </c>
      <c r="O2034">
        <v>3</v>
      </c>
      <c r="P2034">
        <v>0</v>
      </c>
      <c r="Q2034" s="1">
        <v>44348</v>
      </c>
      <c r="R2034">
        <v>0</v>
      </c>
      <c r="S2034" s="1"/>
    </row>
    <row r="2035" spans="1:19" x14ac:dyDescent="0.35">
      <c r="A2035">
        <v>100264</v>
      </c>
      <c r="B2035" t="s">
        <v>3</v>
      </c>
      <c r="C2035" s="2">
        <f>_xlfn.SWITCH(Sales[[#This Row],[Subscription Type]],"Basic",10,"Premium",10,"Business",25,"Enterprise",27)</f>
        <v>10</v>
      </c>
      <c r="G2035">
        <v>0</v>
      </c>
      <c r="H2035">
        <v>2</v>
      </c>
      <c r="I2035">
        <f>IF(Sales[[#This Row],[Number of Users]]-Sales[[#This Row],[Licenses Bought]]&lt;0,0,Sales[[#This Row],[Number of Users]]-Sales[[#This Row],[Licenses Bought]])</f>
        <v>2</v>
      </c>
      <c r="J2035" s="2">
        <f>IF(Sales[[#This Row],[Sales Month]]=MAX(Sales[Sales Month]),Sales[[#This Row],[Upsell $ Per Non-Paying User]]*Sales[[#This Row],[Non-Paying Users]],0)</f>
        <v>0</v>
      </c>
      <c r="K2035" s="2" t="str">
        <f>_xlfn.IFS(Sales[[#This Row],[Current Upsell $]]=0,"",Sales[[#This Row],[Current Upsell $]]&gt;=400,"High",Sales[[#This Row],[Current Upsell $]]&gt;=100,"Medium",Sales[[#This Row],[Current Upsell $]]&lt;100,"Low")</f>
        <v/>
      </c>
      <c r="L2035" s="2" t="str">
        <f>IF(Sales[[#This Row],[Current Upsell $]]&gt;0,_xlfn.CONCAT(Sales[[#This Row],[Subscription Type]]," ",Sales[[#This Row],[Upsell Priority]]," ",TEXT(Sales[[#This Row],[Current Upsell $]],"$#,#")),"")</f>
        <v/>
      </c>
      <c r="M2035" s="1">
        <v>44287</v>
      </c>
      <c r="N2035" s="1">
        <v>44348</v>
      </c>
      <c r="O2035">
        <v>2</v>
      </c>
      <c r="P2035">
        <v>0</v>
      </c>
      <c r="Q2035" s="1">
        <v>44287</v>
      </c>
      <c r="R2035">
        <v>0</v>
      </c>
      <c r="S2035" s="1"/>
    </row>
    <row r="2036" spans="1:19" x14ac:dyDescent="0.35">
      <c r="A2036">
        <v>100264</v>
      </c>
      <c r="B2036" t="s">
        <v>0</v>
      </c>
      <c r="C2036" s="2">
        <f>_xlfn.SWITCH(Sales[[#This Row],[Subscription Type]],"Basic",10,"Premium",10,"Business",25,"Enterprise",27)</f>
        <v>10</v>
      </c>
      <c r="G2036">
        <v>1</v>
      </c>
      <c r="H2036">
        <v>2</v>
      </c>
      <c r="I2036">
        <f>IF(Sales[[#This Row],[Number of Users]]-Sales[[#This Row],[Licenses Bought]]&lt;0,0,Sales[[#This Row],[Number of Users]]-Sales[[#This Row],[Licenses Bought]])</f>
        <v>1</v>
      </c>
      <c r="J2036" s="2">
        <f>IF(Sales[[#This Row],[Sales Month]]=MAX(Sales[Sales Month]),Sales[[#This Row],[Upsell $ Per Non-Paying User]]*Sales[[#This Row],[Non-Paying Users]],0)</f>
        <v>0</v>
      </c>
      <c r="K2036" s="2" t="str">
        <f>_xlfn.IFS(Sales[[#This Row],[Current Upsell $]]=0,"",Sales[[#This Row],[Current Upsell $]]&gt;=400,"High",Sales[[#This Row],[Current Upsell $]]&gt;=100,"Medium",Sales[[#This Row],[Current Upsell $]]&lt;100,"Low")</f>
        <v/>
      </c>
      <c r="L2036" s="2" t="str">
        <f>IF(Sales[[#This Row],[Current Upsell $]]&gt;0,_xlfn.CONCAT(Sales[[#This Row],[Subscription Type]]," ",Sales[[#This Row],[Upsell Priority]]," ",TEXT(Sales[[#This Row],[Current Upsell $]],"$#,#")),"")</f>
        <v/>
      </c>
      <c r="M2036" s="1">
        <v>44287</v>
      </c>
      <c r="N2036" s="1">
        <v>44348</v>
      </c>
      <c r="O2036">
        <v>2</v>
      </c>
      <c r="P2036">
        <v>0</v>
      </c>
      <c r="Q2036" s="1">
        <v>44317</v>
      </c>
      <c r="R2036">
        <v>10</v>
      </c>
      <c r="S2036" s="1"/>
    </row>
    <row r="2037" spans="1:19" x14ac:dyDescent="0.35">
      <c r="A2037">
        <v>100264</v>
      </c>
      <c r="B2037" t="s">
        <v>0</v>
      </c>
      <c r="C2037" s="2">
        <f>_xlfn.SWITCH(Sales[[#This Row],[Subscription Type]],"Basic",10,"Premium",10,"Business",25,"Enterprise",27)</f>
        <v>10</v>
      </c>
      <c r="G2037">
        <v>1</v>
      </c>
      <c r="H2037">
        <v>2</v>
      </c>
      <c r="I2037">
        <f>IF(Sales[[#This Row],[Number of Users]]-Sales[[#This Row],[Licenses Bought]]&lt;0,0,Sales[[#This Row],[Number of Users]]-Sales[[#This Row],[Licenses Bought]])</f>
        <v>1</v>
      </c>
      <c r="J2037" s="2">
        <f>IF(Sales[[#This Row],[Sales Month]]=MAX(Sales[Sales Month]),Sales[[#This Row],[Upsell $ Per Non-Paying User]]*Sales[[#This Row],[Non-Paying Users]],0)</f>
        <v>10</v>
      </c>
      <c r="K2037" s="2" t="str">
        <f>_xlfn.IFS(Sales[[#This Row],[Current Upsell $]]=0,"",Sales[[#This Row],[Current Upsell $]]&gt;=400,"High",Sales[[#This Row],[Current Upsell $]]&gt;=100,"Medium",Sales[[#This Row],[Current Upsell $]]&lt;100,"Low")</f>
        <v>Low</v>
      </c>
      <c r="L2037" s="2" t="str">
        <f>IF(Sales[[#This Row],[Current Upsell $]]&gt;0,_xlfn.CONCAT(Sales[[#This Row],[Subscription Type]]," ",Sales[[#This Row],[Upsell Priority]]," ",TEXT(Sales[[#This Row],[Current Upsell $]],"$#,#")),"")</f>
        <v>Premium Low $10</v>
      </c>
      <c r="M2037" s="1">
        <v>44287</v>
      </c>
      <c r="N2037" s="1">
        <v>44348</v>
      </c>
      <c r="O2037">
        <v>2</v>
      </c>
      <c r="P2037">
        <v>0</v>
      </c>
      <c r="Q2037" s="1">
        <v>44348</v>
      </c>
      <c r="R2037">
        <v>10</v>
      </c>
      <c r="S2037" s="1"/>
    </row>
    <row r="2038" spans="1:19" x14ac:dyDescent="0.35">
      <c r="A2038">
        <v>100265</v>
      </c>
      <c r="B2038" t="s">
        <v>3</v>
      </c>
      <c r="C2038" s="2">
        <f>_xlfn.SWITCH(Sales[[#This Row],[Subscription Type]],"Basic",10,"Premium",10,"Business",25,"Enterprise",27)</f>
        <v>10</v>
      </c>
      <c r="G2038">
        <v>0</v>
      </c>
      <c r="H2038">
        <v>2</v>
      </c>
      <c r="I2038">
        <f>IF(Sales[[#This Row],[Number of Users]]-Sales[[#This Row],[Licenses Bought]]&lt;0,0,Sales[[#This Row],[Number of Users]]-Sales[[#This Row],[Licenses Bought]])</f>
        <v>2</v>
      </c>
      <c r="J2038" s="2">
        <f>IF(Sales[[#This Row],[Sales Month]]=MAX(Sales[Sales Month]),Sales[[#This Row],[Upsell $ Per Non-Paying User]]*Sales[[#This Row],[Non-Paying Users]],0)</f>
        <v>0</v>
      </c>
      <c r="K2038" s="2" t="str">
        <f>_xlfn.IFS(Sales[[#This Row],[Current Upsell $]]=0,"",Sales[[#This Row],[Current Upsell $]]&gt;=400,"High",Sales[[#This Row],[Current Upsell $]]&gt;=100,"Medium",Sales[[#This Row],[Current Upsell $]]&lt;100,"Low")</f>
        <v/>
      </c>
      <c r="L2038" s="2" t="str">
        <f>IF(Sales[[#This Row],[Current Upsell $]]&gt;0,_xlfn.CONCAT(Sales[[#This Row],[Subscription Type]]," ",Sales[[#This Row],[Upsell Priority]]," ",TEXT(Sales[[#This Row],[Current Upsell $]],"$#,#")),"")</f>
        <v/>
      </c>
      <c r="M2038" s="1">
        <v>44287</v>
      </c>
      <c r="N2038" s="1">
        <v>44378</v>
      </c>
      <c r="O2038">
        <v>3</v>
      </c>
      <c r="P2038">
        <v>0</v>
      </c>
      <c r="Q2038" s="1">
        <v>44287</v>
      </c>
      <c r="R2038">
        <v>0</v>
      </c>
      <c r="S2038" s="1"/>
    </row>
    <row r="2039" spans="1:19" x14ac:dyDescent="0.35">
      <c r="A2039">
        <v>100265</v>
      </c>
      <c r="B2039" t="s">
        <v>3</v>
      </c>
      <c r="C2039" s="2">
        <f>_xlfn.SWITCH(Sales[[#This Row],[Subscription Type]],"Basic",10,"Premium",10,"Business",25,"Enterprise",27)</f>
        <v>10</v>
      </c>
      <c r="G2039">
        <v>0</v>
      </c>
      <c r="H2039">
        <v>2</v>
      </c>
      <c r="I2039">
        <f>IF(Sales[[#This Row],[Number of Users]]-Sales[[#This Row],[Licenses Bought]]&lt;0,0,Sales[[#This Row],[Number of Users]]-Sales[[#This Row],[Licenses Bought]])</f>
        <v>2</v>
      </c>
      <c r="J2039" s="2">
        <f>IF(Sales[[#This Row],[Sales Month]]=MAX(Sales[Sales Month]),Sales[[#This Row],[Upsell $ Per Non-Paying User]]*Sales[[#This Row],[Non-Paying Users]],0)</f>
        <v>0</v>
      </c>
      <c r="K2039" s="2" t="str">
        <f>_xlfn.IFS(Sales[[#This Row],[Current Upsell $]]=0,"",Sales[[#This Row],[Current Upsell $]]&gt;=400,"High",Sales[[#This Row],[Current Upsell $]]&gt;=100,"Medium",Sales[[#This Row],[Current Upsell $]]&lt;100,"Low")</f>
        <v/>
      </c>
      <c r="L2039" s="2" t="str">
        <f>IF(Sales[[#This Row],[Current Upsell $]]&gt;0,_xlfn.CONCAT(Sales[[#This Row],[Subscription Type]]," ",Sales[[#This Row],[Upsell Priority]]," ",TEXT(Sales[[#This Row],[Current Upsell $]],"$#,#")),"")</f>
        <v/>
      </c>
      <c r="M2039" s="1">
        <v>44287</v>
      </c>
      <c r="N2039" s="1">
        <v>44378</v>
      </c>
      <c r="O2039">
        <v>3</v>
      </c>
      <c r="P2039">
        <v>0</v>
      </c>
      <c r="Q2039" s="1">
        <v>44317</v>
      </c>
      <c r="R2039">
        <v>0</v>
      </c>
      <c r="S2039" s="1"/>
    </row>
    <row r="2040" spans="1:19" x14ac:dyDescent="0.35">
      <c r="A2040">
        <v>100265</v>
      </c>
      <c r="B2040" t="s">
        <v>3</v>
      </c>
      <c r="C2040" s="2">
        <f>_xlfn.SWITCH(Sales[[#This Row],[Subscription Type]],"Basic",10,"Premium",10,"Business",25,"Enterprise",27)</f>
        <v>10</v>
      </c>
      <c r="G2040">
        <v>0</v>
      </c>
      <c r="H2040">
        <v>2</v>
      </c>
      <c r="I2040">
        <f>IF(Sales[[#This Row],[Number of Users]]-Sales[[#This Row],[Licenses Bought]]&lt;0,0,Sales[[#This Row],[Number of Users]]-Sales[[#This Row],[Licenses Bought]])</f>
        <v>2</v>
      </c>
      <c r="J2040" s="2">
        <f>IF(Sales[[#This Row],[Sales Month]]=MAX(Sales[Sales Month]),Sales[[#This Row],[Upsell $ Per Non-Paying User]]*Sales[[#This Row],[Non-Paying Users]],0)</f>
        <v>20</v>
      </c>
      <c r="K2040" s="2" t="str">
        <f>_xlfn.IFS(Sales[[#This Row],[Current Upsell $]]=0,"",Sales[[#This Row],[Current Upsell $]]&gt;=400,"High",Sales[[#This Row],[Current Upsell $]]&gt;=100,"Medium",Sales[[#This Row],[Current Upsell $]]&lt;100,"Low")</f>
        <v>Low</v>
      </c>
      <c r="L2040" s="2" t="str">
        <f>IF(Sales[[#This Row],[Current Upsell $]]&gt;0,_xlfn.CONCAT(Sales[[#This Row],[Subscription Type]]," ",Sales[[#This Row],[Upsell Priority]]," ",TEXT(Sales[[#This Row],[Current Upsell $]],"$#,#")),"")</f>
        <v>Basic Low $20</v>
      </c>
      <c r="M2040" s="1">
        <v>44287</v>
      </c>
      <c r="N2040" s="1">
        <v>44378</v>
      </c>
      <c r="O2040">
        <v>3</v>
      </c>
      <c r="P2040">
        <v>0</v>
      </c>
      <c r="Q2040" s="1">
        <v>44348</v>
      </c>
      <c r="R2040">
        <v>0</v>
      </c>
      <c r="S2040" s="1"/>
    </row>
    <row r="2041" spans="1:19" x14ac:dyDescent="0.35">
      <c r="A2041">
        <v>100266</v>
      </c>
      <c r="B2041" t="s">
        <v>3</v>
      </c>
      <c r="C2041" s="2">
        <f>_xlfn.SWITCH(Sales[[#This Row],[Subscription Type]],"Basic",10,"Premium",10,"Business",25,"Enterprise",27)</f>
        <v>10</v>
      </c>
      <c r="E2041" s="1"/>
      <c r="F2041" s="1"/>
      <c r="G2041">
        <v>0</v>
      </c>
      <c r="H2041">
        <v>1</v>
      </c>
      <c r="I2041">
        <f>IF(Sales[[#This Row],[Number of Users]]-Sales[[#This Row],[Licenses Bought]]&lt;0,0,Sales[[#This Row],[Number of Users]]-Sales[[#This Row],[Licenses Bought]])</f>
        <v>1</v>
      </c>
      <c r="J2041" s="2">
        <f>IF(Sales[[#This Row],[Sales Month]]=MAX(Sales[Sales Month]),Sales[[#This Row],[Upsell $ Per Non-Paying User]]*Sales[[#This Row],[Non-Paying Users]],0)</f>
        <v>0</v>
      </c>
      <c r="K2041" s="2" t="str">
        <f>_xlfn.IFS(Sales[[#This Row],[Current Upsell $]]=0,"",Sales[[#This Row],[Current Upsell $]]&gt;=400,"High",Sales[[#This Row],[Current Upsell $]]&gt;=100,"Medium",Sales[[#This Row],[Current Upsell $]]&lt;100,"Low")</f>
        <v/>
      </c>
      <c r="L2041" s="2" t="str">
        <f>IF(Sales[[#This Row],[Current Upsell $]]&gt;0,_xlfn.CONCAT(Sales[[#This Row],[Subscription Type]]," ",Sales[[#This Row],[Upsell Priority]]," ",TEXT(Sales[[#This Row],[Current Upsell $]],"$#,#")),"")</f>
        <v/>
      </c>
      <c r="M2041" s="1">
        <v>44287</v>
      </c>
      <c r="N2041" s="1">
        <v>44378</v>
      </c>
      <c r="O2041">
        <v>3</v>
      </c>
      <c r="P2041">
        <v>0</v>
      </c>
      <c r="Q2041" s="1">
        <v>44287</v>
      </c>
      <c r="R2041">
        <v>0</v>
      </c>
      <c r="S2041" s="1"/>
    </row>
    <row r="2042" spans="1:19" x14ac:dyDescent="0.35">
      <c r="A2042">
        <v>100266</v>
      </c>
      <c r="B2042" t="s">
        <v>0</v>
      </c>
      <c r="C2042" s="2">
        <f>_xlfn.SWITCH(Sales[[#This Row],[Subscription Type]],"Basic",10,"Premium",10,"Business",25,"Enterprise",27)</f>
        <v>10</v>
      </c>
      <c r="E2042" s="1"/>
      <c r="F2042" s="1"/>
      <c r="G2042">
        <v>1</v>
      </c>
      <c r="H2042">
        <v>1</v>
      </c>
      <c r="I2042">
        <f>IF(Sales[[#This Row],[Number of Users]]-Sales[[#This Row],[Licenses Bought]]&lt;0,0,Sales[[#This Row],[Number of Users]]-Sales[[#This Row],[Licenses Bought]])</f>
        <v>0</v>
      </c>
      <c r="J2042" s="2">
        <f>IF(Sales[[#This Row],[Sales Month]]=MAX(Sales[Sales Month]),Sales[[#This Row],[Upsell $ Per Non-Paying User]]*Sales[[#This Row],[Non-Paying Users]],0)</f>
        <v>0</v>
      </c>
      <c r="K2042" s="2" t="str">
        <f>_xlfn.IFS(Sales[[#This Row],[Current Upsell $]]=0,"",Sales[[#This Row],[Current Upsell $]]&gt;=400,"High",Sales[[#This Row],[Current Upsell $]]&gt;=100,"Medium",Sales[[#This Row],[Current Upsell $]]&lt;100,"Low")</f>
        <v/>
      </c>
      <c r="L2042" s="2" t="str">
        <f>IF(Sales[[#This Row],[Current Upsell $]]&gt;0,_xlfn.CONCAT(Sales[[#This Row],[Subscription Type]]," ",Sales[[#This Row],[Upsell Priority]]," ",TEXT(Sales[[#This Row],[Current Upsell $]],"$#,#")),"")</f>
        <v/>
      </c>
      <c r="M2042" s="1">
        <v>44287</v>
      </c>
      <c r="N2042" s="1">
        <v>44378</v>
      </c>
      <c r="O2042">
        <v>3</v>
      </c>
      <c r="P2042">
        <v>0</v>
      </c>
      <c r="Q2042" s="1">
        <v>44317</v>
      </c>
      <c r="R2042">
        <v>10</v>
      </c>
      <c r="S2042" s="1"/>
    </row>
    <row r="2043" spans="1:19" x14ac:dyDescent="0.35">
      <c r="A2043">
        <v>100266</v>
      </c>
      <c r="B2043" t="s">
        <v>0</v>
      </c>
      <c r="C2043" s="2">
        <f>_xlfn.SWITCH(Sales[[#This Row],[Subscription Type]],"Basic",10,"Premium",10,"Business",25,"Enterprise",27)</f>
        <v>10</v>
      </c>
      <c r="E2043" s="1"/>
      <c r="F2043" s="1"/>
      <c r="G2043">
        <v>1</v>
      </c>
      <c r="H2043">
        <v>2</v>
      </c>
      <c r="I2043">
        <f>IF(Sales[[#This Row],[Number of Users]]-Sales[[#This Row],[Licenses Bought]]&lt;0,0,Sales[[#This Row],[Number of Users]]-Sales[[#This Row],[Licenses Bought]])</f>
        <v>1</v>
      </c>
      <c r="J2043" s="2">
        <f>IF(Sales[[#This Row],[Sales Month]]=MAX(Sales[Sales Month]),Sales[[#This Row],[Upsell $ Per Non-Paying User]]*Sales[[#This Row],[Non-Paying Users]],0)</f>
        <v>10</v>
      </c>
      <c r="K2043" s="2" t="str">
        <f>_xlfn.IFS(Sales[[#This Row],[Current Upsell $]]=0,"",Sales[[#This Row],[Current Upsell $]]&gt;=400,"High",Sales[[#This Row],[Current Upsell $]]&gt;=100,"Medium",Sales[[#This Row],[Current Upsell $]]&lt;100,"Low")</f>
        <v>Low</v>
      </c>
      <c r="L2043" s="2" t="str">
        <f>IF(Sales[[#This Row],[Current Upsell $]]&gt;0,_xlfn.CONCAT(Sales[[#This Row],[Subscription Type]]," ",Sales[[#This Row],[Upsell Priority]]," ",TEXT(Sales[[#This Row],[Current Upsell $]],"$#,#")),"")</f>
        <v>Premium Low $10</v>
      </c>
      <c r="M2043" s="1">
        <v>44287</v>
      </c>
      <c r="N2043" s="1">
        <v>44378</v>
      </c>
      <c r="O2043">
        <v>3</v>
      </c>
      <c r="P2043">
        <v>0</v>
      </c>
      <c r="Q2043" s="1">
        <v>44348</v>
      </c>
      <c r="R2043">
        <v>10</v>
      </c>
      <c r="S2043" s="1"/>
    </row>
    <row r="2044" spans="1:19" x14ac:dyDescent="0.35">
      <c r="A2044">
        <v>100267</v>
      </c>
      <c r="B2044" t="s">
        <v>3</v>
      </c>
      <c r="C2044" s="2">
        <f>_xlfn.SWITCH(Sales[[#This Row],[Subscription Type]],"Basic",10,"Premium",10,"Business",25,"Enterprise",27)</f>
        <v>10</v>
      </c>
      <c r="E2044" s="1"/>
      <c r="F2044" s="1"/>
      <c r="G2044">
        <v>0</v>
      </c>
      <c r="H2044">
        <v>2</v>
      </c>
      <c r="I2044">
        <f>IF(Sales[[#This Row],[Number of Users]]-Sales[[#This Row],[Licenses Bought]]&lt;0,0,Sales[[#This Row],[Number of Users]]-Sales[[#This Row],[Licenses Bought]])</f>
        <v>2</v>
      </c>
      <c r="J2044" s="2">
        <f>IF(Sales[[#This Row],[Sales Month]]=MAX(Sales[Sales Month]),Sales[[#This Row],[Upsell $ Per Non-Paying User]]*Sales[[#This Row],[Non-Paying Users]],0)</f>
        <v>0</v>
      </c>
      <c r="K2044" s="2" t="str">
        <f>_xlfn.IFS(Sales[[#This Row],[Current Upsell $]]=0,"",Sales[[#This Row],[Current Upsell $]]&gt;=400,"High",Sales[[#This Row],[Current Upsell $]]&gt;=100,"Medium",Sales[[#This Row],[Current Upsell $]]&lt;100,"Low")</f>
        <v/>
      </c>
      <c r="L2044" s="2" t="str">
        <f>IF(Sales[[#This Row],[Current Upsell $]]&gt;0,_xlfn.CONCAT(Sales[[#This Row],[Subscription Type]]," ",Sales[[#This Row],[Upsell Priority]]," ",TEXT(Sales[[#This Row],[Current Upsell $]],"$#,#")),"")</f>
        <v/>
      </c>
      <c r="M2044" s="1">
        <v>44287</v>
      </c>
      <c r="N2044" s="1">
        <v>44378</v>
      </c>
      <c r="O2044">
        <v>3</v>
      </c>
      <c r="P2044">
        <v>0</v>
      </c>
      <c r="Q2044" s="1">
        <v>44287</v>
      </c>
      <c r="R2044">
        <v>0</v>
      </c>
      <c r="S2044" s="1"/>
    </row>
    <row r="2045" spans="1:19" x14ac:dyDescent="0.35">
      <c r="A2045">
        <v>100267</v>
      </c>
      <c r="B2045" t="s">
        <v>0</v>
      </c>
      <c r="C2045" s="2">
        <f>_xlfn.SWITCH(Sales[[#This Row],[Subscription Type]],"Basic",10,"Premium",10,"Business",25,"Enterprise",27)</f>
        <v>10</v>
      </c>
      <c r="E2045" s="1"/>
      <c r="F2045" s="1"/>
      <c r="G2045">
        <v>1</v>
      </c>
      <c r="H2045">
        <v>2</v>
      </c>
      <c r="I2045">
        <f>IF(Sales[[#This Row],[Number of Users]]-Sales[[#This Row],[Licenses Bought]]&lt;0,0,Sales[[#This Row],[Number of Users]]-Sales[[#This Row],[Licenses Bought]])</f>
        <v>1</v>
      </c>
      <c r="J2045" s="2">
        <f>IF(Sales[[#This Row],[Sales Month]]=MAX(Sales[Sales Month]),Sales[[#This Row],[Upsell $ Per Non-Paying User]]*Sales[[#This Row],[Non-Paying Users]],0)</f>
        <v>0</v>
      </c>
      <c r="K2045" s="2" t="str">
        <f>_xlfn.IFS(Sales[[#This Row],[Current Upsell $]]=0,"",Sales[[#This Row],[Current Upsell $]]&gt;=400,"High",Sales[[#This Row],[Current Upsell $]]&gt;=100,"Medium",Sales[[#This Row],[Current Upsell $]]&lt;100,"Low")</f>
        <v/>
      </c>
      <c r="L2045" s="2" t="str">
        <f>IF(Sales[[#This Row],[Current Upsell $]]&gt;0,_xlfn.CONCAT(Sales[[#This Row],[Subscription Type]]," ",Sales[[#This Row],[Upsell Priority]]," ",TEXT(Sales[[#This Row],[Current Upsell $]],"$#,#")),"")</f>
        <v/>
      </c>
      <c r="M2045" s="1">
        <v>44287</v>
      </c>
      <c r="N2045" s="1">
        <v>44378</v>
      </c>
      <c r="O2045">
        <v>3</v>
      </c>
      <c r="P2045">
        <v>0</v>
      </c>
      <c r="Q2045" s="1">
        <v>44317</v>
      </c>
      <c r="R2045">
        <v>10</v>
      </c>
      <c r="S2045" s="1"/>
    </row>
    <row r="2046" spans="1:19" x14ac:dyDescent="0.35">
      <c r="A2046">
        <v>100267</v>
      </c>
      <c r="B2046" t="s">
        <v>0</v>
      </c>
      <c r="C2046" s="2">
        <f>_xlfn.SWITCH(Sales[[#This Row],[Subscription Type]],"Basic",10,"Premium",10,"Business",25,"Enterprise",27)</f>
        <v>10</v>
      </c>
      <c r="E2046" s="1"/>
      <c r="F2046" s="1"/>
      <c r="G2046">
        <v>1</v>
      </c>
      <c r="H2046">
        <v>2</v>
      </c>
      <c r="I2046">
        <f>IF(Sales[[#This Row],[Number of Users]]-Sales[[#This Row],[Licenses Bought]]&lt;0,0,Sales[[#This Row],[Number of Users]]-Sales[[#This Row],[Licenses Bought]])</f>
        <v>1</v>
      </c>
      <c r="J2046" s="2">
        <f>IF(Sales[[#This Row],[Sales Month]]=MAX(Sales[Sales Month]),Sales[[#This Row],[Upsell $ Per Non-Paying User]]*Sales[[#This Row],[Non-Paying Users]],0)</f>
        <v>10</v>
      </c>
      <c r="K2046" s="2" t="str">
        <f>_xlfn.IFS(Sales[[#This Row],[Current Upsell $]]=0,"",Sales[[#This Row],[Current Upsell $]]&gt;=400,"High",Sales[[#This Row],[Current Upsell $]]&gt;=100,"Medium",Sales[[#This Row],[Current Upsell $]]&lt;100,"Low")</f>
        <v>Low</v>
      </c>
      <c r="L2046" s="2" t="str">
        <f>IF(Sales[[#This Row],[Current Upsell $]]&gt;0,_xlfn.CONCAT(Sales[[#This Row],[Subscription Type]]," ",Sales[[#This Row],[Upsell Priority]]," ",TEXT(Sales[[#This Row],[Current Upsell $]],"$#,#")),"")</f>
        <v>Premium Low $10</v>
      </c>
      <c r="M2046" s="1">
        <v>44287</v>
      </c>
      <c r="N2046" s="1">
        <v>44378</v>
      </c>
      <c r="O2046">
        <v>3</v>
      </c>
      <c r="P2046">
        <v>0</v>
      </c>
      <c r="Q2046" s="1">
        <v>44348</v>
      </c>
      <c r="R2046">
        <v>10</v>
      </c>
      <c r="S2046" s="1"/>
    </row>
    <row r="2047" spans="1:19" x14ac:dyDescent="0.35">
      <c r="A2047">
        <v>100268</v>
      </c>
      <c r="B2047" t="s">
        <v>3</v>
      </c>
      <c r="C2047" s="2">
        <f>_xlfn.SWITCH(Sales[[#This Row],[Subscription Type]],"Basic",10,"Premium",10,"Business",25,"Enterprise",27)</f>
        <v>10</v>
      </c>
      <c r="E2047" s="1"/>
      <c r="F2047" s="1"/>
      <c r="G2047">
        <v>0</v>
      </c>
      <c r="H2047">
        <v>63</v>
      </c>
      <c r="I2047">
        <f>IF(Sales[[#This Row],[Number of Users]]-Sales[[#This Row],[Licenses Bought]]&lt;0,0,Sales[[#This Row],[Number of Users]]-Sales[[#This Row],[Licenses Bought]])</f>
        <v>63</v>
      </c>
      <c r="J2047" s="2">
        <f>IF(Sales[[#This Row],[Sales Month]]=MAX(Sales[Sales Month]),Sales[[#This Row],[Upsell $ Per Non-Paying User]]*Sales[[#This Row],[Non-Paying Users]],0)</f>
        <v>0</v>
      </c>
      <c r="K2047" s="2" t="str">
        <f>_xlfn.IFS(Sales[[#This Row],[Current Upsell $]]=0,"",Sales[[#This Row],[Current Upsell $]]&gt;=400,"High",Sales[[#This Row],[Current Upsell $]]&gt;=100,"Medium",Sales[[#This Row],[Current Upsell $]]&lt;100,"Low")</f>
        <v/>
      </c>
      <c r="L2047" s="2" t="str">
        <f>IF(Sales[[#This Row],[Current Upsell $]]&gt;0,_xlfn.CONCAT(Sales[[#This Row],[Subscription Type]]," ",Sales[[#This Row],[Upsell Priority]]," ",TEXT(Sales[[#This Row],[Current Upsell $]],"$#,#")),"")</f>
        <v/>
      </c>
      <c r="M2047" s="1">
        <v>44317</v>
      </c>
      <c r="N2047" s="1">
        <v>44378</v>
      </c>
      <c r="O2047">
        <v>2</v>
      </c>
      <c r="P2047">
        <v>0</v>
      </c>
      <c r="Q2047" s="1">
        <v>44317</v>
      </c>
      <c r="R2047">
        <v>0</v>
      </c>
      <c r="S2047" s="1"/>
    </row>
    <row r="2048" spans="1:19" x14ac:dyDescent="0.35">
      <c r="A2048">
        <v>100268</v>
      </c>
      <c r="B2048" t="s">
        <v>0</v>
      </c>
      <c r="C2048" s="2">
        <f>_xlfn.SWITCH(Sales[[#This Row],[Subscription Type]],"Basic",10,"Premium",10,"Business",25,"Enterprise",27)</f>
        <v>10</v>
      </c>
      <c r="E2048" s="1"/>
      <c r="F2048" s="1"/>
      <c r="G2048">
        <v>18</v>
      </c>
      <c r="H2048">
        <v>84</v>
      </c>
      <c r="I2048">
        <f>IF(Sales[[#This Row],[Number of Users]]-Sales[[#This Row],[Licenses Bought]]&lt;0,0,Sales[[#This Row],[Number of Users]]-Sales[[#This Row],[Licenses Bought]])</f>
        <v>66</v>
      </c>
      <c r="J2048" s="2">
        <f>IF(Sales[[#This Row],[Sales Month]]=MAX(Sales[Sales Month]),Sales[[#This Row],[Upsell $ Per Non-Paying User]]*Sales[[#This Row],[Non-Paying Users]],0)</f>
        <v>660</v>
      </c>
      <c r="K2048" s="2" t="str">
        <f>_xlfn.IFS(Sales[[#This Row],[Current Upsell $]]=0,"",Sales[[#This Row],[Current Upsell $]]&gt;=400,"High",Sales[[#This Row],[Current Upsell $]]&gt;=100,"Medium",Sales[[#This Row],[Current Upsell $]]&lt;100,"Low")</f>
        <v>High</v>
      </c>
      <c r="L2048" s="2" t="str">
        <f>IF(Sales[[#This Row],[Current Upsell $]]&gt;0,_xlfn.CONCAT(Sales[[#This Row],[Subscription Type]]," ",Sales[[#This Row],[Upsell Priority]]," ",TEXT(Sales[[#This Row],[Current Upsell $]],"$#,#")),"")</f>
        <v>Premium High $660</v>
      </c>
      <c r="M2048" s="1">
        <v>44317</v>
      </c>
      <c r="N2048" s="1">
        <v>44378</v>
      </c>
      <c r="O2048">
        <v>2</v>
      </c>
      <c r="P2048">
        <v>0</v>
      </c>
      <c r="Q2048" s="1">
        <v>44348</v>
      </c>
      <c r="R2048">
        <v>180</v>
      </c>
      <c r="S2048" s="1"/>
    </row>
    <row r="2049" spans="1:19" x14ac:dyDescent="0.35">
      <c r="A2049">
        <v>100269</v>
      </c>
      <c r="B2049" t="s">
        <v>3</v>
      </c>
      <c r="C2049" s="2">
        <f>_xlfn.SWITCH(Sales[[#This Row],[Subscription Type]],"Basic",10,"Premium",10,"Business",25,"Enterprise",27)</f>
        <v>10</v>
      </c>
      <c r="E2049" s="1"/>
      <c r="F2049" s="1"/>
      <c r="G2049">
        <v>0</v>
      </c>
      <c r="H2049">
        <v>54</v>
      </c>
      <c r="I2049">
        <f>IF(Sales[[#This Row],[Number of Users]]-Sales[[#This Row],[Licenses Bought]]&lt;0,0,Sales[[#This Row],[Number of Users]]-Sales[[#This Row],[Licenses Bought]])</f>
        <v>54</v>
      </c>
      <c r="J2049" s="2">
        <f>IF(Sales[[#This Row],[Sales Month]]=MAX(Sales[Sales Month]),Sales[[#This Row],[Upsell $ Per Non-Paying User]]*Sales[[#This Row],[Non-Paying Users]],0)</f>
        <v>0</v>
      </c>
      <c r="K2049" s="2" t="str">
        <f>_xlfn.IFS(Sales[[#This Row],[Current Upsell $]]=0,"",Sales[[#This Row],[Current Upsell $]]&gt;=400,"High",Sales[[#This Row],[Current Upsell $]]&gt;=100,"Medium",Sales[[#This Row],[Current Upsell $]]&lt;100,"Low")</f>
        <v/>
      </c>
      <c r="L2049" s="2" t="str">
        <f>IF(Sales[[#This Row],[Current Upsell $]]&gt;0,_xlfn.CONCAT(Sales[[#This Row],[Subscription Type]]," ",Sales[[#This Row],[Upsell Priority]]," ",TEXT(Sales[[#This Row],[Current Upsell $]],"$#,#")),"")</f>
        <v/>
      </c>
      <c r="M2049" s="1">
        <v>44317</v>
      </c>
      <c r="N2049" s="1">
        <v>44378</v>
      </c>
      <c r="O2049">
        <v>2</v>
      </c>
      <c r="P2049">
        <v>0</v>
      </c>
      <c r="Q2049" s="1">
        <v>44317</v>
      </c>
      <c r="R2049">
        <v>0</v>
      </c>
      <c r="S2049" s="1"/>
    </row>
    <row r="2050" spans="1:19" x14ac:dyDescent="0.35">
      <c r="A2050">
        <v>100269</v>
      </c>
      <c r="B2050" t="s">
        <v>0</v>
      </c>
      <c r="C2050" s="2">
        <f>_xlfn.SWITCH(Sales[[#This Row],[Subscription Type]],"Basic",10,"Premium",10,"Business",25,"Enterprise",27)</f>
        <v>10</v>
      </c>
      <c r="E2050" s="1"/>
      <c r="F2050" s="1"/>
      <c r="G2050">
        <v>12</v>
      </c>
      <c r="H2050">
        <v>55</v>
      </c>
      <c r="I2050">
        <f>IF(Sales[[#This Row],[Number of Users]]-Sales[[#This Row],[Licenses Bought]]&lt;0,0,Sales[[#This Row],[Number of Users]]-Sales[[#This Row],[Licenses Bought]])</f>
        <v>43</v>
      </c>
      <c r="J2050" s="2">
        <f>IF(Sales[[#This Row],[Sales Month]]=MAX(Sales[Sales Month]),Sales[[#This Row],[Upsell $ Per Non-Paying User]]*Sales[[#This Row],[Non-Paying Users]],0)</f>
        <v>430</v>
      </c>
      <c r="K2050" s="2" t="str">
        <f>_xlfn.IFS(Sales[[#This Row],[Current Upsell $]]=0,"",Sales[[#This Row],[Current Upsell $]]&gt;=400,"High",Sales[[#This Row],[Current Upsell $]]&gt;=100,"Medium",Sales[[#This Row],[Current Upsell $]]&lt;100,"Low")</f>
        <v>High</v>
      </c>
      <c r="L2050" s="2" t="str">
        <f>IF(Sales[[#This Row],[Current Upsell $]]&gt;0,_xlfn.CONCAT(Sales[[#This Row],[Subscription Type]]," ",Sales[[#This Row],[Upsell Priority]]," ",TEXT(Sales[[#This Row],[Current Upsell $]],"$#,#")),"")</f>
        <v>Premium High $430</v>
      </c>
      <c r="M2050" s="1">
        <v>44317</v>
      </c>
      <c r="N2050" s="1">
        <v>44378</v>
      </c>
      <c r="O2050">
        <v>2</v>
      </c>
      <c r="P2050">
        <v>0</v>
      </c>
      <c r="Q2050" s="1">
        <v>44348</v>
      </c>
      <c r="R2050">
        <v>120</v>
      </c>
      <c r="S2050" s="1"/>
    </row>
    <row r="2051" spans="1:19" x14ac:dyDescent="0.35">
      <c r="A2051">
        <v>100270</v>
      </c>
      <c r="B2051" t="s">
        <v>3</v>
      </c>
      <c r="C2051" s="2">
        <f>_xlfn.SWITCH(Sales[[#This Row],[Subscription Type]],"Basic",10,"Premium",10,"Business",25,"Enterprise",27)</f>
        <v>10</v>
      </c>
      <c r="E2051" s="1"/>
      <c r="F2051" s="1"/>
      <c r="G2051">
        <v>0</v>
      </c>
      <c r="H2051">
        <v>56</v>
      </c>
      <c r="I2051">
        <f>IF(Sales[[#This Row],[Number of Users]]-Sales[[#This Row],[Licenses Bought]]&lt;0,0,Sales[[#This Row],[Number of Users]]-Sales[[#This Row],[Licenses Bought]])</f>
        <v>56</v>
      </c>
      <c r="J2051" s="2">
        <f>IF(Sales[[#This Row],[Sales Month]]=MAX(Sales[Sales Month]),Sales[[#This Row],[Upsell $ Per Non-Paying User]]*Sales[[#This Row],[Non-Paying Users]],0)</f>
        <v>0</v>
      </c>
      <c r="K2051" s="2" t="str">
        <f>_xlfn.IFS(Sales[[#This Row],[Current Upsell $]]=0,"",Sales[[#This Row],[Current Upsell $]]&gt;=400,"High",Sales[[#This Row],[Current Upsell $]]&gt;=100,"Medium",Sales[[#This Row],[Current Upsell $]]&lt;100,"Low")</f>
        <v/>
      </c>
      <c r="L2051" s="2" t="str">
        <f>IF(Sales[[#This Row],[Current Upsell $]]&gt;0,_xlfn.CONCAT(Sales[[#This Row],[Subscription Type]]," ",Sales[[#This Row],[Upsell Priority]]," ",TEXT(Sales[[#This Row],[Current Upsell $]],"$#,#")),"")</f>
        <v/>
      </c>
      <c r="M2051" s="1">
        <v>44317</v>
      </c>
      <c r="N2051" s="1">
        <v>44378</v>
      </c>
      <c r="O2051">
        <v>2</v>
      </c>
      <c r="P2051">
        <v>0</v>
      </c>
      <c r="Q2051" s="1">
        <v>44317</v>
      </c>
      <c r="R2051">
        <v>0</v>
      </c>
      <c r="S2051" s="1"/>
    </row>
    <row r="2052" spans="1:19" x14ac:dyDescent="0.35">
      <c r="A2052">
        <v>100270</v>
      </c>
      <c r="B2052" t="s">
        <v>0</v>
      </c>
      <c r="C2052" s="2">
        <f>_xlfn.SWITCH(Sales[[#This Row],[Subscription Type]],"Basic",10,"Premium",10,"Business",25,"Enterprise",27)</f>
        <v>10</v>
      </c>
      <c r="E2052" s="1"/>
      <c r="F2052" s="1"/>
      <c r="G2052">
        <v>14</v>
      </c>
      <c r="H2052">
        <v>51</v>
      </c>
      <c r="I2052">
        <f>IF(Sales[[#This Row],[Number of Users]]-Sales[[#This Row],[Licenses Bought]]&lt;0,0,Sales[[#This Row],[Number of Users]]-Sales[[#This Row],[Licenses Bought]])</f>
        <v>37</v>
      </c>
      <c r="J2052" s="2">
        <f>IF(Sales[[#This Row],[Sales Month]]=MAX(Sales[Sales Month]),Sales[[#This Row],[Upsell $ Per Non-Paying User]]*Sales[[#This Row],[Non-Paying Users]],0)</f>
        <v>370</v>
      </c>
      <c r="K2052" s="2" t="str">
        <f>_xlfn.IFS(Sales[[#This Row],[Current Upsell $]]=0,"",Sales[[#This Row],[Current Upsell $]]&gt;=400,"High",Sales[[#This Row],[Current Upsell $]]&gt;=100,"Medium",Sales[[#This Row],[Current Upsell $]]&lt;100,"Low")</f>
        <v>Medium</v>
      </c>
      <c r="L2052" s="2" t="str">
        <f>IF(Sales[[#This Row],[Current Upsell $]]&gt;0,_xlfn.CONCAT(Sales[[#This Row],[Subscription Type]]," ",Sales[[#This Row],[Upsell Priority]]," ",TEXT(Sales[[#This Row],[Current Upsell $]],"$#,#")),"")</f>
        <v>Premium Medium $370</v>
      </c>
      <c r="M2052" s="1">
        <v>44317</v>
      </c>
      <c r="N2052" s="1">
        <v>44378</v>
      </c>
      <c r="O2052">
        <v>2</v>
      </c>
      <c r="P2052">
        <v>0</v>
      </c>
      <c r="Q2052" s="1">
        <v>44348</v>
      </c>
      <c r="R2052">
        <v>140</v>
      </c>
      <c r="S2052" s="1"/>
    </row>
    <row r="2053" spans="1:19" x14ac:dyDescent="0.35">
      <c r="A2053">
        <v>100271</v>
      </c>
      <c r="B2053" t="s">
        <v>3</v>
      </c>
      <c r="C2053" s="2">
        <f>_xlfn.SWITCH(Sales[[#This Row],[Subscription Type]],"Basic",10,"Premium",10,"Business",25,"Enterprise",27)</f>
        <v>10</v>
      </c>
      <c r="E2053" s="1"/>
      <c r="F2053" s="1"/>
      <c r="G2053">
        <v>0</v>
      </c>
      <c r="H2053">
        <v>44</v>
      </c>
      <c r="I2053">
        <f>IF(Sales[[#This Row],[Number of Users]]-Sales[[#This Row],[Licenses Bought]]&lt;0,0,Sales[[#This Row],[Number of Users]]-Sales[[#This Row],[Licenses Bought]])</f>
        <v>44</v>
      </c>
      <c r="J2053" s="2">
        <f>IF(Sales[[#This Row],[Sales Month]]=MAX(Sales[Sales Month]),Sales[[#This Row],[Upsell $ Per Non-Paying User]]*Sales[[#This Row],[Non-Paying Users]],0)</f>
        <v>0</v>
      </c>
      <c r="K2053" s="2" t="str">
        <f>_xlfn.IFS(Sales[[#This Row],[Current Upsell $]]=0,"",Sales[[#This Row],[Current Upsell $]]&gt;=400,"High",Sales[[#This Row],[Current Upsell $]]&gt;=100,"Medium",Sales[[#This Row],[Current Upsell $]]&lt;100,"Low")</f>
        <v/>
      </c>
      <c r="L2053" s="2" t="str">
        <f>IF(Sales[[#This Row],[Current Upsell $]]&gt;0,_xlfn.CONCAT(Sales[[#This Row],[Subscription Type]]," ",Sales[[#This Row],[Upsell Priority]]," ",TEXT(Sales[[#This Row],[Current Upsell $]],"$#,#")),"")</f>
        <v/>
      </c>
      <c r="M2053" s="1">
        <v>44317</v>
      </c>
      <c r="N2053" s="1">
        <v>44378</v>
      </c>
      <c r="O2053">
        <v>2</v>
      </c>
      <c r="P2053">
        <v>0</v>
      </c>
      <c r="Q2053" s="1">
        <v>44317</v>
      </c>
      <c r="R2053">
        <v>0</v>
      </c>
      <c r="S2053" s="1"/>
    </row>
    <row r="2054" spans="1:19" x14ac:dyDescent="0.35">
      <c r="A2054">
        <v>100271</v>
      </c>
      <c r="B2054" t="s">
        <v>0</v>
      </c>
      <c r="C2054" s="2">
        <f>_xlfn.SWITCH(Sales[[#This Row],[Subscription Type]],"Basic",10,"Premium",10,"Business",25,"Enterprise",27)</f>
        <v>10</v>
      </c>
      <c r="E2054" s="1"/>
      <c r="F2054" s="1"/>
      <c r="G2054">
        <v>39</v>
      </c>
      <c r="H2054">
        <v>55</v>
      </c>
      <c r="I2054">
        <f>IF(Sales[[#This Row],[Number of Users]]-Sales[[#This Row],[Licenses Bought]]&lt;0,0,Sales[[#This Row],[Number of Users]]-Sales[[#This Row],[Licenses Bought]])</f>
        <v>16</v>
      </c>
      <c r="J2054" s="2">
        <f>IF(Sales[[#This Row],[Sales Month]]=MAX(Sales[Sales Month]),Sales[[#This Row],[Upsell $ Per Non-Paying User]]*Sales[[#This Row],[Non-Paying Users]],0)</f>
        <v>160</v>
      </c>
      <c r="K2054" s="2" t="str">
        <f>_xlfn.IFS(Sales[[#This Row],[Current Upsell $]]=0,"",Sales[[#This Row],[Current Upsell $]]&gt;=400,"High",Sales[[#This Row],[Current Upsell $]]&gt;=100,"Medium",Sales[[#This Row],[Current Upsell $]]&lt;100,"Low")</f>
        <v>Medium</v>
      </c>
      <c r="L2054" s="2" t="str">
        <f>IF(Sales[[#This Row],[Current Upsell $]]&gt;0,_xlfn.CONCAT(Sales[[#This Row],[Subscription Type]]," ",Sales[[#This Row],[Upsell Priority]]," ",TEXT(Sales[[#This Row],[Current Upsell $]],"$#,#")),"")</f>
        <v>Premium Medium $160</v>
      </c>
      <c r="M2054" s="1">
        <v>44317</v>
      </c>
      <c r="N2054" s="1">
        <v>44378</v>
      </c>
      <c r="O2054">
        <v>2</v>
      </c>
      <c r="P2054">
        <v>0</v>
      </c>
      <c r="Q2054" s="1">
        <v>44348</v>
      </c>
      <c r="R2054">
        <v>390</v>
      </c>
      <c r="S2054" s="1"/>
    </row>
    <row r="2055" spans="1:19" x14ac:dyDescent="0.35">
      <c r="A2055">
        <v>100272</v>
      </c>
      <c r="B2055" t="s">
        <v>3</v>
      </c>
      <c r="C2055" s="2">
        <f>_xlfn.SWITCH(Sales[[#This Row],[Subscription Type]],"Basic",10,"Premium",10,"Business",25,"Enterprise",27)</f>
        <v>10</v>
      </c>
      <c r="E2055" s="1"/>
      <c r="F2055" s="1"/>
      <c r="G2055">
        <v>0</v>
      </c>
      <c r="H2055">
        <v>46</v>
      </c>
      <c r="I2055">
        <f>IF(Sales[[#This Row],[Number of Users]]-Sales[[#This Row],[Licenses Bought]]&lt;0,0,Sales[[#This Row],[Number of Users]]-Sales[[#This Row],[Licenses Bought]])</f>
        <v>46</v>
      </c>
      <c r="J2055" s="2">
        <f>IF(Sales[[#This Row],[Sales Month]]=MAX(Sales[Sales Month]),Sales[[#This Row],[Upsell $ Per Non-Paying User]]*Sales[[#This Row],[Non-Paying Users]],0)</f>
        <v>0</v>
      </c>
      <c r="K2055" s="2" t="str">
        <f>_xlfn.IFS(Sales[[#This Row],[Current Upsell $]]=0,"",Sales[[#This Row],[Current Upsell $]]&gt;=400,"High",Sales[[#This Row],[Current Upsell $]]&gt;=100,"Medium",Sales[[#This Row],[Current Upsell $]]&lt;100,"Low")</f>
        <v/>
      </c>
      <c r="L2055" s="2" t="str">
        <f>IF(Sales[[#This Row],[Current Upsell $]]&gt;0,_xlfn.CONCAT(Sales[[#This Row],[Subscription Type]]," ",Sales[[#This Row],[Upsell Priority]]," ",TEXT(Sales[[#This Row],[Current Upsell $]],"$#,#")),"")</f>
        <v/>
      </c>
      <c r="M2055" s="1">
        <v>44317</v>
      </c>
      <c r="N2055" s="1">
        <v>44378</v>
      </c>
      <c r="O2055">
        <v>2</v>
      </c>
      <c r="P2055">
        <v>0</v>
      </c>
      <c r="Q2055" s="1">
        <v>44317</v>
      </c>
      <c r="R2055">
        <v>0</v>
      </c>
      <c r="S2055" s="1"/>
    </row>
    <row r="2056" spans="1:19" x14ac:dyDescent="0.35">
      <c r="A2056">
        <v>100272</v>
      </c>
      <c r="B2056" t="s">
        <v>1</v>
      </c>
      <c r="C2056" s="2">
        <f>_xlfn.SWITCH(Sales[[#This Row],[Subscription Type]],"Basic",10,"Premium",10,"Business",25,"Enterprise",27)</f>
        <v>25</v>
      </c>
      <c r="E2056" s="1"/>
      <c r="F2056" s="1"/>
      <c r="G2056">
        <v>24</v>
      </c>
      <c r="H2056">
        <v>45</v>
      </c>
      <c r="I2056">
        <f>IF(Sales[[#This Row],[Number of Users]]-Sales[[#This Row],[Licenses Bought]]&lt;0,0,Sales[[#This Row],[Number of Users]]-Sales[[#This Row],[Licenses Bought]])</f>
        <v>21</v>
      </c>
      <c r="J2056" s="2">
        <f>IF(Sales[[#This Row],[Sales Month]]=MAX(Sales[Sales Month]),Sales[[#This Row],[Upsell $ Per Non-Paying User]]*Sales[[#This Row],[Non-Paying Users]],0)</f>
        <v>525</v>
      </c>
      <c r="K2056" s="2" t="str">
        <f>_xlfn.IFS(Sales[[#This Row],[Current Upsell $]]=0,"",Sales[[#This Row],[Current Upsell $]]&gt;=400,"High",Sales[[#This Row],[Current Upsell $]]&gt;=100,"Medium",Sales[[#This Row],[Current Upsell $]]&lt;100,"Low")</f>
        <v>High</v>
      </c>
      <c r="L2056" s="2" t="str">
        <f>IF(Sales[[#This Row],[Current Upsell $]]&gt;0,_xlfn.CONCAT(Sales[[#This Row],[Subscription Type]]," ",Sales[[#This Row],[Upsell Priority]]," ",TEXT(Sales[[#This Row],[Current Upsell $]],"$#,#")),"")</f>
        <v>Business High $525</v>
      </c>
      <c r="M2056" s="1">
        <v>44317</v>
      </c>
      <c r="N2056" s="1">
        <v>44378</v>
      </c>
      <c r="O2056">
        <v>2</v>
      </c>
      <c r="P2056">
        <v>0</v>
      </c>
      <c r="Q2056" s="1">
        <v>44348</v>
      </c>
      <c r="R2056">
        <v>600</v>
      </c>
      <c r="S2056" s="1"/>
    </row>
    <row r="2057" spans="1:19" x14ac:dyDescent="0.35">
      <c r="A2057">
        <v>100273</v>
      </c>
      <c r="B2057" t="s">
        <v>3</v>
      </c>
      <c r="C2057" s="2">
        <f>_xlfn.SWITCH(Sales[[#This Row],[Subscription Type]],"Basic",10,"Premium",10,"Business",25,"Enterprise",27)</f>
        <v>10</v>
      </c>
      <c r="E2057" s="1"/>
      <c r="F2057" s="1"/>
      <c r="G2057">
        <v>0</v>
      </c>
      <c r="H2057">
        <v>47</v>
      </c>
      <c r="I2057">
        <f>IF(Sales[[#This Row],[Number of Users]]-Sales[[#This Row],[Licenses Bought]]&lt;0,0,Sales[[#This Row],[Number of Users]]-Sales[[#This Row],[Licenses Bought]])</f>
        <v>47</v>
      </c>
      <c r="J2057" s="2">
        <f>IF(Sales[[#This Row],[Sales Month]]=MAX(Sales[Sales Month]),Sales[[#This Row],[Upsell $ Per Non-Paying User]]*Sales[[#This Row],[Non-Paying Users]],0)</f>
        <v>0</v>
      </c>
      <c r="K2057" s="2" t="str">
        <f>_xlfn.IFS(Sales[[#This Row],[Current Upsell $]]=0,"",Sales[[#This Row],[Current Upsell $]]&gt;=400,"High",Sales[[#This Row],[Current Upsell $]]&gt;=100,"Medium",Sales[[#This Row],[Current Upsell $]]&lt;100,"Low")</f>
        <v/>
      </c>
      <c r="L2057" s="2" t="str">
        <f>IF(Sales[[#This Row],[Current Upsell $]]&gt;0,_xlfn.CONCAT(Sales[[#This Row],[Subscription Type]]," ",Sales[[#This Row],[Upsell Priority]]," ",TEXT(Sales[[#This Row],[Current Upsell $]],"$#,#")),"")</f>
        <v/>
      </c>
      <c r="M2057" s="1">
        <v>44317</v>
      </c>
      <c r="N2057" s="1">
        <v>44378</v>
      </c>
      <c r="O2057">
        <v>2</v>
      </c>
      <c r="P2057">
        <v>0</v>
      </c>
      <c r="Q2057" s="1">
        <v>44317</v>
      </c>
      <c r="R2057">
        <v>0</v>
      </c>
      <c r="S2057" s="1"/>
    </row>
    <row r="2058" spans="1:19" x14ac:dyDescent="0.35">
      <c r="A2058">
        <v>100273</v>
      </c>
      <c r="B2058" t="s">
        <v>0</v>
      </c>
      <c r="C2058" s="2">
        <f>_xlfn.SWITCH(Sales[[#This Row],[Subscription Type]],"Basic",10,"Premium",10,"Business",25,"Enterprise",27)</f>
        <v>10</v>
      </c>
      <c r="E2058" s="1"/>
      <c r="F2058" s="1"/>
      <c r="G2058">
        <v>15</v>
      </c>
      <c r="H2058">
        <v>35</v>
      </c>
      <c r="I2058">
        <f>IF(Sales[[#This Row],[Number of Users]]-Sales[[#This Row],[Licenses Bought]]&lt;0,0,Sales[[#This Row],[Number of Users]]-Sales[[#This Row],[Licenses Bought]])</f>
        <v>20</v>
      </c>
      <c r="J2058" s="2">
        <f>IF(Sales[[#This Row],[Sales Month]]=MAX(Sales[Sales Month]),Sales[[#This Row],[Upsell $ Per Non-Paying User]]*Sales[[#This Row],[Non-Paying Users]],0)</f>
        <v>200</v>
      </c>
      <c r="K2058" s="2" t="str">
        <f>_xlfn.IFS(Sales[[#This Row],[Current Upsell $]]=0,"",Sales[[#This Row],[Current Upsell $]]&gt;=400,"High",Sales[[#This Row],[Current Upsell $]]&gt;=100,"Medium",Sales[[#This Row],[Current Upsell $]]&lt;100,"Low")</f>
        <v>Medium</v>
      </c>
      <c r="L2058" s="2" t="str">
        <f>IF(Sales[[#This Row],[Current Upsell $]]&gt;0,_xlfn.CONCAT(Sales[[#This Row],[Subscription Type]]," ",Sales[[#This Row],[Upsell Priority]]," ",TEXT(Sales[[#This Row],[Current Upsell $]],"$#,#")),"")</f>
        <v>Premium Medium $200</v>
      </c>
      <c r="M2058" s="1">
        <v>44317</v>
      </c>
      <c r="N2058" s="1">
        <v>44378</v>
      </c>
      <c r="O2058">
        <v>2</v>
      </c>
      <c r="P2058">
        <v>0</v>
      </c>
      <c r="Q2058" s="1">
        <v>44348</v>
      </c>
      <c r="R2058">
        <v>150</v>
      </c>
      <c r="S2058" s="1"/>
    </row>
    <row r="2059" spans="1:19" x14ac:dyDescent="0.35">
      <c r="A2059">
        <v>100274</v>
      </c>
      <c r="B2059" t="s">
        <v>3</v>
      </c>
      <c r="C2059" s="2">
        <f>_xlfn.SWITCH(Sales[[#This Row],[Subscription Type]],"Basic",10,"Premium",10,"Business",25,"Enterprise",27)</f>
        <v>10</v>
      </c>
      <c r="E2059" s="1"/>
      <c r="F2059" s="1"/>
      <c r="G2059">
        <v>0</v>
      </c>
      <c r="H2059">
        <v>40</v>
      </c>
      <c r="I2059">
        <f>IF(Sales[[#This Row],[Number of Users]]-Sales[[#This Row],[Licenses Bought]]&lt;0,0,Sales[[#This Row],[Number of Users]]-Sales[[#This Row],[Licenses Bought]])</f>
        <v>40</v>
      </c>
      <c r="J2059" s="2">
        <f>IF(Sales[[#This Row],[Sales Month]]=MAX(Sales[Sales Month]),Sales[[#This Row],[Upsell $ Per Non-Paying User]]*Sales[[#This Row],[Non-Paying Users]],0)</f>
        <v>0</v>
      </c>
      <c r="K2059" s="2" t="str">
        <f>_xlfn.IFS(Sales[[#This Row],[Current Upsell $]]=0,"",Sales[[#This Row],[Current Upsell $]]&gt;=400,"High",Sales[[#This Row],[Current Upsell $]]&gt;=100,"Medium",Sales[[#This Row],[Current Upsell $]]&lt;100,"Low")</f>
        <v/>
      </c>
      <c r="L2059" s="2" t="str">
        <f>IF(Sales[[#This Row],[Current Upsell $]]&gt;0,_xlfn.CONCAT(Sales[[#This Row],[Subscription Type]]," ",Sales[[#This Row],[Upsell Priority]]," ",TEXT(Sales[[#This Row],[Current Upsell $]],"$#,#")),"")</f>
        <v/>
      </c>
      <c r="M2059" s="1">
        <v>44317</v>
      </c>
      <c r="N2059" s="1">
        <v>44378</v>
      </c>
      <c r="O2059">
        <v>2</v>
      </c>
      <c r="P2059">
        <v>0</v>
      </c>
      <c r="Q2059" s="1">
        <v>44317</v>
      </c>
      <c r="R2059">
        <v>0</v>
      </c>
      <c r="S2059" s="1"/>
    </row>
    <row r="2060" spans="1:19" x14ac:dyDescent="0.35">
      <c r="A2060">
        <v>100274</v>
      </c>
      <c r="B2060" t="s">
        <v>0</v>
      </c>
      <c r="C2060" s="2">
        <f>_xlfn.SWITCH(Sales[[#This Row],[Subscription Type]],"Basic",10,"Premium",10,"Business",25,"Enterprise",27)</f>
        <v>10</v>
      </c>
      <c r="E2060" s="1"/>
      <c r="F2060" s="1"/>
      <c r="G2060">
        <v>10</v>
      </c>
      <c r="H2060">
        <v>38</v>
      </c>
      <c r="I2060">
        <f>IF(Sales[[#This Row],[Number of Users]]-Sales[[#This Row],[Licenses Bought]]&lt;0,0,Sales[[#This Row],[Number of Users]]-Sales[[#This Row],[Licenses Bought]])</f>
        <v>28</v>
      </c>
      <c r="J2060" s="2">
        <f>IF(Sales[[#This Row],[Sales Month]]=MAX(Sales[Sales Month]),Sales[[#This Row],[Upsell $ Per Non-Paying User]]*Sales[[#This Row],[Non-Paying Users]],0)</f>
        <v>280</v>
      </c>
      <c r="K2060" s="2" t="str">
        <f>_xlfn.IFS(Sales[[#This Row],[Current Upsell $]]=0,"",Sales[[#This Row],[Current Upsell $]]&gt;=400,"High",Sales[[#This Row],[Current Upsell $]]&gt;=100,"Medium",Sales[[#This Row],[Current Upsell $]]&lt;100,"Low")</f>
        <v>Medium</v>
      </c>
      <c r="L2060" s="2" t="str">
        <f>IF(Sales[[#This Row],[Current Upsell $]]&gt;0,_xlfn.CONCAT(Sales[[#This Row],[Subscription Type]]," ",Sales[[#This Row],[Upsell Priority]]," ",TEXT(Sales[[#This Row],[Current Upsell $]],"$#,#")),"")</f>
        <v>Premium Medium $280</v>
      </c>
      <c r="M2060" s="1">
        <v>44317</v>
      </c>
      <c r="N2060" s="1">
        <v>44378</v>
      </c>
      <c r="O2060">
        <v>2</v>
      </c>
      <c r="P2060">
        <v>0</v>
      </c>
      <c r="Q2060" s="1">
        <v>44348</v>
      </c>
      <c r="R2060">
        <v>100</v>
      </c>
      <c r="S2060" s="1"/>
    </row>
    <row r="2061" spans="1:19" x14ac:dyDescent="0.35">
      <c r="A2061">
        <v>100275</v>
      </c>
      <c r="B2061" t="s">
        <v>3</v>
      </c>
      <c r="C2061" s="2">
        <f>_xlfn.SWITCH(Sales[[#This Row],[Subscription Type]],"Basic",10,"Premium",10,"Business",25,"Enterprise",27)</f>
        <v>10</v>
      </c>
      <c r="E2061" s="1"/>
      <c r="F2061" s="1"/>
      <c r="G2061">
        <v>0</v>
      </c>
      <c r="H2061">
        <v>34</v>
      </c>
      <c r="I2061">
        <f>IF(Sales[[#This Row],[Number of Users]]-Sales[[#This Row],[Licenses Bought]]&lt;0,0,Sales[[#This Row],[Number of Users]]-Sales[[#This Row],[Licenses Bought]])</f>
        <v>34</v>
      </c>
      <c r="J2061" s="2">
        <f>IF(Sales[[#This Row],[Sales Month]]=MAX(Sales[Sales Month]),Sales[[#This Row],[Upsell $ Per Non-Paying User]]*Sales[[#This Row],[Non-Paying Users]],0)</f>
        <v>0</v>
      </c>
      <c r="K2061" s="2" t="str">
        <f>_xlfn.IFS(Sales[[#This Row],[Current Upsell $]]=0,"",Sales[[#This Row],[Current Upsell $]]&gt;=400,"High",Sales[[#This Row],[Current Upsell $]]&gt;=100,"Medium",Sales[[#This Row],[Current Upsell $]]&lt;100,"Low")</f>
        <v/>
      </c>
      <c r="L2061" s="2" t="str">
        <f>IF(Sales[[#This Row],[Current Upsell $]]&gt;0,_xlfn.CONCAT(Sales[[#This Row],[Subscription Type]]," ",Sales[[#This Row],[Upsell Priority]]," ",TEXT(Sales[[#This Row],[Current Upsell $]],"$#,#")),"")</f>
        <v/>
      </c>
      <c r="M2061" s="1">
        <v>44317</v>
      </c>
      <c r="N2061" s="1">
        <v>44378</v>
      </c>
      <c r="O2061">
        <v>2</v>
      </c>
      <c r="P2061">
        <v>0</v>
      </c>
      <c r="Q2061" s="1">
        <v>44317</v>
      </c>
      <c r="R2061">
        <v>0</v>
      </c>
      <c r="S2061" s="1"/>
    </row>
    <row r="2062" spans="1:19" x14ac:dyDescent="0.35">
      <c r="A2062">
        <v>100275</v>
      </c>
      <c r="B2062" t="s">
        <v>0</v>
      </c>
      <c r="C2062" s="2">
        <f>_xlfn.SWITCH(Sales[[#This Row],[Subscription Type]],"Basic",10,"Premium",10,"Business",25,"Enterprise",27)</f>
        <v>10</v>
      </c>
      <c r="E2062" s="1"/>
      <c r="F2062" s="1"/>
      <c r="G2062">
        <v>13</v>
      </c>
      <c r="H2062">
        <v>23</v>
      </c>
      <c r="I2062">
        <f>IF(Sales[[#This Row],[Number of Users]]-Sales[[#This Row],[Licenses Bought]]&lt;0,0,Sales[[#This Row],[Number of Users]]-Sales[[#This Row],[Licenses Bought]])</f>
        <v>10</v>
      </c>
      <c r="J2062" s="2">
        <f>IF(Sales[[#This Row],[Sales Month]]=MAX(Sales[Sales Month]),Sales[[#This Row],[Upsell $ Per Non-Paying User]]*Sales[[#This Row],[Non-Paying Users]],0)</f>
        <v>100</v>
      </c>
      <c r="K2062" s="2" t="str">
        <f>_xlfn.IFS(Sales[[#This Row],[Current Upsell $]]=0,"",Sales[[#This Row],[Current Upsell $]]&gt;=400,"High",Sales[[#This Row],[Current Upsell $]]&gt;=100,"Medium",Sales[[#This Row],[Current Upsell $]]&lt;100,"Low")</f>
        <v>Medium</v>
      </c>
      <c r="L2062" s="2" t="str">
        <f>IF(Sales[[#This Row],[Current Upsell $]]&gt;0,_xlfn.CONCAT(Sales[[#This Row],[Subscription Type]]," ",Sales[[#This Row],[Upsell Priority]]," ",TEXT(Sales[[#This Row],[Current Upsell $]],"$#,#")),"")</f>
        <v>Premium Medium $100</v>
      </c>
      <c r="M2062" s="1">
        <v>44317</v>
      </c>
      <c r="N2062" s="1">
        <v>44378</v>
      </c>
      <c r="O2062">
        <v>2</v>
      </c>
      <c r="P2062">
        <v>0</v>
      </c>
      <c r="Q2062" s="1">
        <v>44348</v>
      </c>
      <c r="R2062">
        <v>130</v>
      </c>
      <c r="S2062" s="1"/>
    </row>
    <row r="2063" spans="1:19" x14ac:dyDescent="0.35">
      <c r="A2063">
        <v>100276</v>
      </c>
      <c r="B2063" t="s">
        <v>3</v>
      </c>
      <c r="C2063" s="2">
        <f>_xlfn.SWITCH(Sales[[#This Row],[Subscription Type]],"Basic",10,"Premium",10,"Business",25,"Enterprise",27)</f>
        <v>10</v>
      </c>
      <c r="E2063" s="1"/>
      <c r="F2063" s="1"/>
      <c r="G2063">
        <v>0</v>
      </c>
      <c r="H2063">
        <v>38</v>
      </c>
      <c r="I2063">
        <f>IF(Sales[[#This Row],[Number of Users]]-Sales[[#This Row],[Licenses Bought]]&lt;0,0,Sales[[#This Row],[Number of Users]]-Sales[[#This Row],[Licenses Bought]])</f>
        <v>38</v>
      </c>
      <c r="J2063" s="2">
        <f>IF(Sales[[#This Row],[Sales Month]]=MAX(Sales[Sales Month]),Sales[[#This Row],[Upsell $ Per Non-Paying User]]*Sales[[#This Row],[Non-Paying Users]],0)</f>
        <v>0</v>
      </c>
      <c r="K2063" s="2" t="str">
        <f>_xlfn.IFS(Sales[[#This Row],[Current Upsell $]]=0,"",Sales[[#This Row],[Current Upsell $]]&gt;=400,"High",Sales[[#This Row],[Current Upsell $]]&gt;=100,"Medium",Sales[[#This Row],[Current Upsell $]]&lt;100,"Low")</f>
        <v/>
      </c>
      <c r="L2063" s="2" t="str">
        <f>IF(Sales[[#This Row],[Current Upsell $]]&gt;0,_xlfn.CONCAT(Sales[[#This Row],[Subscription Type]]," ",Sales[[#This Row],[Upsell Priority]]," ",TEXT(Sales[[#This Row],[Current Upsell $]],"$#,#")),"")</f>
        <v/>
      </c>
      <c r="M2063" s="1">
        <v>44317</v>
      </c>
      <c r="N2063" s="1">
        <v>44378</v>
      </c>
      <c r="O2063">
        <v>2</v>
      </c>
      <c r="P2063">
        <v>0</v>
      </c>
      <c r="Q2063" s="1">
        <v>44317</v>
      </c>
      <c r="R2063">
        <v>0</v>
      </c>
      <c r="S2063" s="1"/>
    </row>
    <row r="2064" spans="1:19" x14ac:dyDescent="0.35">
      <c r="A2064">
        <v>100276</v>
      </c>
      <c r="B2064" t="s">
        <v>0</v>
      </c>
      <c r="C2064" s="2">
        <f>_xlfn.SWITCH(Sales[[#This Row],[Subscription Type]],"Basic",10,"Premium",10,"Business",25,"Enterprise",27)</f>
        <v>10</v>
      </c>
      <c r="E2064" s="1"/>
      <c r="F2064" s="1"/>
      <c r="G2064">
        <v>8</v>
      </c>
      <c r="H2064">
        <v>28</v>
      </c>
      <c r="I2064">
        <f>IF(Sales[[#This Row],[Number of Users]]-Sales[[#This Row],[Licenses Bought]]&lt;0,0,Sales[[#This Row],[Number of Users]]-Sales[[#This Row],[Licenses Bought]])</f>
        <v>20</v>
      </c>
      <c r="J2064" s="2">
        <f>IF(Sales[[#This Row],[Sales Month]]=MAX(Sales[Sales Month]),Sales[[#This Row],[Upsell $ Per Non-Paying User]]*Sales[[#This Row],[Non-Paying Users]],0)</f>
        <v>200</v>
      </c>
      <c r="K2064" s="2" t="str">
        <f>_xlfn.IFS(Sales[[#This Row],[Current Upsell $]]=0,"",Sales[[#This Row],[Current Upsell $]]&gt;=400,"High",Sales[[#This Row],[Current Upsell $]]&gt;=100,"Medium",Sales[[#This Row],[Current Upsell $]]&lt;100,"Low")</f>
        <v>Medium</v>
      </c>
      <c r="L2064" s="2" t="str">
        <f>IF(Sales[[#This Row],[Current Upsell $]]&gt;0,_xlfn.CONCAT(Sales[[#This Row],[Subscription Type]]," ",Sales[[#This Row],[Upsell Priority]]," ",TEXT(Sales[[#This Row],[Current Upsell $]],"$#,#")),"")</f>
        <v>Premium Medium $200</v>
      </c>
      <c r="M2064" s="1">
        <v>44317</v>
      </c>
      <c r="N2064" s="1">
        <v>44378</v>
      </c>
      <c r="O2064">
        <v>2</v>
      </c>
      <c r="P2064">
        <v>0</v>
      </c>
      <c r="Q2064" s="1">
        <v>44348</v>
      </c>
      <c r="R2064">
        <v>80</v>
      </c>
      <c r="S2064" s="1"/>
    </row>
    <row r="2065" spans="1:19" x14ac:dyDescent="0.35">
      <c r="A2065">
        <v>100277</v>
      </c>
      <c r="B2065" t="s">
        <v>3</v>
      </c>
      <c r="C2065" s="2">
        <f>_xlfn.SWITCH(Sales[[#This Row],[Subscription Type]],"Basic",10,"Premium",10,"Business",25,"Enterprise",27)</f>
        <v>10</v>
      </c>
      <c r="E2065" s="1"/>
      <c r="F2065" s="1"/>
      <c r="G2065">
        <v>0</v>
      </c>
      <c r="H2065">
        <v>29</v>
      </c>
      <c r="I2065">
        <f>IF(Sales[[#This Row],[Number of Users]]-Sales[[#This Row],[Licenses Bought]]&lt;0,0,Sales[[#This Row],[Number of Users]]-Sales[[#This Row],[Licenses Bought]])</f>
        <v>29</v>
      </c>
      <c r="J2065" s="2">
        <f>IF(Sales[[#This Row],[Sales Month]]=MAX(Sales[Sales Month]),Sales[[#This Row],[Upsell $ Per Non-Paying User]]*Sales[[#This Row],[Non-Paying Users]],0)</f>
        <v>0</v>
      </c>
      <c r="K2065" s="2" t="str">
        <f>_xlfn.IFS(Sales[[#This Row],[Current Upsell $]]=0,"",Sales[[#This Row],[Current Upsell $]]&gt;=400,"High",Sales[[#This Row],[Current Upsell $]]&gt;=100,"Medium",Sales[[#This Row],[Current Upsell $]]&lt;100,"Low")</f>
        <v/>
      </c>
      <c r="L2065" s="2" t="str">
        <f>IF(Sales[[#This Row],[Current Upsell $]]&gt;0,_xlfn.CONCAT(Sales[[#This Row],[Subscription Type]]," ",Sales[[#This Row],[Upsell Priority]]," ",TEXT(Sales[[#This Row],[Current Upsell $]],"$#,#")),"")</f>
        <v/>
      </c>
      <c r="M2065" s="1">
        <v>44317</v>
      </c>
      <c r="N2065" s="1">
        <v>44378</v>
      </c>
      <c r="O2065">
        <v>2</v>
      </c>
      <c r="P2065">
        <v>0</v>
      </c>
      <c r="Q2065" s="1">
        <v>44317</v>
      </c>
      <c r="R2065">
        <v>0</v>
      </c>
      <c r="S2065" s="1"/>
    </row>
    <row r="2066" spans="1:19" x14ac:dyDescent="0.35">
      <c r="A2066">
        <v>100277</v>
      </c>
      <c r="B2066" t="s">
        <v>0</v>
      </c>
      <c r="C2066" s="2">
        <f>_xlfn.SWITCH(Sales[[#This Row],[Subscription Type]],"Basic",10,"Premium",10,"Business",25,"Enterprise",27)</f>
        <v>10</v>
      </c>
      <c r="E2066" s="1"/>
      <c r="F2066" s="1"/>
      <c r="G2066">
        <v>12</v>
      </c>
      <c r="H2066">
        <v>27</v>
      </c>
      <c r="I2066">
        <f>IF(Sales[[#This Row],[Number of Users]]-Sales[[#This Row],[Licenses Bought]]&lt;0,0,Sales[[#This Row],[Number of Users]]-Sales[[#This Row],[Licenses Bought]])</f>
        <v>15</v>
      </c>
      <c r="J2066" s="2">
        <f>IF(Sales[[#This Row],[Sales Month]]=MAX(Sales[Sales Month]),Sales[[#This Row],[Upsell $ Per Non-Paying User]]*Sales[[#This Row],[Non-Paying Users]],0)</f>
        <v>150</v>
      </c>
      <c r="K2066" s="2" t="str">
        <f>_xlfn.IFS(Sales[[#This Row],[Current Upsell $]]=0,"",Sales[[#This Row],[Current Upsell $]]&gt;=400,"High",Sales[[#This Row],[Current Upsell $]]&gt;=100,"Medium",Sales[[#This Row],[Current Upsell $]]&lt;100,"Low")</f>
        <v>Medium</v>
      </c>
      <c r="L2066" s="2" t="str">
        <f>IF(Sales[[#This Row],[Current Upsell $]]&gt;0,_xlfn.CONCAT(Sales[[#This Row],[Subscription Type]]," ",Sales[[#This Row],[Upsell Priority]]," ",TEXT(Sales[[#This Row],[Current Upsell $]],"$#,#")),"")</f>
        <v>Premium Medium $150</v>
      </c>
      <c r="M2066" s="1">
        <v>44317</v>
      </c>
      <c r="N2066" s="1">
        <v>44378</v>
      </c>
      <c r="O2066">
        <v>2</v>
      </c>
      <c r="P2066">
        <v>0</v>
      </c>
      <c r="Q2066" s="1">
        <v>44348</v>
      </c>
      <c r="R2066">
        <v>120</v>
      </c>
      <c r="S2066" s="1"/>
    </row>
    <row r="2067" spans="1:19" x14ac:dyDescent="0.35">
      <c r="A2067">
        <v>100278</v>
      </c>
      <c r="B2067" t="s">
        <v>3</v>
      </c>
      <c r="C2067" s="2">
        <f>_xlfn.SWITCH(Sales[[#This Row],[Subscription Type]],"Basic",10,"Premium",10,"Business",25,"Enterprise",27)</f>
        <v>10</v>
      </c>
      <c r="E2067" s="1"/>
      <c r="F2067" s="1"/>
      <c r="G2067">
        <v>0</v>
      </c>
      <c r="H2067">
        <v>25</v>
      </c>
      <c r="I2067">
        <f>IF(Sales[[#This Row],[Number of Users]]-Sales[[#This Row],[Licenses Bought]]&lt;0,0,Sales[[#This Row],[Number of Users]]-Sales[[#This Row],[Licenses Bought]])</f>
        <v>25</v>
      </c>
      <c r="J2067" s="2">
        <f>IF(Sales[[#This Row],[Sales Month]]=MAX(Sales[Sales Month]),Sales[[#This Row],[Upsell $ Per Non-Paying User]]*Sales[[#This Row],[Non-Paying Users]],0)</f>
        <v>0</v>
      </c>
      <c r="K2067" s="2" t="str">
        <f>_xlfn.IFS(Sales[[#This Row],[Current Upsell $]]=0,"",Sales[[#This Row],[Current Upsell $]]&gt;=400,"High",Sales[[#This Row],[Current Upsell $]]&gt;=100,"Medium",Sales[[#This Row],[Current Upsell $]]&lt;100,"Low")</f>
        <v/>
      </c>
      <c r="L2067" s="2" t="str">
        <f>IF(Sales[[#This Row],[Current Upsell $]]&gt;0,_xlfn.CONCAT(Sales[[#This Row],[Subscription Type]]," ",Sales[[#This Row],[Upsell Priority]]," ",TEXT(Sales[[#This Row],[Current Upsell $]],"$#,#")),"")</f>
        <v/>
      </c>
      <c r="M2067" s="1">
        <v>44317</v>
      </c>
      <c r="N2067" s="1">
        <v>44378</v>
      </c>
      <c r="O2067">
        <v>2</v>
      </c>
      <c r="P2067">
        <v>0</v>
      </c>
      <c r="Q2067" s="1">
        <v>44317</v>
      </c>
      <c r="R2067">
        <v>0</v>
      </c>
      <c r="S2067" s="1"/>
    </row>
    <row r="2068" spans="1:19" x14ac:dyDescent="0.35">
      <c r="A2068">
        <v>100278</v>
      </c>
      <c r="B2068" t="s">
        <v>0</v>
      </c>
      <c r="C2068" s="2">
        <f>_xlfn.SWITCH(Sales[[#This Row],[Subscription Type]],"Basic",10,"Premium",10,"Business",25,"Enterprise",27)</f>
        <v>10</v>
      </c>
      <c r="E2068" s="1"/>
      <c r="F2068" s="1"/>
      <c r="G2068">
        <v>6</v>
      </c>
      <c r="H2068">
        <v>19</v>
      </c>
      <c r="I2068">
        <f>IF(Sales[[#This Row],[Number of Users]]-Sales[[#This Row],[Licenses Bought]]&lt;0,0,Sales[[#This Row],[Number of Users]]-Sales[[#This Row],[Licenses Bought]])</f>
        <v>13</v>
      </c>
      <c r="J2068" s="2">
        <f>IF(Sales[[#This Row],[Sales Month]]=MAX(Sales[Sales Month]),Sales[[#This Row],[Upsell $ Per Non-Paying User]]*Sales[[#This Row],[Non-Paying Users]],0)</f>
        <v>130</v>
      </c>
      <c r="K2068" s="2" t="str">
        <f>_xlfn.IFS(Sales[[#This Row],[Current Upsell $]]=0,"",Sales[[#This Row],[Current Upsell $]]&gt;=400,"High",Sales[[#This Row],[Current Upsell $]]&gt;=100,"Medium",Sales[[#This Row],[Current Upsell $]]&lt;100,"Low")</f>
        <v>Medium</v>
      </c>
      <c r="L2068" s="2" t="str">
        <f>IF(Sales[[#This Row],[Current Upsell $]]&gt;0,_xlfn.CONCAT(Sales[[#This Row],[Subscription Type]]," ",Sales[[#This Row],[Upsell Priority]]," ",TEXT(Sales[[#This Row],[Current Upsell $]],"$#,#")),"")</f>
        <v>Premium Medium $130</v>
      </c>
      <c r="M2068" s="1">
        <v>44317</v>
      </c>
      <c r="N2068" s="1">
        <v>44378</v>
      </c>
      <c r="O2068">
        <v>2</v>
      </c>
      <c r="P2068">
        <v>0</v>
      </c>
      <c r="Q2068" s="1">
        <v>44348</v>
      </c>
      <c r="R2068">
        <v>60</v>
      </c>
      <c r="S2068" s="1"/>
    </row>
    <row r="2069" spans="1:19" x14ac:dyDescent="0.35">
      <c r="A2069">
        <v>100279</v>
      </c>
      <c r="B2069" t="s">
        <v>3</v>
      </c>
      <c r="C2069" s="2">
        <f>_xlfn.SWITCH(Sales[[#This Row],[Subscription Type]],"Basic",10,"Premium",10,"Business",25,"Enterprise",27)</f>
        <v>10</v>
      </c>
      <c r="E2069" s="1"/>
      <c r="F2069" s="1"/>
      <c r="G2069">
        <v>0</v>
      </c>
      <c r="H2069">
        <v>23</v>
      </c>
      <c r="I2069">
        <f>IF(Sales[[#This Row],[Number of Users]]-Sales[[#This Row],[Licenses Bought]]&lt;0,0,Sales[[#This Row],[Number of Users]]-Sales[[#This Row],[Licenses Bought]])</f>
        <v>23</v>
      </c>
      <c r="J2069" s="2">
        <f>IF(Sales[[#This Row],[Sales Month]]=MAX(Sales[Sales Month]),Sales[[#This Row],[Upsell $ Per Non-Paying User]]*Sales[[#This Row],[Non-Paying Users]],0)</f>
        <v>0</v>
      </c>
      <c r="K2069" s="2" t="str">
        <f>_xlfn.IFS(Sales[[#This Row],[Current Upsell $]]=0,"",Sales[[#This Row],[Current Upsell $]]&gt;=400,"High",Sales[[#This Row],[Current Upsell $]]&gt;=100,"Medium",Sales[[#This Row],[Current Upsell $]]&lt;100,"Low")</f>
        <v/>
      </c>
      <c r="L2069" s="2" t="str">
        <f>IF(Sales[[#This Row],[Current Upsell $]]&gt;0,_xlfn.CONCAT(Sales[[#This Row],[Subscription Type]]," ",Sales[[#This Row],[Upsell Priority]]," ",TEXT(Sales[[#This Row],[Current Upsell $]],"$#,#")),"")</f>
        <v/>
      </c>
      <c r="M2069" s="1">
        <v>44317</v>
      </c>
      <c r="N2069" s="1">
        <v>44378</v>
      </c>
      <c r="O2069">
        <v>2</v>
      </c>
      <c r="P2069">
        <v>0</v>
      </c>
      <c r="Q2069" s="1">
        <v>44317</v>
      </c>
      <c r="R2069">
        <v>0</v>
      </c>
      <c r="S2069" s="1"/>
    </row>
    <row r="2070" spans="1:19" x14ac:dyDescent="0.35">
      <c r="A2070">
        <v>100279</v>
      </c>
      <c r="B2070" t="s">
        <v>0</v>
      </c>
      <c r="C2070" s="2">
        <f>_xlfn.SWITCH(Sales[[#This Row],[Subscription Type]],"Basic",10,"Premium",10,"Business",25,"Enterprise",27)</f>
        <v>10</v>
      </c>
      <c r="E2070" s="1"/>
      <c r="F2070" s="1"/>
      <c r="G2070">
        <v>8</v>
      </c>
      <c r="H2070">
        <v>22</v>
      </c>
      <c r="I2070">
        <f>IF(Sales[[#This Row],[Number of Users]]-Sales[[#This Row],[Licenses Bought]]&lt;0,0,Sales[[#This Row],[Number of Users]]-Sales[[#This Row],[Licenses Bought]])</f>
        <v>14</v>
      </c>
      <c r="J2070" s="2">
        <f>IF(Sales[[#This Row],[Sales Month]]=MAX(Sales[Sales Month]),Sales[[#This Row],[Upsell $ Per Non-Paying User]]*Sales[[#This Row],[Non-Paying Users]],0)</f>
        <v>140</v>
      </c>
      <c r="K2070" s="2" t="str">
        <f>_xlfn.IFS(Sales[[#This Row],[Current Upsell $]]=0,"",Sales[[#This Row],[Current Upsell $]]&gt;=400,"High",Sales[[#This Row],[Current Upsell $]]&gt;=100,"Medium",Sales[[#This Row],[Current Upsell $]]&lt;100,"Low")</f>
        <v>Medium</v>
      </c>
      <c r="L2070" s="2" t="str">
        <f>IF(Sales[[#This Row],[Current Upsell $]]&gt;0,_xlfn.CONCAT(Sales[[#This Row],[Subscription Type]]," ",Sales[[#This Row],[Upsell Priority]]," ",TEXT(Sales[[#This Row],[Current Upsell $]],"$#,#")),"")</f>
        <v>Premium Medium $140</v>
      </c>
      <c r="M2070" s="1">
        <v>44317</v>
      </c>
      <c r="N2070" s="1">
        <v>44378</v>
      </c>
      <c r="O2070">
        <v>2</v>
      </c>
      <c r="P2070">
        <v>0</v>
      </c>
      <c r="Q2070" s="1">
        <v>44348</v>
      </c>
      <c r="R2070">
        <v>80</v>
      </c>
      <c r="S2070" s="1"/>
    </row>
    <row r="2071" spans="1:19" x14ac:dyDescent="0.35">
      <c r="A2071">
        <v>100280</v>
      </c>
      <c r="B2071" t="s">
        <v>3</v>
      </c>
      <c r="C2071" s="2">
        <f>_xlfn.SWITCH(Sales[[#This Row],[Subscription Type]],"Basic",10,"Premium",10,"Business",25,"Enterprise",27)</f>
        <v>10</v>
      </c>
      <c r="G2071">
        <v>0</v>
      </c>
      <c r="H2071">
        <v>23</v>
      </c>
      <c r="I2071">
        <f>IF(Sales[[#This Row],[Number of Users]]-Sales[[#This Row],[Licenses Bought]]&lt;0,0,Sales[[#This Row],[Number of Users]]-Sales[[#This Row],[Licenses Bought]])</f>
        <v>23</v>
      </c>
      <c r="J2071" s="2">
        <f>IF(Sales[[#This Row],[Sales Month]]=MAX(Sales[Sales Month]),Sales[[#This Row],[Upsell $ Per Non-Paying User]]*Sales[[#This Row],[Non-Paying Users]],0)</f>
        <v>0</v>
      </c>
      <c r="K2071" s="2" t="str">
        <f>_xlfn.IFS(Sales[[#This Row],[Current Upsell $]]=0,"",Sales[[#This Row],[Current Upsell $]]&gt;=400,"High",Sales[[#This Row],[Current Upsell $]]&gt;=100,"Medium",Sales[[#This Row],[Current Upsell $]]&lt;100,"Low")</f>
        <v/>
      </c>
      <c r="L2071" s="2" t="str">
        <f>IF(Sales[[#This Row],[Current Upsell $]]&gt;0,_xlfn.CONCAT(Sales[[#This Row],[Subscription Type]]," ",Sales[[#This Row],[Upsell Priority]]," ",TEXT(Sales[[#This Row],[Current Upsell $]],"$#,#")),"")</f>
        <v/>
      </c>
      <c r="M2071" s="1">
        <v>44317</v>
      </c>
      <c r="N2071" s="1">
        <v>44348</v>
      </c>
      <c r="O2071">
        <v>1</v>
      </c>
      <c r="P2071">
        <v>0</v>
      </c>
      <c r="Q2071" s="1">
        <v>44317</v>
      </c>
      <c r="R2071">
        <v>0</v>
      </c>
      <c r="S2071" s="1"/>
    </row>
    <row r="2072" spans="1:19" x14ac:dyDescent="0.35">
      <c r="A2072">
        <v>100280</v>
      </c>
      <c r="B2072" t="s">
        <v>3</v>
      </c>
      <c r="C2072" s="2">
        <f>_xlfn.SWITCH(Sales[[#This Row],[Subscription Type]],"Basic",10,"Premium",10,"Business",25,"Enterprise",27)</f>
        <v>10</v>
      </c>
      <c r="G2072">
        <v>0</v>
      </c>
      <c r="H2072">
        <v>21</v>
      </c>
      <c r="I2072">
        <f>IF(Sales[[#This Row],[Number of Users]]-Sales[[#This Row],[Licenses Bought]]&lt;0,0,Sales[[#This Row],[Number of Users]]-Sales[[#This Row],[Licenses Bought]])</f>
        <v>21</v>
      </c>
      <c r="J2072" s="2">
        <f>IF(Sales[[#This Row],[Sales Month]]=MAX(Sales[Sales Month]),Sales[[#This Row],[Upsell $ Per Non-Paying User]]*Sales[[#This Row],[Non-Paying Users]],0)</f>
        <v>210</v>
      </c>
      <c r="K2072" s="2" t="str">
        <f>_xlfn.IFS(Sales[[#This Row],[Current Upsell $]]=0,"",Sales[[#This Row],[Current Upsell $]]&gt;=400,"High",Sales[[#This Row],[Current Upsell $]]&gt;=100,"Medium",Sales[[#This Row],[Current Upsell $]]&lt;100,"Low")</f>
        <v>Medium</v>
      </c>
      <c r="L2072" s="2" t="str">
        <f>IF(Sales[[#This Row],[Current Upsell $]]&gt;0,_xlfn.CONCAT(Sales[[#This Row],[Subscription Type]]," ",Sales[[#This Row],[Upsell Priority]]," ",TEXT(Sales[[#This Row],[Current Upsell $]],"$#,#")),"")</f>
        <v>Basic Medium $210</v>
      </c>
      <c r="M2072" s="1">
        <v>44317</v>
      </c>
      <c r="N2072" s="1">
        <v>44348</v>
      </c>
      <c r="O2072">
        <v>1</v>
      </c>
      <c r="P2072">
        <v>0</v>
      </c>
      <c r="Q2072" s="1">
        <v>44348</v>
      </c>
      <c r="R2072">
        <v>0</v>
      </c>
      <c r="S2072" s="1"/>
    </row>
    <row r="2073" spans="1:19" x14ac:dyDescent="0.35">
      <c r="A2073">
        <v>100281</v>
      </c>
      <c r="B2073" t="s">
        <v>3</v>
      </c>
      <c r="C2073" s="2">
        <f>_xlfn.SWITCH(Sales[[#This Row],[Subscription Type]],"Basic",10,"Premium",10,"Business",25,"Enterprise",27)</f>
        <v>10</v>
      </c>
      <c r="E2073" s="1"/>
      <c r="F2073" s="1"/>
      <c r="G2073">
        <v>0</v>
      </c>
      <c r="H2073">
        <v>20</v>
      </c>
      <c r="I2073">
        <f>IF(Sales[[#This Row],[Number of Users]]-Sales[[#This Row],[Licenses Bought]]&lt;0,0,Sales[[#This Row],[Number of Users]]-Sales[[#This Row],[Licenses Bought]])</f>
        <v>20</v>
      </c>
      <c r="J2073" s="2">
        <f>IF(Sales[[#This Row],[Sales Month]]=MAX(Sales[Sales Month]),Sales[[#This Row],[Upsell $ Per Non-Paying User]]*Sales[[#This Row],[Non-Paying Users]],0)</f>
        <v>0</v>
      </c>
      <c r="K2073" s="2" t="str">
        <f>_xlfn.IFS(Sales[[#This Row],[Current Upsell $]]=0,"",Sales[[#This Row],[Current Upsell $]]&gt;=400,"High",Sales[[#This Row],[Current Upsell $]]&gt;=100,"Medium",Sales[[#This Row],[Current Upsell $]]&lt;100,"Low")</f>
        <v/>
      </c>
      <c r="L2073" s="2" t="str">
        <f>IF(Sales[[#This Row],[Current Upsell $]]&gt;0,_xlfn.CONCAT(Sales[[#This Row],[Subscription Type]]," ",Sales[[#This Row],[Upsell Priority]]," ",TEXT(Sales[[#This Row],[Current Upsell $]],"$#,#")),"")</f>
        <v/>
      </c>
      <c r="M2073" s="1">
        <v>44317</v>
      </c>
      <c r="N2073" s="1">
        <v>44378</v>
      </c>
      <c r="O2073">
        <v>2</v>
      </c>
      <c r="P2073">
        <v>0</v>
      </c>
      <c r="Q2073" s="1">
        <v>44317</v>
      </c>
      <c r="R2073">
        <v>0</v>
      </c>
      <c r="S2073" s="1"/>
    </row>
    <row r="2074" spans="1:19" x14ac:dyDescent="0.35">
      <c r="A2074">
        <v>100281</v>
      </c>
      <c r="B2074" t="s">
        <v>0</v>
      </c>
      <c r="C2074" s="2">
        <f>_xlfn.SWITCH(Sales[[#This Row],[Subscription Type]],"Basic",10,"Premium",10,"Business",25,"Enterprise",27)</f>
        <v>10</v>
      </c>
      <c r="E2074" s="1"/>
      <c r="F2074" s="1"/>
      <c r="G2074">
        <v>10</v>
      </c>
      <c r="H2074">
        <v>17</v>
      </c>
      <c r="I2074">
        <f>IF(Sales[[#This Row],[Number of Users]]-Sales[[#This Row],[Licenses Bought]]&lt;0,0,Sales[[#This Row],[Number of Users]]-Sales[[#This Row],[Licenses Bought]])</f>
        <v>7</v>
      </c>
      <c r="J2074" s="2">
        <f>IF(Sales[[#This Row],[Sales Month]]=MAX(Sales[Sales Month]),Sales[[#This Row],[Upsell $ Per Non-Paying User]]*Sales[[#This Row],[Non-Paying Users]],0)</f>
        <v>70</v>
      </c>
      <c r="K2074" s="2" t="str">
        <f>_xlfn.IFS(Sales[[#This Row],[Current Upsell $]]=0,"",Sales[[#This Row],[Current Upsell $]]&gt;=400,"High",Sales[[#This Row],[Current Upsell $]]&gt;=100,"Medium",Sales[[#This Row],[Current Upsell $]]&lt;100,"Low")</f>
        <v>Low</v>
      </c>
      <c r="L2074" s="2" t="str">
        <f>IF(Sales[[#This Row],[Current Upsell $]]&gt;0,_xlfn.CONCAT(Sales[[#This Row],[Subscription Type]]," ",Sales[[#This Row],[Upsell Priority]]," ",TEXT(Sales[[#This Row],[Current Upsell $]],"$#,#")),"")</f>
        <v>Premium Low $70</v>
      </c>
      <c r="M2074" s="1">
        <v>44317</v>
      </c>
      <c r="N2074" s="1">
        <v>44378</v>
      </c>
      <c r="O2074">
        <v>2</v>
      </c>
      <c r="P2074">
        <v>0</v>
      </c>
      <c r="Q2074" s="1">
        <v>44348</v>
      </c>
      <c r="R2074">
        <v>100</v>
      </c>
      <c r="S2074" s="1"/>
    </row>
    <row r="2075" spans="1:19" x14ac:dyDescent="0.35">
      <c r="A2075">
        <v>100282</v>
      </c>
      <c r="B2075" t="s">
        <v>3</v>
      </c>
      <c r="C2075" s="2">
        <f>_xlfn.SWITCH(Sales[[#This Row],[Subscription Type]],"Basic",10,"Premium",10,"Business",25,"Enterprise",27)</f>
        <v>10</v>
      </c>
      <c r="G2075">
        <v>0</v>
      </c>
      <c r="H2075">
        <v>14</v>
      </c>
      <c r="I2075">
        <f>IF(Sales[[#This Row],[Number of Users]]-Sales[[#This Row],[Licenses Bought]]&lt;0,0,Sales[[#This Row],[Number of Users]]-Sales[[#This Row],[Licenses Bought]])</f>
        <v>14</v>
      </c>
      <c r="J2075" s="2">
        <f>IF(Sales[[#This Row],[Sales Month]]=MAX(Sales[Sales Month]),Sales[[#This Row],[Upsell $ Per Non-Paying User]]*Sales[[#This Row],[Non-Paying Users]],0)</f>
        <v>0</v>
      </c>
      <c r="K2075" s="2" t="str">
        <f>_xlfn.IFS(Sales[[#This Row],[Current Upsell $]]=0,"",Sales[[#This Row],[Current Upsell $]]&gt;=400,"High",Sales[[#This Row],[Current Upsell $]]&gt;=100,"Medium",Sales[[#This Row],[Current Upsell $]]&lt;100,"Low")</f>
        <v/>
      </c>
      <c r="L2075" s="2" t="str">
        <f>IF(Sales[[#This Row],[Current Upsell $]]&gt;0,_xlfn.CONCAT(Sales[[#This Row],[Subscription Type]]," ",Sales[[#This Row],[Upsell Priority]]," ",TEXT(Sales[[#This Row],[Current Upsell $]],"$#,#")),"")</f>
        <v/>
      </c>
      <c r="M2075" s="1">
        <v>44317</v>
      </c>
      <c r="N2075" s="1">
        <v>44348</v>
      </c>
      <c r="O2075">
        <v>1</v>
      </c>
      <c r="P2075">
        <v>0</v>
      </c>
      <c r="Q2075" s="1">
        <v>44317</v>
      </c>
      <c r="R2075">
        <v>0</v>
      </c>
      <c r="S2075" s="1"/>
    </row>
    <row r="2076" spans="1:19" x14ac:dyDescent="0.35">
      <c r="A2076">
        <v>100282</v>
      </c>
      <c r="B2076" t="s">
        <v>3</v>
      </c>
      <c r="C2076" s="2">
        <f>_xlfn.SWITCH(Sales[[#This Row],[Subscription Type]],"Basic",10,"Premium",10,"Business",25,"Enterprise",27)</f>
        <v>10</v>
      </c>
      <c r="G2076">
        <v>0</v>
      </c>
      <c r="H2076">
        <v>16</v>
      </c>
      <c r="I2076">
        <f>IF(Sales[[#This Row],[Number of Users]]-Sales[[#This Row],[Licenses Bought]]&lt;0,0,Sales[[#This Row],[Number of Users]]-Sales[[#This Row],[Licenses Bought]])</f>
        <v>16</v>
      </c>
      <c r="J2076" s="2">
        <f>IF(Sales[[#This Row],[Sales Month]]=MAX(Sales[Sales Month]),Sales[[#This Row],[Upsell $ Per Non-Paying User]]*Sales[[#This Row],[Non-Paying Users]],0)</f>
        <v>160</v>
      </c>
      <c r="K2076" s="2" t="str">
        <f>_xlfn.IFS(Sales[[#This Row],[Current Upsell $]]=0,"",Sales[[#This Row],[Current Upsell $]]&gt;=400,"High",Sales[[#This Row],[Current Upsell $]]&gt;=100,"Medium",Sales[[#This Row],[Current Upsell $]]&lt;100,"Low")</f>
        <v>Medium</v>
      </c>
      <c r="L2076" s="2" t="str">
        <f>IF(Sales[[#This Row],[Current Upsell $]]&gt;0,_xlfn.CONCAT(Sales[[#This Row],[Subscription Type]]," ",Sales[[#This Row],[Upsell Priority]]," ",TEXT(Sales[[#This Row],[Current Upsell $]],"$#,#")),"")</f>
        <v>Basic Medium $160</v>
      </c>
      <c r="M2076" s="1">
        <v>44317</v>
      </c>
      <c r="N2076" s="1">
        <v>44348</v>
      </c>
      <c r="O2076">
        <v>1</v>
      </c>
      <c r="P2076">
        <v>0</v>
      </c>
      <c r="Q2076" s="1">
        <v>44348</v>
      </c>
      <c r="R2076">
        <v>0</v>
      </c>
      <c r="S2076" s="1"/>
    </row>
    <row r="2077" spans="1:19" x14ac:dyDescent="0.35">
      <c r="A2077">
        <v>100283</v>
      </c>
      <c r="B2077" t="s">
        <v>3</v>
      </c>
      <c r="C2077" s="2">
        <f>_xlfn.SWITCH(Sales[[#This Row],[Subscription Type]],"Basic",10,"Premium",10,"Business",25,"Enterprise",27)</f>
        <v>10</v>
      </c>
      <c r="G2077">
        <v>0</v>
      </c>
      <c r="H2077">
        <v>14</v>
      </c>
      <c r="I2077">
        <f>IF(Sales[[#This Row],[Number of Users]]-Sales[[#This Row],[Licenses Bought]]&lt;0,0,Sales[[#This Row],[Number of Users]]-Sales[[#This Row],[Licenses Bought]])</f>
        <v>14</v>
      </c>
      <c r="J2077" s="2">
        <f>IF(Sales[[#This Row],[Sales Month]]=MAX(Sales[Sales Month]),Sales[[#This Row],[Upsell $ Per Non-Paying User]]*Sales[[#This Row],[Non-Paying Users]],0)</f>
        <v>0</v>
      </c>
      <c r="K2077" s="2" t="str">
        <f>_xlfn.IFS(Sales[[#This Row],[Current Upsell $]]=0,"",Sales[[#This Row],[Current Upsell $]]&gt;=400,"High",Sales[[#This Row],[Current Upsell $]]&gt;=100,"Medium",Sales[[#This Row],[Current Upsell $]]&lt;100,"Low")</f>
        <v/>
      </c>
      <c r="L2077" s="2" t="str">
        <f>IF(Sales[[#This Row],[Current Upsell $]]&gt;0,_xlfn.CONCAT(Sales[[#This Row],[Subscription Type]]," ",Sales[[#This Row],[Upsell Priority]]," ",TEXT(Sales[[#This Row],[Current Upsell $]],"$#,#")),"")</f>
        <v/>
      </c>
      <c r="M2077" s="1">
        <v>44317</v>
      </c>
      <c r="N2077" s="1">
        <v>44348</v>
      </c>
      <c r="O2077">
        <v>1</v>
      </c>
      <c r="P2077">
        <v>0</v>
      </c>
      <c r="Q2077" s="1">
        <v>44317</v>
      </c>
      <c r="R2077">
        <v>0</v>
      </c>
      <c r="S2077" s="1"/>
    </row>
    <row r="2078" spans="1:19" x14ac:dyDescent="0.35">
      <c r="A2078">
        <v>100283</v>
      </c>
      <c r="B2078" t="s">
        <v>3</v>
      </c>
      <c r="C2078" s="2">
        <f>_xlfn.SWITCH(Sales[[#This Row],[Subscription Type]],"Basic",10,"Premium",10,"Business",25,"Enterprise",27)</f>
        <v>10</v>
      </c>
      <c r="G2078">
        <v>0</v>
      </c>
      <c r="H2078">
        <v>15</v>
      </c>
      <c r="I2078">
        <f>IF(Sales[[#This Row],[Number of Users]]-Sales[[#This Row],[Licenses Bought]]&lt;0,0,Sales[[#This Row],[Number of Users]]-Sales[[#This Row],[Licenses Bought]])</f>
        <v>15</v>
      </c>
      <c r="J2078" s="2">
        <f>IF(Sales[[#This Row],[Sales Month]]=MAX(Sales[Sales Month]),Sales[[#This Row],[Upsell $ Per Non-Paying User]]*Sales[[#This Row],[Non-Paying Users]],0)</f>
        <v>150</v>
      </c>
      <c r="K2078" s="2" t="str">
        <f>_xlfn.IFS(Sales[[#This Row],[Current Upsell $]]=0,"",Sales[[#This Row],[Current Upsell $]]&gt;=400,"High",Sales[[#This Row],[Current Upsell $]]&gt;=100,"Medium",Sales[[#This Row],[Current Upsell $]]&lt;100,"Low")</f>
        <v>Medium</v>
      </c>
      <c r="L2078" s="2" t="str">
        <f>IF(Sales[[#This Row],[Current Upsell $]]&gt;0,_xlfn.CONCAT(Sales[[#This Row],[Subscription Type]]," ",Sales[[#This Row],[Upsell Priority]]," ",TEXT(Sales[[#This Row],[Current Upsell $]],"$#,#")),"")</f>
        <v>Basic Medium $150</v>
      </c>
      <c r="M2078" s="1">
        <v>44317</v>
      </c>
      <c r="N2078" s="1">
        <v>44348</v>
      </c>
      <c r="O2078">
        <v>1</v>
      </c>
      <c r="P2078">
        <v>0</v>
      </c>
      <c r="Q2078" s="1">
        <v>44348</v>
      </c>
      <c r="R2078">
        <v>0</v>
      </c>
      <c r="S2078" s="1"/>
    </row>
    <row r="2079" spans="1:19" x14ac:dyDescent="0.35">
      <c r="A2079">
        <v>100284</v>
      </c>
      <c r="B2079" t="s">
        <v>3</v>
      </c>
      <c r="C2079" s="2">
        <f>_xlfn.SWITCH(Sales[[#This Row],[Subscription Type]],"Basic",10,"Premium",10,"Business",25,"Enterprise",27)</f>
        <v>10</v>
      </c>
      <c r="E2079" s="1"/>
      <c r="F2079" s="1"/>
      <c r="G2079">
        <v>0</v>
      </c>
      <c r="H2079">
        <v>15</v>
      </c>
      <c r="I2079">
        <f>IF(Sales[[#This Row],[Number of Users]]-Sales[[#This Row],[Licenses Bought]]&lt;0,0,Sales[[#This Row],[Number of Users]]-Sales[[#This Row],[Licenses Bought]])</f>
        <v>15</v>
      </c>
      <c r="J2079" s="2">
        <f>IF(Sales[[#This Row],[Sales Month]]=MAX(Sales[Sales Month]),Sales[[#This Row],[Upsell $ Per Non-Paying User]]*Sales[[#This Row],[Non-Paying Users]],0)</f>
        <v>0</v>
      </c>
      <c r="K2079" s="2" t="str">
        <f>_xlfn.IFS(Sales[[#This Row],[Current Upsell $]]=0,"",Sales[[#This Row],[Current Upsell $]]&gt;=400,"High",Sales[[#This Row],[Current Upsell $]]&gt;=100,"Medium",Sales[[#This Row],[Current Upsell $]]&lt;100,"Low")</f>
        <v/>
      </c>
      <c r="L2079" s="2" t="str">
        <f>IF(Sales[[#This Row],[Current Upsell $]]&gt;0,_xlfn.CONCAT(Sales[[#This Row],[Subscription Type]]," ",Sales[[#This Row],[Upsell Priority]]," ",TEXT(Sales[[#This Row],[Current Upsell $]],"$#,#")),"")</f>
        <v/>
      </c>
      <c r="M2079" s="1">
        <v>44317</v>
      </c>
      <c r="N2079" s="1">
        <v>44378</v>
      </c>
      <c r="O2079">
        <v>2</v>
      </c>
      <c r="P2079">
        <v>0</v>
      </c>
      <c r="Q2079" s="1">
        <v>44317</v>
      </c>
      <c r="R2079">
        <v>0</v>
      </c>
      <c r="S2079" s="1"/>
    </row>
    <row r="2080" spans="1:19" x14ac:dyDescent="0.35">
      <c r="A2080">
        <v>100284</v>
      </c>
      <c r="B2080" t="s">
        <v>0</v>
      </c>
      <c r="C2080" s="2">
        <f>_xlfn.SWITCH(Sales[[#This Row],[Subscription Type]],"Basic",10,"Premium",10,"Business",25,"Enterprise",27)</f>
        <v>10</v>
      </c>
      <c r="E2080" s="1"/>
      <c r="F2080" s="1"/>
      <c r="G2080">
        <v>12</v>
      </c>
      <c r="H2080">
        <v>18</v>
      </c>
      <c r="I2080">
        <f>IF(Sales[[#This Row],[Number of Users]]-Sales[[#This Row],[Licenses Bought]]&lt;0,0,Sales[[#This Row],[Number of Users]]-Sales[[#This Row],[Licenses Bought]])</f>
        <v>6</v>
      </c>
      <c r="J2080" s="2">
        <f>IF(Sales[[#This Row],[Sales Month]]=MAX(Sales[Sales Month]),Sales[[#This Row],[Upsell $ Per Non-Paying User]]*Sales[[#This Row],[Non-Paying Users]],0)</f>
        <v>60</v>
      </c>
      <c r="K2080" s="2" t="str">
        <f>_xlfn.IFS(Sales[[#This Row],[Current Upsell $]]=0,"",Sales[[#This Row],[Current Upsell $]]&gt;=400,"High",Sales[[#This Row],[Current Upsell $]]&gt;=100,"Medium",Sales[[#This Row],[Current Upsell $]]&lt;100,"Low")</f>
        <v>Low</v>
      </c>
      <c r="L2080" s="2" t="str">
        <f>IF(Sales[[#This Row],[Current Upsell $]]&gt;0,_xlfn.CONCAT(Sales[[#This Row],[Subscription Type]]," ",Sales[[#This Row],[Upsell Priority]]," ",TEXT(Sales[[#This Row],[Current Upsell $]],"$#,#")),"")</f>
        <v>Premium Low $60</v>
      </c>
      <c r="M2080" s="1">
        <v>44317</v>
      </c>
      <c r="N2080" s="1">
        <v>44378</v>
      </c>
      <c r="O2080">
        <v>2</v>
      </c>
      <c r="P2080">
        <v>0</v>
      </c>
      <c r="Q2080" s="1">
        <v>44348</v>
      </c>
      <c r="R2080">
        <v>120</v>
      </c>
      <c r="S2080" s="1"/>
    </row>
    <row r="2081" spans="1:19" x14ac:dyDescent="0.35">
      <c r="A2081">
        <v>100285</v>
      </c>
      <c r="B2081" t="s">
        <v>3</v>
      </c>
      <c r="C2081" s="2">
        <f>_xlfn.SWITCH(Sales[[#This Row],[Subscription Type]],"Basic",10,"Premium",10,"Business",25,"Enterprise",27)</f>
        <v>10</v>
      </c>
      <c r="G2081">
        <v>0</v>
      </c>
      <c r="H2081">
        <v>14</v>
      </c>
      <c r="I2081">
        <f>IF(Sales[[#This Row],[Number of Users]]-Sales[[#This Row],[Licenses Bought]]&lt;0,0,Sales[[#This Row],[Number of Users]]-Sales[[#This Row],[Licenses Bought]])</f>
        <v>14</v>
      </c>
      <c r="J2081" s="2">
        <f>IF(Sales[[#This Row],[Sales Month]]=MAX(Sales[Sales Month]),Sales[[#This Row],[Upsell $ Per Non-Paying User]]*Sales[[#This Row],[Non-Paying Users]],0)</f>
        <v>0</v>
      </c>
      <c r="K2081" s="2" t="str">
        <f>_xlfn.IFS(Sales[[#This Row],[Current Upsell $]]=0,"",Sales[[#This Row],[Current Upsell $]]&gt;=400,"High",Sales[[#This Row],[Current Upsell $]]&gt;=100,"Medium",Sales[[#This Row],[Current Upsell $]]&lt;100,"Low")</f>
        <v/>
      </c>
      <c r="L2081" s="2" t="str">
        <f>IF(Sales[[#This Row],[Current Upsell $]]&gt;0,_xlfn.CONCAT(Sales[[#This Row],[Subscription Type]]," ",Sales[[#This Row],[Upsell Priority]]," ",TEXT(Sales[[#This Row],[Current Upsell $]],"$#,#")),"")</f>
        <v/>
      </c>
      <c r="M2081" s="1">
        <v>44317</v>
      </c>
      <c r="N2081" s="1">
        <v>44378</v>
      </c>
      <c r="O2081">
        <v>2</v>
      </c>
      <c r="P2081">
        <v>0</v>
      </c>
      <c r="Q2081" s="1">
        <v>44317</v>
      </c>
      <c r="R2081">
        <v>0</v>
      </c>
      <c r="S2081" s="1"/>
    </row>
    <row r="2082" spans="1:19" x14ac:dyDescent="0.35">
      <c r="A2082">
        <v>100285</v>
      </c>
      <c r="B2082" t="s">
        <v>3</v>
      </c>
      <c r="C2082" s="2">
        <f>_xlfn.SWITCH(Sales[[#This Row],[Subscription Type]],"Basic",10,"Premium",10,"Business",25,"Enterprise",27)</f>
        <v>10</v>
      </c>
      <c r="G2082">
        <v>0</v>
      </c>
      <c r="H2082">
        <v>14</v>
      </c>
      <c r="I2082">
        <f>IF(Sales[[#This Row],[Number of Users]]-Sales[[#This Row],[Licenses Bought]]&lt;0,0,Sales[[#This Row],[Number of Users]]-Sales[[#This Row],[Licenses Bought]])</f>
        <v>14</v>
      </c>
      <c r="J2082" s="2">
        <f>IF(Sales[[#This Row],[Sales Month]]=MAX(Sales[Sales Month]),Sales[[#This Row],[Upsell $ Per Non-Paying User]]*Sales[[#This Row],[Non-Paying Users]],0)</f>
        <v>140</v>
      </c>
      <c r="K2082" s="2" t="str">
        <f>_xlfn.IFS(Sales[[#This Row],[Current Upsell $]]=0,"",Sales[[#This Row],[Current Upsell $]]&gt;=400,"High",Sales[[#This Row],[Current Upsell $]]&gt;=100,"Medium",Sales[[#This Row],[Current Upsell $]]&lt;100,"Low")</f>
        <v>Medium</v>
      </c>
      <c r="L2082" s="2" t="str">
        <f>IF(Sales[[#This Row],[Current Upsell $]]&gt;0,_xlfn.CONCAT(Sales[[#This Row],[Subscription Type]]," ",Sales[[#This Row],[Upsell Priority]]," ",TEXT(Sales[[#This Row],[Current Upsell $]],"$#,#")),"")</f>
        <v>Basic Medium $140</v>
      </c>
      <c r="M2082" s="1">
        <v>44317</v>
      </c>
      <c r="N2082" s="1">
        <v>44378</v>
      </c>
      <c r="O2082">
        <v>2</v>
      </c>
      <c r="P2082">
        <v>0</v>
      </c>
      <c r="Q2082" s="1">
        <v>44348</v>
      </c>
      <c r="R2082">
        <v>0</v>
      </c>
      <c r="S2082" s="1"/>
    </row>
    <row r="2083" spans="1:19" x14ac:dyDescent="0.35">
      <c r="A2083">
        <v>100286</v>
      </c>
      <c r="B2083" t="s">
        <v>3</v>
      </c>
      <c r="C2083" s="2">
        <f>_xlfn.SWITCH(Sales[[#This Row],[Subscription Type]],"Basic",10,"Premium",10,"Business",25,"Enterprise",27)</f>
        <v>10</v>
      </c>
      <c r="G2083">
        <v>0</v>
      </c>
      <c r="H2083">
        <v>12</v>
      </c>
      <c r="I2083">
        <f>IF(Sales[[#This Row],[Number of Users]]-Sales[[#This Row],[Licenses Bought]]&lt;0,0,Sales[[#This Row],[Number of Users]]-Sales[[#This Row],[Licenses Bought]])</f>
        <v>12</v>
      </c>
      <c r="J2083" s="2">
        <f>IF(Sales[[#This Row],[Sales Month]]=MAX(Sales[Sales Month]),Sales[[#This Row],[Upsell $ Per Non-Paying User]]*Sales[[#This Row],[Non-Paying Users]],0)</f>
        <v>0</v>
      </c>
      <c r="K2083" s="2" t="str">
        <f>_xlfn.IFS(Sales[[#This Row],[Current Upsell $]]=0,"",Sales[[#This Row],[Current Upsell $]]&gt;=400,"High",Sales[[#This Row],[Current Upsell $]]&gt;=100,"Medium",Sales[[#This Row],[Current Upsell $]]&lt;100,"Low")</f>
        <v/>
      </c>
      <c r="L2083" s="2" t="str">
        <f>IF(Sales[[#This Row],[Current Upsell $]]&gt;0,_xlfn.CONCAT(Sales[[#This Row],[Subscription Type]]," ",Sales[[#This Row],[Upsell Priority]]," ",TEXT(Sales[[#This Row],[Current Upsell $]],"$#,#")),"")</f>
        <v/>
      </c>
      <c r="M2083" s="1">
        <v>44317</v>
      </c>
      <c r="N2083" s="1">
        <v>44348</v>
      </c>
      <c r="O2083">
        <v>1</v>
      </c>
      <c r="P2083">
        <v>0</v>
      </c>
      <c r="Q2083" s="1">
        <v>44317</v>
      </c>
      <c r="R2083">
        <v>0</v>
      </c>
      <c r="S2083" s="1"/>
    </row>
    <row r="2084" spans="1:19" x14ac:dyDescent="0.35">
      <c r="A2084">
        <v>100286</v>
      </c>
      <c r="B2084" t="s">
        <v>3</v>
      </c>
      <c r="C2084" s="2">
        <f>_xlfn.SWITCH(Sales[[#This Row],[Subscription Type]],"Basic",10,"Premium",10,"Business",25,"Enterprise",27)</f>
        <v>10</v>
      </c>
      <c r="G2084">
        <v>0</v>
      </c>
      <c r="H2084">
        <v>13</v>
      </c>
      <c r="I2084">
        <f>IF(Sales[[#This Row],[Number of Users]]-Sales[[#This Row],[Licenses Bought]]&lt;0,0,Sales[[#This Row],[Number of Users]]-Sales[[#This Row],[Licenses Bought]])</f>
        <v>13</v>
      </c>
      <c r="J2084" s="2">
        <f>IF(Sales[[#This Row],[Sales Month]]=MAX(Sales[Sales Month]),Sales[[#This Row],[Upsell $ Per Non-Paying User]]*Sales[[#This Row],[Non-Paying Users]],0)</f>
        <v>130</v>
      </c>
      <c r="K2084" s="2" t="str">
        <f>_xlfn.IFS(Sales[[#This Row],[Current Upsell $]]=0,"",Sales[[#This Row],[Current Upsell $]]&gt;=400,"High",Sales[[#This Row],[Current Upsell $]]&gt;=100,"Medium",Sales[[#This Row],[Current Upsell $]]&lt;100,"Low")</f>
        <v>Medium</v>
      </c>
      <c r="L2084" s="2" t="str">
        <f>IF(Sales[[#This Row],[Current Upsell $]]&gt;0,_xlfn.CONCAT(Sales[[#This Row],[Subscription Type]]," ",Sales[[#This Row],[Upsell Priority]]," ",TEXT(Sales[[#This Row],[Current Upsell $]],"$#,#")),"")</f>
        <v>Basic Medium $130</v>
      </c>
      <c r="M2084" s="1">
        <v>44317</v>
      </c>
      <c r="N2084" s="1">
        <v>44348</v>
      </c>
      <c r="O2084">
        <v>1</v>
      </c>
      <c r="P2084">
        <v>0</v>
      </c>
      <c r="Q2084" s="1">
        <v>44348</v>
      </c>
      <c r="R2084">
        <v>0</v>
      </c>
      <c r="S2084" s="1"/>
    </row>
    <row r="2085" spans="1:19" x14ac:dyDescent="0.35">
      <c r="A2085">
        <v>100287</v>
      </c>
      <c r="B2085" t="s">
        <v>3</v>
      </c>
      <c r="C2085" s="2">
        <f>_xlfn.SWITCH(Sales[[#This Row],[Subscription Type]],"Basic",10,"Premium",10,"Business",25,"Enterprise",27)</f>
        <v>10</v>
      </c>
      <c r="E2085" s="1"/>
      <c r="F2085" s="1"/>
      <c r="G2085">
        <v>0</v>
      </c>
      <c r="H2085">
        <v>12</v>
      </c>
      <c r="I2085">
        <f>IF(Sales[[#This Row],[Number of Users]]-Sales[[#This Row],[Licenses Bought]]&lt;0,0,Sales[[#This Row],[Number of Users]]-Sales[[#This Row],[Licenses Bought]])</f>
        <v>12</v>
      </c>
      <c r="J2085" s="2">
        <f>IF(Sales[[#This Row],[Sales Month]]=MAX(Sales[Sales Month]),Sales[[#This Row],[Upsell $ Per Non-Paying User]]*Sales[[#This Row],[Non-Paying Users]],0)</f>
        <v>0</v>
      </c>
      <c r="K2085" s="2" t="str">
        <f>_xlfn.IFS(Sales[[#This Row],[Current Upsell $]]=0,"",Sales[[#This Row],[Current Upsell $]]&gt;=400,"High",Sales[[#This Row],[Current Upsell $]]&gt;=100,"Medium",Sales[[#This Row],[Current Upsell $]]&lt;100,"Low")</f>
        <v/>
      </c>
      <c r="L2085" s="2" t="str">
        <f>IF(Sales[[#This Row],[Current Upsell $]]&gt;0,_xlfn.CONCAT(Sales[[#This Row],[Subscription Type]]," ",Sales[[#This Row],[Upsell Priority]]," ",TEXT(Sales[[#This Row],[Current Upsell $]],"$#,#")),"")</f>
        <v/>
      </c>
      <c r="M2085" s="1">
        <v>44317</v>
      </c>
      <c r="N2085" s="1">
        <v>44378</v>
      </c>
      <c r="O2085">
        <v>2</v>
      </c>
      <c r="P2085">
        <v>0</v>
      </c>
      <c r="Q2085" s="1">
        <v>44317</v>
      </c>
      <c r="R2085">
        <v>0</v>
      </c>
      <c r="S2085" s="1"/>
    </row>
    <row r="2086" spans="1:19" x14ac:dyDescent="0.35">
      <c r="A2086">
        <v>100287</v>
      </c>
      <c r="B2086" t="s">
        <v>1</v>
      </c>
      <c r="C2086" s="2">
        <f>_xlfn.SWITCH(Sales[[#This Row],[Subscription Type]],"Basic",10,"Premium",10,"Business",25,"Enterprise",27)</f>
        <v>25</v>
      </c>
      <c r="E2086" s="1"/>
      <c r="F2086" s="1"/>
      <c r="G2086">
        <v>5</v>
      </c>
      <c r="H2086">
        <v>9</v>
      </c>
      <c r="I2086">
        <f>IF(Sales[[#This Row],[Number of Users]]-Sales[[#This Row],[Licenses Bought]]&lt;0,0,Sales[[#This Row],[Number of Users]]-Sales[[#This Row],[Licenses Bought]])</f>
        <v>4</v>
      </c>
      <c r="J2086" s="2">
        <f>IF(Sales[[#This Row],[Sales Month]]=MAX(Sales[Sales Month]),Sales[[#This Row],[Upsell $ Per Non-Paying User]]*Sales[[#This Row],[Non-Paying Users]],0)</f>
        <v>100</v>
      </c>
      <c r="K2086" s="2" t="str">
        <f>_xlfn.IFS(Sales[[#This Row],[Current Upsell $]]=0,"",Sales[[#This Row],[Current Upsell $]]&gt;=400,"High",Sales[[#This Row],[Current Upsell $]]&gt;=100,"Medium",Sales[[#This Row],[Current Upsell $]]&lt;100,"Low")</f>
        <v>Medium</v>
      </c>
      <c r="L2086" s="2" t="str">
        <f>IF(Sales[[#This Row],[Current Upsell $]]&gt;0,_xlfn.CONCAT(Sales[[#This Row],[Subscription Type]]," ",Sales[[#This Row],[Upsell Priority]]," ",TEXT(Sales[[#This Row],[Current Upsell $]],"$#,#")),"")</f>
        <v>Business Medium $100</v>
      </c>
      <c r="M2086" s="1">
        <v>44317</v>
      </c>
      <c r="N2086" s="1">
        <v>44378</v>
      </c>
      <c r="O2086">
        <v>2</v>
      </c>
      <c r="P2086">
        <v>0</v>
      </c>
      <c r="Q2086" s="1">
        <v>44348</v>
      </c>
      <c r="R2086">
        <v>125</v>
      </c>
      <c r="S2086" s="1"/>
    </row>
    <row r="2087" spans="1:19" x14ac:dyDescent="0.35">
      <c r="A2087">
        <v>100288</v>
      </c>
      <c r="B2087" t="s">
        <v>3</v>
      </c>
      <c r="C2087" s="2">
        <f>_xlfn.SWITCH(Sales[[#This Row],[Subscription Type]],"Basic",10,"Premium",10,"Business",25,"Enterprise",27)</f>
        <v>10</v>
      </c>
      <c r="E2087" s="1"/>
      <c r="F2087" s="1"/>
      <c r="G2087">
        <v>0</v>
      </c>
      <c r="H2087">
        <v>11</v>
      </c>
      <c r="I2087">
        <f>IF(Sales[[#This Row],[Number of Users]]-Sales[[#This Row],[Licenses Bought]]&lt;0,0,Sales[[#This Row],[Number of Users]]-Sales[[#This Row],[Licenses Bought]])</f>
        <v>11</v>
      </c>
      <c r="J2087" s="2">
        <f>IF(Sales[[#This Row],[Sales Month]]=MAX(Sales[Sales Month]),Sales[[#This Row],[Upsell $ Per Non-Paying User]]*Sales[[#This Row],[Non-Paying Users]],0)</f>
        <v>0</v>
      </c>
      <c r="K2087" s="2" t="str">
        <f>_xlfn.IFS(Sales[[#This Row],[Current Upsell $]]=0,"",Sales[[#This Row],[Current Upsell $]]&gt;=400,"High",Sales[[#This Row],[Current Upsell $]]&gt;=100,"Medium",Sales[[#This Row],[Current Upsell $]]&lt;100,"Low")</f>
        <v/>
      </c>
      <c r="L2087" s="2" t="str">
        <f>IF(Sales[[#This Row],[Current Upsell $]]&gt;0,_xlfn.CONCAT(Sales[[#This Row],[Subscription Type]]," ",Sales[[#This Row],[Upsell Priority]]," ",TEXT(Sales[[#This Row],[Current Upsell $]],"$#,#")),"")</f>
        <v/>
      </c>
      <c r="M2087" s="1">
        <v>44317</v>
      </c>
      <c r="N2087" s="1">
        <v>44378</v>
      </c>
      <c r="O2087">
        <v>2</v>
      </c>
      <c r="P2087">
        <v>0</v>
      </c>
      <c r="Q2087" s="1">
        <v>44317</v>
      </c>
      <c r="R2087">
        <v>0</v>
      </c>
      <c r="S2087" s="1"/>
    </row>
    <row r="2088" spans="1:19" x14ac:dyDescent="0.35">
      <c r="A2088">
        <v>100288</v>
      </c>
      <c r="B2088" t="s">
        <v>0</v>
      </c>
      <c r="C2088" s="2">
        <f>_xlfn.SWITCH(Sales[[#This Row],[Subscription Type]],"Basic",10,"Premium",10,"Business",25,"Enterprise",27)</f>
        <v>10</v>
      </c>
      <c r="E2088" s="1"/>
      <c r="F2088" s="1"/>
      <c r="G2088">
        <v>4</v>
      </c>
      <c r="H2088">
        <v>11</v>
      </c>
      <c r="I2088">
        <f>IF(Sales[[#This Row],[Number of Users]]-Sales[[#This Row],[Licenses Bought]]&lt;0,0,Sales[[#This Row],[Number of Users]]-Sales[[#This Row],[Licenses Bought]])</f>
        <v>7</v>
      </c>
      <c r="J2088" s="2">
        <f>IF(Sales[[#This Row],[Sales Month]]=MAX(Sales[Sales Month]),Sales[[#This Row],[Upsell $ Per Non-Paying User]]*Sales[[#This Row],[Non-Paying Users]],0)</f>
        <v>70</v>
      </c>
      <c r="K2088" s="2" t="str">
        <f>_xlfn.IFS(Sales[[#This Row],[Current Upsell $]]=0,"",Sales[[#This Row],[Current Upsell $]]&gt;=400,"High",Sales[[#This Row],[Current Upsell $]]&gt;=100,"Medium",Sales[[#This Row],[Current Upsell $]]&lt;100,"Low")</f>
        <v>Low</v>
      </c>
      <c r="L2088" s="2" t="str">
        <f>IF(Sales[[#This Row],[Current Upsell $]]&gt;0,_xlfn.CONCAT(Sales[[#This Row],[Subscription Type]]," ",Sales[[#This Row],[Upsell Priority]]," ",TEXT(Sales[[#This Row],[Current Upsell $]],"$#,#")),"")</f>
        <v>Premium Low $70</v>
      </c>
      <c r="M2088" s="1">
        <v>44317</v>
      </c>
      <c r="N2088" s="1">
        <v>44378</v>
      </c>
      <c r="O2088">
        <v>2</v>
      </c>
      <c r="P2088">
        <v>0</v>
      </c>
      <c r="Q2088" s="1">
        <v>44348</v>
      </c>
      <c r="R2088">
        <v>40</v>
      </c>
      <c r="S2088" s="1"/>
    </row>
    <row r="2089" spans="1:19" x14ac:dyDescent="0.35">
      <c r="A2089">
        <v>100289</v>
      </c>
      <c r="B2089" t="s">
        <v>3</v>
      </c>
      <c r="C2089" s="2">
        <f>_xlfn.SWITCH(Sales[[#This Row],[Subscription Type]],"Basic",10,"Premium",10,"Business",25,"Enterprise",27)</f>
        <v>10</v>
      </c>
      <c r="G2089">
        <v>0</v>
      </c>
      <c r="H2089">
        <v>12</v>
      </c>
      <c r="I2089">
        <f>IF(Sales[[#This Row],[Number of Users]]-Sales[[#This Row],[Licenses Bought]]&lt;0,0,Sales[[#This Row],[Number of Users]]-Sales[[#This Row],[Licenses Bought]])</f>
        <v>12</v>
      </c>
      <c r="J2089" s="2">
        <f>IF(Sales[[#This Row],[Sales Month]]=MAX(Sales[Sales Month]),Sales[[#This Row],[Upsell $ Per Non-Paying User]]*Sales[[#This Row],[Non-Paying Users]],0)</f>
        <v>0</v>
      </c>
      <c r="K2089" s="2" t="str">
        <f>_xlfn.IFS(Sales[[#This Row],[Current Upsell $]]=0,"",Sales[[#This Row],[Current Upsell $]]&gt;=400,"High",Sales[[#This Row],[Current Upsell $]]&gt;=100,"Medium",Sales[[#This Row],[Current Upsell $]]&lt;100,"Low")</f>
        <v/>
      </c>
      <c r="L2089" s="2" t="str">
        <f>IF(Sales[[#This Row],[Current Upsell $]]&gt;0,_xlfn.CONCAT(Sales[[#This Row],[Subscription Type]]," ",Sales[[#This Row],[Upsell Priority]]," ",TEXT(Sales[[#This Row],[Current Upsell $]],"$#,#")),"")</f>
        <v/>
      </c>
      <c r="M2089" s="1">
        <v>44317</v>
      </c>
      <c r="N2089" s="1">
        <v>44378</v>
      </c>
      <c r="O2089">
        <v>2</v>
      </c>
      <c r="P2089">
        <v>0</v>
      </c>
      <c r="Q2089" s="1">
        <v>44317</v>
      </c>
      <c r="R2089">
        <v>0</v>
      </c>
      <c r="S2089" s="1"/>
    </row>
    <row r="2090" spans="1:19" x14ac:dyDescent="0.35">
      <c r="A2090">
        <v>100289</v>
      </c>
      <c r="B2090" t="s">
        <v>3</v>
      </c>
      <c r="C2090" s="2">
        <f>_xlfn.SWITCH(Sales[[#This Row],[Subscription Type]],"Basic",10,"Premium",10,"Business",25,"Enterprise",27)</f>
        <v>10</v>
      </c>
      <c r="G2090">
        <v>0</v>
      </c>
      <c r="H2090">
        <v>9</v>
      </c>
      <c r="I2090">
        <f>IF(Sales[[#This Row],[Number of Users]]-Sales[[#This Row],[Licenses Bought]]&lt;0,0,Sales[[#This Row],[Number of Users]]-Sales[[#This Row],[Licenses Bought]])</f>
        <v>9</v>
      </c>
      <c r="J2090" s="2">
        <f>IF(Sales[[#This Row],[Sales Month]]=MAX(Sales[Sales Month]),Sales[[#This Row],[Upsell $ Per Non-Paying User]]*Sales[[#This Row],[Non-Paying Users]],0)</f>
        <v>90</v>
      </c>
      <c r="K2090" s="2" t="str">
        <f>_xlfn.IFS(Sales[[#This Row],[Current Upsell $]]=0,"",Sales[[#This Row],[Current Upsell $]]&gt;=400,"High",Sales[[#This Row],[Current Upsell $]]&gt;=100,"Medium",Sales[[#This Row],[Current Upsell $]]&lt;100,"Low")</f>
        <v>Low</v>
      </c>
      <c r="L2090" s="2" t="str">
        <f>IF(Sales[[#This Row],[Current Upsell $]]&gt;0,_xlfn.CONCAT(Sales[[#This Row],[Subscription Type]]," ",Sales[[#This Row],[Upsell Priority]]," ",TEXT(Sales[[#This Row],[Current Upsell $]],"$#,#")),"")</f>
        <v>Basic Low $90</v>
      </c>
      <c r="M2090" s="1">
        <v>44317</v>
      </c>
      <c r="N2090" s="1">
        <v>44378</v>
      </c>
      <c r="O2090">
        <v>2</v>
      </c>
      <c r="P2090">
        <v>0</v>
      </c>
      <c r="Q2090" s="1">
        <v>44348</v>
      </c>
      <c r="R2090">
        <v>0</v>
      </c>
      <c r="S2090" s="1"/>
    </row>
    <row r="2091" spans="1:19" x14ac:dyDescent="0.35">
      <c r="A2091">
        <v>100290</v>
      </c>
      <c r="B2091" t="s">
        <v>3</v>
      </c>
      <c r="C2091" s="2">
        <f>_xlfn.SWITCH(Sales[[#This Row],[Subscription Type]],"Basic",10,"Premium",10,"Business",25,"Enterprise",27)</f>
        <v>10</v>
      </c>
      <c r="G2091">
        <v>0</v>
      </c>
      <c r="H2091">
        <v>8</v>
      </c>
      <c r="I2091">
        <f>IF(Sales[[#This Row],[Number of Users]]-Sales[[#This Row],[Licenses Bought]]&lt;0,0,Sales[[#This Row],[Number of Users]]-Sales[[#This Row],[Licenses Bought]])</f>
        <v>8</v>
      </c>
      <c r="J2091" s="2">
        <f>IF(Sales[[#This Row],[Sales Month]]=MAX(Sales[Sales Month]),Sales[[#This Row],[Upsell $ Per Non-Paying User]]*Sales[[#This Row],[Non-Paying Users]],0)</f>
        <v>0</v>
      </c>
      <c r="K2091" s="2" t="str">
        <f>_xlfn.IFS(Sales[[#This Row],[Current Upsell $]]=0,"",Sales[[#This Row],[Current Upsell $]]&gt;=400,"High",Sales[[#This Row],[Current Upsell $]]&gt;=100,"Medium",Sales[[#This Row],[Current Upsell $]]&lt;100,"Low")</f>
        <v/>
      </c>
      <c r="L2091" s="2" t="str">
        <f>IF(Sales[[#This Row],[Current Upsell $]]&gt;0,_xlfn.CONCAT(Sales[[#This Row],[Subscription Type]]," ",Sales[[#This Row],[Upsell Priority]]," ",TEXT(Sales[[#This Row],[Current Upsell $]],"$#,#")),"")</f>
        <v/>
      </c>
      <c r="M2091" s="1">
        <v>44317</v>
      </c>
      <c r="N2091" s="1">
        <v>44348</v>
      </c>
      <c r="O2091">
        <v>1</v>
      </c>
      <c r="P2091">
        <v>0</v>
      </c>
      <c r="Q2091" s="1">
        <v>44317</v>
      </c>
      <c r="R2091">
        <v>0</v>
      </c>
      <c r="S2091" s="1"/>
    </row>
    <row r="2092" spans="1:19" x14ac:dyDescent="0.35">
      <c r="A2092">
        <v>100290</v>
      </c>
      <c r="B2092" t="s">
        <v>0</v>
      </c>
      <c r="C2092" s="2">
        <f>_xlfn.SWITCH(Sales[[#This Row],[Subscription Type]],"Basic",10,"Premium",10,"Business",25,"Enterprise",27)</f>
        <v>10</v>
      </c>
      <c r="G2092">
        <v>4</v>
      </c>
      <c r="H2092">
        <v>9</v>
      </c>
      <c r="I2092">
        <f>IF(Sales[[#This Row],[Number of Users]]-Sales[[#This Row],[Licenses Bought]]&lt;0,0,Sales[[#This Row],[Number of Users]]-Sales[[#This Row],[Licenses Bought]])</f>
        <v>5</v>
      </c>
      <c r="J2092" s="2">
        <f>IF(Sales[[#This Row],[Sales Month]]=MAX(Sales[Sales Month]),Sales[[#This Row],[Upsell $ Per Non-Paying User]]*Sales[[#This Row],[Non-Paying Users]],0)</f>
        <v>50</v>
      </c>
      <c r="K2092" s="2" t="str">
        <f>_xlfn.IFS(Sales[[#This Row],[Current Upsell $]]=0,"",Sales[[#This Row],[Current Upsell $]]&gt;=400,"High",Sales[[#This Row],[Current Upsell $]]&gt;=100,"Medium",Sales[[#This Row],[Current Upsell $]]&lt;100,"Low")</f>
        <v>Low</v>
      </c>
      <c r="L2092" s="2" t="str">
        <f>IF(Sales[[#This Row],[Current Upsell $]]&gt;0,_xlfn.CONCAT(Sales[[#This Row],[Subscription Type]]," ",Sales[[#This Row],[Upsell Priority]]," ",TEXT(Sales[[#This Row],[Current Upsell $]],"$#,#")),"")</f>
        <v>Premium Low $50</v>
      </c>
      <c r="M2092" s="1">
        <v>44317</v>
      </c>
      <c r="N2092" s="1">
        <v>44348</v>
      </c>
      <c r="O2092">
        <v>1</v>
      </c>
      <c r="P2092">
        <v>0</v>
      </c>
      <c r="Q2092" s="1">
        <v>44348</v>
      </c>
      <c r="R2092">
        <v>40</v>
      </c>
      <c r="S2092" s="1"/>
    </row>
    <row r="2093" spans="1:19" x14ac:dyDescent="0.35">
      <c r="A2093">
        <v>100291</v>
      </c>
      <c r="B2093" t="s">
        <v>3</v>
      </c>
      <c r="C2093" s="2">
        <f>_xlfn.SWITCH(Sales[[#This Row],[Subscription Type]],"Basic",10,"Premium",10,"Business",25,"Enterprise",27)</f>
        <v>10</v>
      </c>
      <c r="E2093" s="1"/>
      <c r="F2093" s="1"/>
      <c r="G2093">
        <v>0</v>
      </c>
      <c r="H2093">
        <v>10</v>
      </c>
      <c r="I2093">
        <f>IF(Sales[[#This Row],[Number of Users]]-Sales[[#This Row],[Licenses Bought]]&lt;0,0,Sales[[#This Row],[Number of Users]]-Sales[[#This Row],[Licenses Bought]])</f>
        <v>10</v>
      </c>
      <c r="J2093" s="2">
        <f>IF(Sales[[#This Row],[Sales Month]]=MAX(Sales[Sales Month]),Sales[[#This Row],[Upsell $ Per Non-Paying User]]*Sales[[#This Row],[Non-Paying Users]],0)</f>
        <v>0</v>
      </c>
      <c r="K2093" s="2" t="str">
        <f>_xlfn.IFS(Sales[[#This Row],[Current Upsell $]]=0,"",Sales[[#This Row],[Current Upsell $]]&gt;=400,"High",Sales[[#This Row],[Current Upsell $]]&gt;=100,"Medium",Sales[[#This Row],[Current Upsell $]]&lt;100,"Low")</f>
        <v/>
      </c>
      <c r="L2093" s="2" t="str">
        <f>IF(Sales[[#This Row],[Current Upsell $]]&gt;0,_xlfn.CONCAT(Sales[[#This Row],[Subscription Type]]," ",Sales[[#This Row],[Upsell Priority]]," ",TEXT(Sales[[#This Row],[Current Upsell $]],"$#,#")),"")</f>
        <v/>
      </c>
      <c r="M2093" s="1">
        <v>44317</v>
      </c>
      <c r="N2093" s="1">
        <v>44378</v>
      </c>
      <c r="O2093">
        <v>2</v>
      </c>
      <c r="P2093">
        <v>0</v>
      </c>
      <c r="Q2093" s="1">
        <v>44317</v>
      </c>
      <c r="R2093">
        <v>0</v>
      </c>
      <c r="S2093" s="1"/>
    </row>
    <row r="2094" spans="1:19" x14ac:dyDescent="0.35">
      <c r="A2094">
        <v>100291</v>
      </c>
      <c r="B2094" t="s">
        <v>0</v>
      </c>
      <c r="C2094" s="2">
        <f>_xlfn.SWITCH(Sales[[#This Row],[Subscription Type]],"Basic",10,"Premium",10,"Business",25,"Enterprise",27)</f>
        <v>10</v>
      </c>
      <c r="E2094" s="1"/>
      <c r="F2094" s="1"/>
      <c r="G2094">
        <v>2</v>
      </c>
      <c r="H2094">
        <v>7</v>
      </c>
      <c r="I2094">
        <f>IF(Sales[[#This Row],[Number of Users]]-Sales[[#This Row],[Licenses Bought]]&lt;0,0,Sales[[#This Row],[Number of Users]]-Sales[[#This Row],[Licenses Bought]])</f>
        <v>5</v>
      </c>
      <c r="J2094" s="2">
        <f>IF(Sales[[#This Row],[Sales Month]]=MAX(Sales[Sales Month]),Sales[[#This Row],[Upsell $ Per Non-Paying User]]*Sales[[#This Row],[Non-Paying Users]],0)</f>
        <v>50</v>
      </c>
      <c r="K2094" s="2" t="str">
        <f>_xlfn.IFS(Sales[[#This Row],[Current Upsell $]]=0,"",Sales[[#This Row],[Current Upsell $]]&gt;=400,"High",Sales[[#This Row],[Current Upsell $]]&gt;=100,"Medium",Sales[[#This Row],[Current Upsell $]]&lt;100,"Low")</f>
        <v>Low</v>
      </c>
      <c r="L2094" s="2" t="str">
        <f>IF(Sales[[#This Row],[Current Upsell $]]&gt;0,_xlfn.CONCAT(Sales[[#This Row],[Subscription Type]]," ",Sales[[#This Row],[Upsell Priority]]," ",TEXT(Sales[[#This Row],[Current Upsell $]],"$#,#")),"")</f>
        <v>Premium Low $50</v>
      </c>
      <c r="M2094" s="1">
        <v>44317</v>
      </c>
      <c r="N2094" s="1">
        <v>44378</v>
      </c>
      <c r="O2094">
        <v>2</v>
      </c>
      <c r="P2094">
        <v>0</v>
      </c>
      <c r="Q2094" s="1">
        <v>44348</v>
      </c>
      <c r="R2094">
        <v>20</v>
      </c>
      <c r="S2094" s="1"/>
    </row>
    <row r="2095" spans="1:19" x14ac:dyDescent="0.35">
      <c r="A2095">
        <v>100292</v>
      </c>
      <c r="B2095" t="s">
        <v>3</v>
      </c>
      <c r="C2095" s="2">
        <f>_xlfn.SWITCH(Sales[[#This Row],[Subscription Type]],"Basic",10,"Premium",10,"Business",25,"Enterprise",27)</f>
        <v>10</v>
      </c>
      <c r="G2095">
        <v>0</v>
      </c>
      <c r="H2095">
        <v>11</v>
      </c>
      <c r="I2095">
        <f>IF(Sales[[#This Row],[Number of Users]]-Sales[[#This Row],[Licenses Bought]]&lt;0,0,Sales[[#This Row],[Number of Users]]-Sales[[#This Row],[Licenses Bought]])</f>
        <v>11</v>
      </c>
      <c r="J2095" s="2">
        <f>IF(Sales[[#This Row],[Sales Month]]=MAX(Sales[Sales Month]),Sales[[#This Row],[Upsell $ Per Non-Paying User]]*Sales[[#This Row],[Non-Paying Users]],0)</f>
        <v>0</v>
      </c>
      <c r="K2095" s="2" t="str">
        <f>_xlfn.IFS(Sales[[#This Row],[Current Upsell $]]=0,"",Sales[[#This Row],[Current Upsell $]]&gt;=400,"High",Sales[[#This Row],[Current Upsell $]]&gt;=100,"Medium",Sales[[#This Row],[Current Upsell $]]&lt;100,"Low")</f>
        <v/>
      </c>
      <c r="L2095" s="2" t="str">
        <f>IF(Sales[[#This Row],[Current Upsell $]]&gt;0,_xlfn.CONCAT(Sales[[#This Row],[Subscription Type]]," ",Sales[[#This Row],[Upsell Priority]]," ",TEXT(Sales[[#This Row],[Current Upsell $]],"$#,#")),"")</f>
        <v/>
      </c>
      <c r="M2095" s="1">
        <v>44317</v>
      </c>
      <c r="N2095" s="1">
        <v>44348</v>
      </c>
      <c r="O2095">
        <v>1</v>
      </c>
      <c r="P2095">
        <v>0</v>
      </c>
      <c r="Q2095" s="1">
        <v>44317</v>
      </c>
      <c r="R2095">
        <v>0</v>
      </c>
      <c r="S2095" s="1"/>
    </row>
    <row r="2096" spans="1:19" x14ac:dyDescent="0.35">
      <c r="A2096">
        <v>100292</v>
      </c>
      <c r="B2096" t="s">
        <v>0</v>
      </c>
      <c r="C2096" s="2">
        <f>_xlfn.SWITCH(Sales[[#This Row],[Subscription Type]],"Basic",10,"Premium",10,"Business",25,"Enterprise",27)</f>
        <v>10</v>
      </c>
      <c r="G2096">
        <v>2</v>
      </c>
      <c r="H2096">
        <v>7</v>
      </c>
      <c r="I2096">
        <f>IF(Sales[[#This Row],[Number of Users]]-Sales[[#This Row],[Licenses Bought]]&lt;0,0,Sales[[#This Row],[Number of Users]]-Sales[[#This Row],[Licenses Bought]])</f>
        <v>5</v>
      </c>
      <c r="J2096" s="2">
        <f>IF(Sales[[#This Row],[Sales Month]]=MAX(Sales[Sales Month]),Sales[[#This Row],[Upsell $ Per Non-Paying User]]*Sales[[#This Row],[Non-Paying Users]],0)</f>
        <v>50</v>
      </c>
      <c r="K2096" s="2" t="str">
        <f>_xlfn.IFS(Sales[[#This Row],[Current Upsell $]]=0,"",Sales[[#This Row],[Current Upsell $]]&gt;=400,"High",Sales[[#This Row],[Current Upsell $]]&gt;=100,"Medium",Sales[[#This Row],[Current Upsell $]]&lt;100,"Low")</f>
        <v>Low</v>
      </c>
      <c r="L2096" s="2" t="str">
        <f>IF(Sales[[#This Row],[Current Upsell $]]&gt;0,_xlfn.CONCAT(Sales[[#This Row],[Subscription Type]]," ",Sales[[#This Row],[Upsell Priority]]," ",TEXT(Sales[[#This Row],[Current Upsell $]],"$#,#")),"")</f>
        <v>Premium Low $50</v>
      </c>
      <c r="M2096" s="1">
        <v>44317</v>
      </c>
      <c r="N2096" s="1">
        <v>44348</v>
      </c>
      <c r="O2096">
        <v>1</v>
      </c>
      <c r="P2096">
        <v>0</v>
      </c>
      <c r="Q2096" s="1">
        <v>44348</v>
      </c>
      <c r="R2096">
        <v>20</v>
      </c>
      <c r="S2096" s="1"/>
    </row>
    <row r="2097" spans="1:19" x14ac:dyDescent="0.35">
      <c r="A2097">
        <v>100293</v>
      </c>
      <c r="B2097" t="s">
        <v>3</v>
      </c>
      <c r="C2097" s="2">
        <f>_xlfn.SWITCH(Sales[[#This Row],[Subscription Type]],"Basic",10,"Premium",10,"Business",25,"Enterprise",27)</f>
        <v>10</v>
      </c>
      <c r="G2097">
        <v>0</v>
      </c>
      <c r="H2097">
        <v>7</v>
      </c>
      <c r="I2097">
        <f>IF(Sales[[#This Row],[Number of Users]]-Sales[[#This Row],[Licenses Bought]]&lt;0,0,Sales[[#This Row],[Number of Users]]-Sales[[#This Row],[Licenses Bought]])</f>
        <v>7</v>
      </c>
      <c r="J2097" s="2">
        <f>IF(Sales[[#This Row],[Sales Month]]=MAX(Sales[Sales Month]),Sales[[#This Row],[Upsell $ Per Non-Paying User]]*Sales[[#This Row],[Non-Paying Users]],0)</f>
        <v>0</v>
      </c>
      <c r="K2097" s="2" t="str">
        <f>_xlfn.IFS(Sales[[#This Row],[Current Upsell $]]=0,"",Sales[[#This Row],[Current Upsell $]]&gt;=400,"High",Sales[[#This Row],[Current Upsell $]]&gt;=100,"Medium",Sales[[#This Row],[Current Upsell $]]&lt;100,"Low")</f>
        <v/>
      </c>
      <c r="L2097" s="2" t="str">
        <f>IF(Sales[[#This Row],[Current Upsell $]]&gt;0,_xlfn.CONCAT(Sales[[#This Row],[Subscription Type]]," ",Sales[[#This Row],[Upsell Priority]]," ",TEXT(Sales[[#This Row],[Current Upsell $]],"$#,#")),"")</f>
        <v/>
      </c>
      <c r="M2097" s="1">
        <v>44317</v>
      </c>
      <c r="N2097" s="1">
        <v>44378</v>
      </c>
      <c r="O2097">
        <v>2</v>
      </c>
      <c r="P2097">
        <v>0</v>
      </c>
      <c r="Q2097" s="1">
        <v>44317</v>
      </c>
      <c r="R2097">
        <v>0</v>
      </c>
      <c r="S2097" s="1"/>
    </row>
    <row r="2098" spans="1:19" x14ac:dyDescent="0.35">
      <c r="A2098">
        <v>100293</v>
      </c>
      <c r="B2098" t="s">
        <v>3</v>
      </c>
      <c r="C2098" s="2">
        <f>_xlfn.SWITCH(Sales[[#This Row],[Subscription Type]],"Basic",10,"Premium",10,"Business",25,"Enterprise",27)</f>
        <v>10</v>
      </c>
      <c r="G2098">
        <v>0</v>
      </c>
      <c r="H2098">
        <v>7</v>
      </c>
      <c r="I2098">
        <f>IF(Sales[[#This Row],[Number of Users]]-Sales[[#This Row],[Licenses Bought]]&lt;0,0,Sales[[#This Row],[Number of Users]]-Sales[[#This Row],[Licenses Bought]])</f>
        <v>7</v>
      </c>
      <c r="J2098" s="2">
        <f>IF(Sales[[#This Row],[Sales Month]]=MAX(Sales[Sales Month]),Sales[[#This Row],[Upsell $ Per Non-Paying User]]*Sales[[#This Row],[Non-Paying Users]],0)</f>
        <v>70</v>
      </c>
      <c r="K2098" s="2" t="str">
        <f>_xlfn.IFS(Sales[[#This Row],[Current Upsell $]]=0,"",Sales[[#This Row],[Current Upsell $]]&gt;=400,"High",Sales[[#This Row],[Current Upsell $]]&gt;=100,"Medium",Sales[[#This Row],[Current Upsell $]]&lt;100,"Low")</f>
        <v>Low</v>
      </c>
      <c r="L2098" s="2" t="str">
        <f>IF(Sales[[#This Row],[Current Upsell $]]&gt;0,_xlfn.CONCAT(Sales[[#This Row],[Subscription Type]]," ",Sales[[#This Row],[Upsell Priority]]," ",TEXT(Sales[[#This Row],[Current Upsell $]],"$#,#")),"")</f>
        <v>Basic Low $70</v>
      </c>
      <c r="M2098" s="1">
        <v>44317</v>
      </c>
      <c r="N2098" s="1">
        <v>44378</v>
      </c>
      <c r="O2098">
        <v>2</v>
      </c>
      <c r="P2098">
        <v>0</v>
      </c>
      <c r="Q2098" s="1">
        <v>44348</v>
      </c>
      <c r="R2098">
        <v>0</v>
      </c>
      <c r="S2098" s="1"/>
    </row>
    <row r="2099" spans="1:19" x14ac:dyDescent="0.35">
      <c r="A2099">
        <v>100294</v>
      </c>
      <c r="B2099" t="s">
        <v>3</v>
      </c>
      <c r="C2099" s="2">
        <f>_xlfn.SWITCH(Sales[[#This Row],[Subscription Type]],"Basic",10,"Premium",10,"Business",25,"Enterprise",27)</f>
        <v>10</v>
      </c>
      <c r="G2099">
        <v>0</v>
      </c>
      <c r="H2099">
        <v>5</v>
      </c>
      <c r="I2099">
        <f>IF(Sales[[#This Row],[Number of Users]]-Sales[[#This Row],[Licenses Bought]]&lt;0,0,Sales[[#This Row],[Number of Users]]-Sales[[#This Row],[Licenses Bought]])</f>
        <v>5</v>
      </c>
      <c r="J2099" s="2">
        <f>IF(Sales[[#This Row],[Sales Month]]=MAX(Sales[Sales Month]),Sales[[#This Row],[Upsell $ Per Non-Paying User]]*Sales[[#This Row],[Non-Paying Users]],0)</f>
        <v>0</v>
      </c>
      <c r="K2099" s="2" t="str">
        <f>_xlfn.IFS(Sales[[#This Row],[Current Upsell $]]=0,"",Sales[[#This Row],[Current Upsell $]]&gt;=400,"High",Sales[[#This Row],[Current Upsell $]]&gt;=100,"Medium",Sales[[#This Row],[Current Upsell $]]&lt;100,"Low")</f>
        <v/>
      </c>
      <c r="L2099" s="2" t="str">
        <f>IF(Sales[[#This Row],[Current Upsell $]]&gt;0,_xlfn.CONCAT(Sales[[#This Row],[Subscription Type]]," ",Sales[[#This Row],[Upsell Priority]]," ",TEXT(Sales[[#This Row],[Current Upsell $]],"$#,#")),"")</f>
        <v/>
      </c>
      <c r="M2099" s="1">
        <v>44317</v>
      </c>
      <c r="N2099" s="1">
        <v>44348</v>
      </c>
      <c r="O2099">
        <v>1</v>
      </c>
      <c r="P2099">
        <v>0</v>
      </c>
      <c r="Q2099" s="1">
        <v>44317</v>
      </c>
      <c r="R2099">
        <v>0</v>
      </c>
      <c r="S2099" s="1"/>
    </row>
    <row r="2100" spans="1:19" x14ac:dyDescent="0.35">
      <c r="A2100">
        <v>100294</v>
      </c>
      <c r="B2100" t="s">
        <v>3</v>
      </c>
      <c r="C2100" s="2">
        <f>_xlfn.SWITCH(Sales[[#This Row],[Subscription Type]],"Basic",10,"Premium",10,"Business",25,"Enterprise",27)</f>
        <v>10</v>
      </c>
      <c r="G2100">
        <v>0</v>
      </c>
      <c r="H2100">
        <v>8</v>
      </c>
      <c r="I2100">
        <f>IF(Sales[[#This Row],[Number of Users]]-Sales[[#This Row],[Licenses Bought]]&lt;0,0,Sales[[#This Row],[Number of Users]]-Sales[[#This Row],[Licenses Bought]])</f>
        <v>8</v>
      </c>
      <c r="J2100" s="2">
        <f>IF(Sales[[#This Row],[Sales Month]]=MAX(Sales[Sales Month]),Sales[[#This Row],[Upsell $ Per Non-Paying User]]*Sales[[#This Row],[Non-Paying Users]],0)</f>
        <v>80</v>
      </c>
      <c r="K2100" s="2" t="str">
        <f>_xlfn.IFS(Sales[[#This Row],[Current Upsell $]]=0,"",Sales[[#This Row],[Current Upsell $]]&gt;=400,"High",Sales[[#This Row],[Current Upsell $]]&gt;=100,"Medium",Sales[[#This Row],[Current Upsell $]]&lt;100,"Low")</f>
        <v>Low</v>
      </c>
      <c r="L2100" s="2" t="str">
        <f>IF(Sales[[#This Row],[Current Upsell $]]&gt;0,_xlfn.CONCAT(Sales[[#This Row],[Subscription Type]]," ",Sales[[#This Row],[Upsell Priority]]," ",TEXT(Sales[[#This Row],[Current Upsell $]],"$#,#")),"")</f>
        <v>Basic Low $80</v>
      </c>
      <c r="M2100" s="1">
        <v>44317</v>
      </c>
      <c r="N2100" s="1">
        <v>44348</v>
      </c>
      <c r="O2100">
        <v>1</v>
      </c>
      <c r="P2100">
        <v>0</v>
      </c>
      <c r="Q2100" s="1">
        <v>44348</v>
      </c>
      <c r="R2100">
        <v>0</v>
      </c>
      <c r="S2100" s="1"/>
    </row>
    <row r="2101" spans="1:19" x14ac:dyDescent="0.35">
      <c r="A2101">
        <v>100295</v>
      </c>
      <c r="B2101" t="s">
        <v>3</v>
      </c>
      <c r="C2101" s="2">
        <f>_xlfn.SWITCH(Sales[[#This Row],[Subscription Type]],"Basic",10,"Premium",10,"Business",25,"Enterprise",27)</f>
        <v>10</v>
      </c>
      <c r="E2101" s="1"/>
      <c r="F2101" s="1"/>
      <c r="G2101">
        <v>0</v>
      </c>
      <c r="H2101">
        <v>5</v>
      </c>
      <c r="I2101">
        <f>IF(Sales[[#This Row],[Number of Users]]-Sales[[#This Row],[Licenses Bought]]&lt;0,0,Sales[[#This Row],[Number of Users]]-Sales[[#This Row],[Licenses Bought]])</f>
        <v>5</v>
      </c>
      <c r="J2101" s="2">
        <f>IF(Sales[[#This Row],[Sales Month]]=MAX(Sales[Sales Month]),Sales[[#This Row],[Upsell $ Per Non-Paying User]]*Sales[[#This Row],[Non-Paying Users]],0)</f>
        <v>0</v>
      </c>
      <c r="K2101" s="2" t="str">
        <f>_xlfn.IFS(Sales[[#This Row],[Current Upsell $]]=0,"",Sales[[#This Row],[Current Upsell $]]&gt;=400,"High",Sales[[#This Row],[Current Upsell $]]&gt;=100,"Medium",Sales[[#This Row],[Current Upsell $]]&lt;100,"Low")</f>
        <v/>
      </c>
      <c r="L2101" s="2" t="str">
        <f>IF(Sales[[#This Row],[Current Upsell $]]&gt;0,_xlfn.CONCAT(Sales[[#This Row],[Subscription Type]]," ",Sales[[#This Row],[Upsell Priority]]," ",TEXT(Sales[[#This Row],[Current Upsell $]],"$#,#")),"")</f>
        <v/>
      </c>
      <c r="M2101" s="1">
        <v>44317</v>
      </c>
      <c r="N2101" s="1">
        <v>44378</v>
      </c>
      <c r="O2101">
        <v>2</v>
      </c>
      <c r="P2101">
        <v>0</v>
      </c>
      <c r="Q2101" s="1">
        <v>44317</v>
      </c>
      <c r="R2101">
        <v>0</v>
      </c>
      <c r="S2101" s="1"/>
    </row>
    <row r="2102" spans="1:19" x14ac:dyDescent="0.35">
      <c r="A2102">
        <v>100295</v>
      </c>
      <c r="B2102" t="s">
        <v>0</v>
      </c>
      <c r="C2102" s="2">
        <f>_xlfn.SWITCH(Sales[[#This Row],[Subscription Type]],"Basic",10,"Premium",10,"Business",25,"Enterprise",27)</f>
        <v>10</v>
      </c>
      <c r="E2102" s="1"/>
      <c r="F2102" s="1"/>
      <c r="G2102">
        <v>2</v>
      </c>
      <c r="H2102">
        <v>7</v>
      </c>
      <c r="I2102">
        <f>IF(Sales[[#This Row],[Number of Users]]-Sales[[#This Row],[Licenses Bought]]&lt;0,0,Sales[[#This Row],[Number of Users]]-Sales[[#This Row],[Licenses Bought]])</f>
        <v>5</v>
      </c>
      <c r="J2102" s="2">
        <f>IF(Sales[[#This Row],[Sales Month]]=MAX(Sales[Sales Month]),Sales[[#This Row],[Upsell $ Per Non-Paying User]]*Sales[[#This Row],[Non-Paying Users]],0)</f>
        <v>50</v>
      </c>
      <c r="K2102" s="2" t="str">
        <f>_xlfn.IFS(Sales[[#This Row],[Current Upsell $]]=0,"",Sales[[#This Row],[Current Upsell $]]&gt;=400,"High",Sales[[#This Row],[Current Upsell $]]&gt;=100,"Medium",Sales[[#This Row],[Current Upsell $]]&lt;100,"Low")</f>
        <v>Low</v>
      </c>
      <c r="L2102" s="2" t="str">
        <f>IF(Sales[[#This Row],[Current Upsell $]]&gt;0,_xlfn.CONCAT(Sales[[#This Row],[Subscription Type]]," ",Sales[[#This Row],[Upsell Priority]]," ",TEXT(Sales[[#This Row],[Current Upsell $]],"$#,#")),"")</f>
        <v>Premium Low $50</v>
      </c>
      <c r="M2102" s="1">
        <v>44317</v>
      </c>
      <c r="N2102" s="1">
        <v>44378</v>
      </c>
      <c r="O2102">
        <v>2</v>
      </c>
      <c r="P2102">
        <v>0</v>
      </c>
      <c r="Q2102" s="1">
        <v>44348</v>
      </c>
      <c r="R2102">
        <v>20</v>
      </c>
      <c r="S2102" s="1"/>
    </row>
    <row r="2103" spans="1:19" x14ac:dyDescent="0.35">
      <c r="A2103">
        <v>100296</v>
      </c>
      <c r="B2103" t="s">
        <v>3</v>
      </c>
      <c r="C2103" s="2">
        <f>_xlfn.SWITCH(Sales[[#This Row],[Subscription Type]],"Basic",10,"Premium",10,"Business",25,"Enterprise",27)</f>
        <v>10</v>
      </c>
      <c r="G2103">
        <v>0</v>
      </c>
      <c r="H2103">
        <v>6</v>
      </c>
      <c r="I2103">
        <f>IF(Sales[[#This Row],[Number of Users]]-Sales[[#This Row],[Licenses Bought]]&lt;0,0,Sales[[#This Row],[Number of Users]]-Sales[[#This Row],[Licenses Bought]])</f>
        <v>6</v>
      </c>
      <c r="J2103" s="2">
        <f>IF(Sales[[#This Row],[Sales Month]]=MAX(Sales[Sales Month]),Sales[[#This Row],[Upsell $ Per Non-Paying User]]*Sales[[#This Row],[Non-Paying Users]],0)</f>
        <v>0</v>
      </c>
      <c r="K2103" s="2" t="str">
        <f>_xlfn.IFS(Sales[[#This Row],[Current Upsell $]]=0,"",Sales[[#This Row],[Current Upsell $]]&gt;=400,"High",Sales[[#This Row],[Current Upsell $]]&gt;=100,"Medium",Sales[[#This Row],[Current Upsell $]]&lt;100,"Low")</f>
        <v/>
      </c>
      <c r="L2103" s="2" t="str">
        <f>IF(Sales[[#This Row],[Current Upsell $]]&gt;0,_xlfn.CONCAT(Sales[[#This Row],[Subscription Type]]," ",Sales[[#This Row],[Upsell Priority]]," ",TEXT(Sales[[#This Row],[Current Upsell $]],"$#,#")),"")</f>
        <v/>
      </c>
      <c r="M2103" s="1">
        <v>44317</v>
      </c>
      <c r="N2103" s="1">
        <v>44348</v>
      </c>
      <c r="O2103">
        <v>1</v>
      </c>
      <c r="P2103">
        <v>0</v>
      </c>
      <c r="Q2103" s="1">
        <v>44317</v>
      </c>
      <c r="R2103">
        <v>0</v>
      </c>
      <c r="S2103" s="1"/>
    </row>
    <row r="2104" spans="1:19" x14ac:dyDescent="0.35">
      <c r="A2104">
        <v>100296</v>
      </c>
      <c r="B2104" t="s">
        <v>0</v>
      </c>
      <c r="C2104" s="2">
        <f>_xlfn.SWITCH(Sales[[#This Row],[Subscription Type]],"Basic",10,"Premium",10,"Business",25,"Enterprise",27)</f>
        <v>10</v>
      </c>
      <c r="G2104">
        <v>2</v>
      </c>
      <c r="H2104">
        <v>5</v>
      </c>
      <c r="I2104">
        <f>IF(Sales[[#This Row],[Number of Users]]-Sales[[#This Row],[Licenses Bought]]&lt;0,0,Sales[[#This Row],[Number of Users]]-Sales[[#This Row],[Licenses Bought]])</f>
        <v>3</v>
      </c>
      <c r="J2104" s="2">
        <f>IF(Sales[[#This Row],[Sales Month]]=MAX(Sales[Sales Month]),Sales[[#This Row],[Upsell $ Per Non-Paying User]]*Sales[[#This Row],[Non-Paying Users]],0)</f>
        <v>30</v>
      </c>
      <c r="K2104" s="2" t="str">
        <f>_xlfn.IFS(Sales[[#This Row],[Current Upsell $]]=0,"",Sales[[#This Row],[Current Upsell $]]&gt;=400,"High",Sales[[#This Row],[Current Upsell $]]&gt;=100,"Medium",Sales[[#This Row],[Current Upsell $]]&lt;100,"Low")</f>
        <v>Low</v>
      </c>
      <c r="L2104" s="2" t="str">
        <f>IF(Sales[[#This Row],[Current Upsell $]]&gt;0,_xlfn.CONCAT(Sales[[#This Row],[Subscription Type]]," ",Sales[[#This Row],[Upsell Priority]]," ",TEXT(Sales[[#This Row],[Current Upsell $]],"$#,#")),"")</f>
        <v>Premium Low $30</v>
      </c>
      <c r="M2104" s="1">
        <v>44317</v>
      </c>
      <c r="N2104" s="1">
        <v>44348</v>
      </c>
      <c r="O2104">
        <v>1</v>
      </c>
      <c r="P2104">
        <v>0</v>
      </c>
      <c r="Q2104" s="1">
        <v>44348</v>
      </c>
      <c r="R2104">
        <v>20</v>
      </c>
      <c r="S2104" s="1"/>
    </row>
    <row r="2105" spans="1:19" x14ac:dyDescent="0.35">
      <c r="A2105">
        <v>100297</v>
      </c>
      <c r="B2105" t="s">
        <v>3</v>
      </c>
      <c r="C2105" s="2">
        <f>_xlfn.SWITCH(Sales[[#This Row],[Subscription Type]],"Basic",10,"Premium",10,"Business",25,"Enterprise",27)</f>
        <v>10</v>
      </c>
      <c r="G2105">
        <v>0</v>
      </c>
      <c r="H2105">
        <v>6</v>
      </c>
      <c r="I2105">
        <f>IF(Sales[[#This Row],[Number of Users]]-Sales[[#This Row],[Licenses Bought]]&lt;0,0,Sales[[#This Row],[Number of Users]]-Sales[[#This Row],[Licenses Bought]])</f>
        <v>6</v>
      </c>
      <c r="J2105" s="2">
        <f>IF(Sales[[#This Row],[Sales Month]]=MAX(Sales[Sales Month]),Sales[[#This Row],[Upsell $ Per Non-Paying User]]*Sales[[#This Row],[Non-Paying Users]],0)</f>
        <v>0</v>
      </c>
      <c r="K2105" s="2" t="str">
        <f>_xlfn.IFS(Sales[[#This Row],[Current Upsell $]]=0,"",Sales[[#This Row],[Current Upsell $]]&gt;=400,"High",Sales[[#This Row],[Current Upsell $]]&gt;=100,"Medium",Sales[[#This Row],[Current Upsell $]]&lt;100,"Low")</f>
        <v/>
      </c>
      <c r="L2105" s="2" t="str">
        <f>IF(Sales[[#This Row],[Current Upsell $]]&gt;0,_xlfn.CONCAT(Sales[[#This Row],[Subscription Type]]," ",Sales[[#This Row],[Upsell Priority]]," ",TEXT(Sales[[#This Row],[Current Upsell $]],"$#,#")),"")</f>
        <v/>
      </c>
      <c r="M2105" s="1">
        <v>44317</v>
      </c>
      <c r="N2105" s="1">
        <v>44378</v>
      </c>
      <c r="O2105">
        <v>2</v>
      </c>
      <c r="P2105">
        <v>0</v>
      </c>
      <c r="Q2105" s="1">
        <v>44317</v>
      </c>
      <c r="R2105">
        <v>0</v>
      </c>
      <c r="S2105" s="1"/>
    </row>
    <row r="2106" spans="1:19" x14ac:dyDescent="0.35">
      <c r="A2106">
        <v>100297</v>
      </c>
      <c r="B2106" t="s">
        <v>3</v>
      </c>
      <c r="C2106" s="2">
        <f>_xlfn.SWITCH(Sales[[#This Row],[Subscription Type]],"Basic",10,"Premium",10,"Business",25,"Enterprise",27)</f>
        <v>10</v>
      </c>
      <c r="G2106">
        <v>0</v>
      </c>
      <c r="H2106">
        <v>5</v>
      </c>
      <c r="I2106">
        <f>IF(Sales[[#This Row],[Number of Users]]-Sales[[#This Row],[Licenses Bought]]&lt;0,0,Sales[[#This Row],[Number of Users]]-Sales[[#This Row],[Licenses Bought]])</f>
        <v>5</v>
      </c>
      <c r="J2106" s="2">
        <f>IF(Sales[[#This Row],[Sales Month]]=MAX(Sales[Sales Month]),Sales[[#This Row],[Upsell $ Per Non-Paying User]]*Sales[[#This Row],[Non-Paying Users]],0)</f>
        <v>50</v>
      </c>
      <c r="K2106" s="2" t="str">
        <f>_xlfn.IFS(Sales[[#This Row],[Current Upsell $]]=0,"",Sales[[#This Row],[Current Upsell $]]&gt;=400,"High",Sales[[#This Row],[Current Upsell $]]&gt;=100,"Medium",Sales[[#This Row],[Current Upsell $]]&lt;100,"Low")</f>
        <v>Low</v>
      </c>
      <c r="L2106" s="2" t="str">
        <f>IF(Sales[[#This Row],[Current Upsell $]]&gt;0,_xlfn.CONCAT(Sales[[#This Row],[Subscription Type]]," ",Sales[[#This Row],[Upsell Priority]]," ",TEXT(Sales[[#This Row],[Current Upsell $]],"$#,#")),"")</f>
        <v>Basic Low $50</v>
      </c>
      <c r="M2106" s="1">
        <v>44317</v>
      </c>
      <c r="N2106" s="1">
        <v>44378</v>
      </c>
      <c r="O2106">
        <v>2</v>
      </c>
      <c r="P2106">
        <v>0</v>
      </c>
      <c r="Q2106" s="1">
        <v>44348</v>
      </c>
      <c r="R2106">
        <v>0</v>
      </c>
      <c r="S2106" s="1"/>
    </row>
    <row r="2107" spans="1:19" x14ac:dyDescent="0.35">
      <c r="A2107">
        <v>100298</v>
      </c>
      <c r="B2107" t="s">
        <v>3</v>
      </c>
      <c r="C2107" s="2">
        <f>_xlfn.SWITCH(Sales[[#This Row],[Subscription Type]],"Basic",10,"Premium",10,"Business",25,"Enterprise",27)</f>
        <v>10</v>
      </c>
      <c r="G2107">
        <v>0</v>
      </c>
      <c r="H2107">
        <v>5</v>
      </c>
      <c r="I2107">
        <f>IF(Sales[[#This Row],[Number of Users]]-Sales[[#This Row],[Licenses Bought]]&lt;0,0,Sales[[#This Row],[Number of Users]]-Sales[[#This Row],[Licenses Bought]])</f>
        <v>5</v>
      </c>
      <c r="J2107" s="2">
        <f>IF(Sales[[#This Row],[Sales Month]]=MAX(Sales[Sales Month]),Sales[[#This Row],[Upsell $ Per Non-Paying User]]*Sales[[#This Row],[Non-Paying Users]],0)</f>
        <v>0</v>
      </c>
      <c r="K2107" s="2" t="str">
        <f>_xlfn.IFS(Sales[[#This Row],[Current Upsell $]]=0,"",Sales[[#This Row],[Current Upsell $]]&gt;=400,"High",Sales[[#This Row],[Current Upsell $]]&gt;=100,"Medium",Sales[[#This Row],[Current Upsell $]]&lt;100,"Low")</f>
        <v/>
      </c>
      <c r="L2107" s="2" t="str">
        <f>IF(Sales[[#This Row],[Current Upsell $]]&gt;0,_xlfn.CONCAT(Sales[[#This Row],[Subscription Type]]," ",Sales[[#This Row],[Upsell Priority]]," ",TEXT(Sales[[#This Row],[Current Upsell $]],"$#,#")),"")</f>
        <v/>
      </c>
      <c r="M2107" s="1">
        <v>44317</v>
      </c>
      <c r="N2107" s="1">
        <v>44378</v>
      </c>
      <c r="O2107">
        <v>2</v>
      </c>
      <c r="P2107">
        <v>0</v>
      </c>
      <c r="Q2107" s="1">
        <v>44317</v>
      </c>
      <c r="R2107">
        <v>0</v>
      </c>
      <c r="S2107" s="1"/>
    </row>
    <row r="2108" spans="1:19" x14ac:dyDescent="0.35">
      <c r="A2108">
        <v>100298</v>
      </c>
      <c r="B2108" t="s">
        <v>3</v>
      </c>
      <c r="C2108" s="2">
        <f>_xlfn.SWITCH(Sales[[#This Row],[Subscription Type]],"Basic",10,"Premium",10,"Business",25,"Enterprise",27)</f>
        <v>10</v>
      </c>
      <c r="G2108">
        <v>0</v>
      </c>
      <c r="H2108">
        <v>5</v>
      </c>
      <c r="I2108">
        <f>IF(Sales[[#This Row],[Number of Users]]-Sales[[#This Row],[Licenses Bought]]&lt;0,0,Sales[[#This Row],[Number of Users]]-Sales[[#This Row],[Licenses Bought]])</f>
        <v>5</v>
      </c>
      <c r="J2108" s="2">
        <f>IF(Sales[[#This Row],[Sales Month]]=MAX(Sales[Sales Month]),Sales[[#This Row],[Upsell $ Per Non-Paying User]]*Sales[[#This Row],[Non-Paying Users]],0)</f>
        <v>50</v>
      </c>
      <c r="K2108" s="2" t="str">
        <f>_xlfn.IFS(Sales[[#This Row],[Current Upsell $]]=0,"",Sales[[#This Row],[Current Upsell $]]&gt;=400,"High",Sales[[#This Row],[Current Upsell $]]&gt;=100,"Medium",Sales[[#This Row],[Current Upsell $]]&lt;100,"Low")</f>
        <v>Low</v>
      </c>
      <c r="L2108" s="2" t="str">
        <f>IF(Sales[[#This Row],[Current Upsell $]]&gt;0,_xlfn.CONCAT(Sales[[#This Row],[Subscription Type]]," ",Sales[[#This Row],[Upsell Priority]]," ",TEXT(Sales[[#This Row],[Current Upsell $]],"$#,#")),"")</f>
        <v>Basic Low $50</v>
      </c>
      <c r="M2108" s="1">
        <v>44317</v>
      </c>
      <c r="N2108" s="1">
        <v>44378</v>
      </c>
      <c r="O2108">
        <v>2</v>
      </c>
      <c r="P2108">
        <v>0</v>
      </c>
      <c r="Q2108" s="1">
        <v>44348</v>
      </c>
      <c r="R2108">
        <v>0</v>
      </c>
      <c r="S2108" s="1"/>
    </row>
    <row r="2109" spans="1:19" x14ac:dyDescent="0.35">
      <c r="A2109">
        <v>100299</v>
      </c>
      <c r="B2109" t="s">
        <v>3</v>
      </c>
      <c r="C2109" s="2">
        <f>_xlfn.SWITCH(Sales[[#This Row],[Subscription Type]],"Basic",10,"Premium",10,"Business",25,"Enterprise",27)</f>
        <v>10</v>
      </c>
      <c r="G2109">
        <v>0</v>
      </c>
      <c r="H2109">
        <v>6</v>
      </c>
      <c r="I2109">
        <f>IF(Sales[[#This Row],[Number of Users]]-Sales[[#This Row],[Licenses Bought]]&lt;0,0,Sales[[#This Row],[Number of Users]]-Sales[[#This Row],[Licenses Bought]])</f>
        <v>6</v>
      </c>
      <c r="J2109" s="2">
        <f>IF(Sales[[#This Row],[Sales Month]]=MAX(Sales[Sales Month]),Sales[[#This Row],[Upsell $ Per Non-Paying User]]*Sales[[#This Row],[Non-Paying Users]],0)</f>
        <v>0</v>
      </c>
      <c r="K2109" s="2" t="str">
        <f>_xlfn.IFS(Sales[[#This Row],[Current Upsell $]]=0,"",Sales[[#This Row],[Current Upsell $]]&gt;=400,"High",Sales[[#This Row],[Current Upsell $]]&gt;=100,"Medium",Sales[[#This Row],[Current Upsell $]]&lt;100,"Low")</f>
        <v/>
      </c>
      <c r="L2109" s="2" t="str">
        <f>IF(Sales[[#This Row],[Current Upsell $]]&gt;0,_xlfn.CONCAT(Sales[[#This Row],[Subscription Type]]," ",Sales[[#This Row],[Upsell Priority]]," ",TEXT(Sales[[#This Row],[Current Upsell $]],"$#,#")),"")</f>
        <v/>
      </c>
      <c r="M2109" s="1">
        <v>44317</v>
      </c>
      <c r="N2109" s="1">
        <v>44348</v>
      </c>
      <c r="O2109">
        <v>1</v>
      </c>
      <c r="P2109">
        <v>0</v>
      </c>
      <c r="Q2109" s="1">
        <v>44317</v>
      </c>
      <c r="R2109">
        <v>0</v>
      </c>
      <c r="S2109" s="1"/>
    </row>
    <row r="2110" spans="1:19" x14ac:dyDescent="0.35">
      <c r="A2110">
        <v>100299</v>
      </c>
      <c r="B2110" t="s">
        <v>3</v>
      </c>
      <c r="C2110" s="2">
        <f>_xlfn.SWITCH(Sales[[#This Row],[Subscription Type]],"Basic",10,"Premium",10,"Business",25,"Enterprise",27)</f>
        <v>10</v>
      </c>
      <c r="G2110">
        <v>0</v>
      </c>
      <c r="H2110">
        <v>4</v>
      </c>
      <c r="I2110">
        <f>IF(Sales[[#This Row],[Number of Users]]-Sales[[#This Row],[Licenses Bought]]&lt;0,0,Sales[[#This Row],[Number of Users]]-Sales[[#This Row],[Licenses Bought]])</f>
        <v>4</v>
      </c>
      <c r="J2110" s="2">
        <f>IF(Sales[[#This Row],[Sales Month]]=MAX(Sales[Sales Month]),Sales[[#This Row],[Upsell $ Per Non-Paying User]]*Sales[[#This Row],[Non-Paying Users]],0)</f>
        <v>40</v>
      </c>
      <c r="K2110" s="2" t="str">
        <f>_xlfn.IFS(Sales[[#This Row],[Current Upsell $]]=0,"",Sales[[#This Row],[Current Upsell $]]&gt;=400,"High",Sales[[#This Row],[Current Upsell $]]&gt;=100,"Medium",Sales[[#This Row],[Current Upsell $]]&lt;100,"Low")</f>
        <v>Low</v>
      </c>
      <c r="L2110" s="2" t="str">
        <f>IF(Sales[[#This Row],[Current Upsell $]]&gt;0,_xlfn.CONCAT(Sales[[#This Row],[Subscription Type]]," ",Sales[[#This Row],[Upsell Priority]]," ",TEXT(Sales[[#This Row],[Current Upsell $]],"$#,#")),"")</f>
        <v>Basic Low $40</v>
      </c>
      <c r="M2110" s="1">
        <v>44317</v>
      </c>
      <c r="N2110" s="1">
        <v>44348</v>
      </c>
      <c r="O2110">
        <v>1</v>
      </c>
      <c r="P2110">
        <v>0</v>
      </c>
      <c r="Q2110" s="1">
        <v>44348</v>
      </c>
      <c r="R2110">
        <v>0</v>
      </c>
      <c r="S2110" s="1"/>
    </row>
    <row r="2111" spans="1:19" x14ac:dyDescent="0.35">
      <c r="A2111">
        <v>100300</v>
      </c>
      <c r="B2111" t="s">
        <v>3</v>
      </c>
      <c r="C2111" s="2">
        <f>_xlfn.SWITCH(Sales[[#This Row],[Subscription Type]],"Basic",10,"Premium",10,"Business",25,"Enterprise",27)</f>
        <v>10</v>
      </c>
      <c r="E2111" s="1"/>
      <c r="F2111" s="1"/>
      <c r="G2111">
        <v>0</v>
      </c>
      <c r="H2111">
        <v>43</v>
      </c>
      <c r="I2111">
        <f>IF(Sales[[#This Row],[Number of Users]]-Sales[[#This Row],[Licenses Bought]]&lt;0,0,Sales[[#This Row],[Number of Users]]-Sales[[#This Row],[Licenses Bought]])</f>
        <v>43</v>
      </c>
      <c r="J2111" s="2">
        <f>IF(Sales[[#This Row],[Sales Month]]=MAX(Sales[Sales Month]),Sales[[#This Row],[Upsell $ Per Non-Paying User]]*Sales[[#This Row],[Non-Paying Users]],0)</f>
        <v>0</v>
      </c>
      <c r="K2111" s="2" t="str">
        <f>_xlfn.IFS(Sales[[#This Row],[Current Upsell $]]=0,"",Sales[[#This Row],[Current Upsell $]]&gt;=400,"High",Sales[[#This Row],[Current Upsell $]]&gt;=100,"Medium",Sales[[#This Row],[Current Upsell $]]&lt;100,"Low")</f>
        <v/>
      </c>
      <c r="L2111" s="2" t="str">
        <f>IF(Sales[[#This Row],[Current Upsell $]]&gt;0,_xlfn.CONCAT(Sales[[#This Row],[Subscription Type]]," ",Sales[[#This Row],[Upsell Priority]]," ",TEXT(Sales[[#This Row],[Current Upsell $]],"$#,#")),"")</f>
        <v/>
      </c>
      <c r="M2111" s="1">
        <v>44317</v>
      </c>
      <c r="N2111" s="1">
        <v>44378</v>
      </c>
      <c r="O2111">
        <v>2</v>
      </c>
      <c r="P2111">
        <v>0</v>
      </c>
      <c r="Q2111" s="1">
        <v>44317</v>
      </c>
      <c r="R2111">
        <v>0</v>
      </c>
      <c r="S2111" s="1"/>
    </row>
    <row r="2112" spans="1:19" x14ac:dyDescent="0.35">
      <c r="A2112">
        <v>100300</v>
      </c>
      <c r="B2112" t="s">
        <v>2</v>
      </c>
      <c r="C2112" s="2">
        <f>_xlfn.SWITCH(Sales[[#This Row],[Subscription Type]],"Basic",10,"Premium",10,"Business",25,"Enterprise",27)</f>
        <v>27</v>
      </c>
      <c r="D2112">
        <v>12</v>
      </c>
      <c r="E2112" s="1">
        <v>44531</v>
      </c>
      <c r="F2112" s="1">
        <v>44895</v>
      </c>
      <c r="G2112">
        <v>40</v>
      </c>
      <c r="H2112">
        <v>47</v>
      </c>
      <c r="I2112">
        <f>IF(Sales[[#This Row],[Number of Users]]-Sales[[#This Row],[Licenses Bought]]&lt;0,0,Sales[[#This Row],[Number of Users]]-Sales[[#This Row],[Licenses Bought]])</f>
        <v>7</v>
      </c>
      <c r="J2112" s="2">
        <f>IF(Sales[[#This Row],[Sales Month]]=MAX(Sales[Sales Month]),Sales[[#This Row],[Upsell $ Per Non-Paying User]]*Sales[[#This Row],[Non-Paying Users]],0)</f>
        <v>189</v>
      </c>
      <c r="K2112" s="2" t="str">
        <f>_xlfn.IFS(Sales[[#This Row],[Current Upsell $]]=0,"",Sales[[#This Row],[Current Upsell $]]&gt;=400,"High",Sales[[#This Row],[Current Upsell $]]&gt;=100,"Medium",Sales[[#This Row],[Current Upsell $]]&lt;100,"Low")</f>
        <v>Medium</v>
      </c>
      <c r="L2112" s="2" t="str">
        <f>IF(Sales[[#This Row],[Current Upsell $]]&gt;0,_xlfn.CONCAT(Sales[[#This Row],[Subscription Type]]," ",Sales[[#This Row],[Upsell Priority]]," ",TEXT(Sales[[#This Row],[Current Upsell $]],"$#,#")),"")</f>
        <v>Enterprise Medium $189</v>
      </c>
      <c r="M2112" s="1">
        <v>44317</v>
      </c>
      <c r="N2112" s="1">
        <v>44378</v>
      </c>
      <c r="O2112">
        <v>2</v>
      </c>
      <c r="P2112">
        <v>0</v>
      </c>
      <c r="Q2112" s="1">
        <v>44348</v>
      </c>
      <c r="R2112">
        <v>1140</v>
      </c>
      <c r="S2112" s="1"/>
    </row>
    <row r="2113" spans="1:19" x14ac:dyDescent="0.35">
      <c r="A2113">
        <v>100301</v>
      </c>
      <c r="B2113" t="s">
        <v>3</v>
      </c>
      <c r="C2113" s="2">
        <f>_xlfn.SWITCH(Sales[[#This Row],[Subscription Type]],"Basic",10,"Premium",10,"Business",25,"Enterprise",27)</f>
        <v>10</v>
      </c>
      <c r="E2113" s="1"/>
      <c r="F2113" s="1"/>
      <c r="G2113">
        <v>0</v>
      </c>
      <c r="H2113">
        <v>513</v>
      </c>
      <c r="I2113">
        <f>IF(Sales[[#This Row],[Number of Users]]-Sales[[#This Row],[Licenses Bought]]&lt;0,0,Sales[[#This Row],[Number of Users]]-Sales[[#This Row],[Licenses Bought]])</f>
        <v>513</v>
      </c>
      <c r="J2113" s="2">
        <f>IF(Sales[[#This Row],[Sales Month]]=MAX(Sales[Sales Month]),Sales[[#This Row],[Upsell $ Per Non-Paying User]]*Sales[[#This Row],[Non-Paying Users]],0)</f>
        <v>0</v>
      </c>
      <c r="K2113" s="2" t="str">
        <f>_xlfn.IFS(Sales[[#This Row],[Current Upsell $]]=0,"",Sales[[#This Row],[Current Upsell $]]&gt;=400,"High",Sales[[#This Row],[Current Upsell $]]&gt;=100,"Medium",Sales[[#This Row],[Current Upsell $]]&lt;100,"Low")</f>
        <v/>
      </c>
      <c r="L2113" s="2" t="str">
        <f>IF(Sales[[#This Row],[Current Upsell $]]&gt;0,_xlfn.CONCAT(Sales[[#This Row],[Subscription Type]]," ",Sales[[#This Row],[Upsell Priority]]," ",TEXT(Sales[[#This Row],[Current Upsell $]],"$#,#")),"")</f>
        <v/>
      </c>
      <c r="M2113" s="1">
        <v>44317</v>
      </c>
      <c r="N2113" s="1">
        <v>44378</v>
      </c>
      <c r="O2113">
        <v>2</v>
      </c>
      <c r="P2113">
        <v>0</v>
      </c>
      <c r="Q2113" s="1">
        <v>44317</v>
      </c>
      <c r="R2113">
        <v>0</v>
      </c>
      <c r="S2113" s="1"/>
    </row>
    <row r="2114" spans="1:19" x14ac:dyDescent="0.35">
      <c r="A2114">
        <v>100301</v>
      </c>
      <c r="B2114" t="s">
        <v>2</v>
      </c>
      <c r="C2114" s="2">
        <f>_xlfn.SWITCH(Sales[[#This Row],[Subscription Type]],"Basic",10,"Premium",10,"Business",25,"Enterprise",27)</f>
        <v>27</v>
      </c>
      <c r="D2114">
        <v>12</v>
      </c>
      <c r="E2114" s="1">
        <v>44562</v>
      </c>
      <c r="F2114" s="1">
        <v>44926</v>
      </c>
      <c r="G2114">
        <v>525</v>
      </c>
      <c r="H2114">
        <v>479</v>
      </c>
      <c r="I2114">
        <f>IF(Sales[[#This Row],[Number of Users]]-Sales[[#This Row],[Licenses Bought]]&lt;0,0,Sales[[#This Row],[Number of Users]]-Sales[[#This Row],[Licenses Bought]])</f>
        <v>0</v>
      </c>
      <c r="J2114" s="2">
        <f>IF(Sales[[#This Row],[Sales Month]]=MAX(Sales[Sales Month]),Sales[[#This Row],[Upsell $ Per Non-Paying User]]*Sales[[#This Row],[Non-Paying Users]],0)</f>
        <v>0</v>
      </c>
      <c r="K2114" s="2" t="str">
        <f>_xlfn.IFS(Sales[[#This Row],[Current Upsell $]]=0,"",Sales[[#This Row],[Current Upsell $]]&gt;=400,"High",Sales[[#This Row],[Current Upsell $]]&gt;=100,"Medium",Sales[[#This Row],[Current Upsell $]]&lt;100,"Low")</f>
        <v/>
      </c>
      <c r="L2114" s="2" t="str">
        <f>IF(Sales[[#This Row],[Current Upsell $]]&gt;0,_xlfn.CONCAT(Sales[[#This Row],[Subscription Type]]," ",Sales[[#This Row],[Upsell Priority]]," ",TEXT(Sales[[#This Row],[Current Upsell $]],"$#,#")),"")</f>
        <v/>
      </c>
      <c r="M2114" s="1">
        <v>44317</v>
      </c>
      <c r="N2114" s="1">
        <v>44378</v>
      </c>
      <c r="O2114">
        <v>2</v>
      </c>
      <c r="P2114">
        <v>0</v>
      </c>
      <c r="Q2114" s="1">
        <v>44348</v>
      </c>
      <c r="R2114">
        <v>6600</v>
      </c>
      <c r="S2114" s="1"/>
    </row>
    <row r="2115" spans="1:19" x14ac:dyDescent="0.35">
      <c r="A2115">
        <v>100302</v>
      </c>
      <c r="B2115" t="s">
        <v>3</v>
      </c>
      <c r="C2115" s="2">
        <f>_xlfn.SWITCH(Sales[[#This Row],[Subscription Type]],"Basic",10,"Premium",10,"Business",25,"Enterprise",27)</f>
        <v>10</v>
      </c>
      <c r="G2115">
        <v>0</v>
      </c>
      <c r="H2115">
        <v>4</v>
      </c>
      <c r="I2115">
        <f>IF(Sales[[#This Row],[Number of Users]]-Sales[[#This Row],[Licenses Bought]]&lt;0,0,Sales[[#This Row],[Number of Users]]-Sales[[#This Row],[Licenses Bought]])</f>
        <v>4</v>
      </c>
      <c r="J2115" s="2">
        <f>IF(Sales[[#This Row],[Sales Month]]=MAX(Sales[Sales Month]),Sales[[#This Row],[Upsell $ Per Non-Paying User]]*Sales[[#This Row],[Non-Paying Users]],0)</f>
        <v>0</v>
      </c>
      <c r="K2115" s="2" t="str">
        <f>_xlfn.IFS(Sales[[#This Row],[Current Upsell $]]=0,"",Sales[[#This Row],[Current Upsell $]]&gt;=400,"High",Sales[[#This Row],[Current Upsell $]]&gt;=100,"Medium",Sales[[#This Row],[Current Upsell $]]&lt;100,"Low")</f>
        <v/>
      </c>
      <c r="L2115" s="2" t="str">
        <f>IF(Sales[[#This Row],[Current Upsell $]]&gt;0,_xlfn.CONCAT(Sales[[#This Row],[Subscription Type]]," ",Sales[[#This Row],[Upsell Priority]]," ",TEXT(Sales[[#This Row],[Current Upsell $]],"$#,#")),"")</f>
        <v/>
      </c>
      <c r="M2115" s="1">
        <v>44317</v>
      </c>
      <c r="N2115" s="1">
        <v>44348</v>
      </c>
      <c r="O2115">
        <v>1</v>
      </c>
      <c r="P2115">
        <v>0</v>
      </c>
      <c r="Q2115" s="1">
        <v>44317</v>
      </c>
      <c r="R2115">
        <v>0</v>
      </c>
      <c r="S2115" s="1"/>
    </row>
    <row r="2116" spans="1:19" x14ac:dyDescent="0.35">
      <c r="A2116">
        <v>100302</v>
      </c>
      <c r="B2116" t="s">
        <v>3</v>
      </c>
      <c r="C2116" s="2">
        <f>_xlfn.SWITCH(Sales[[#This Row],[Subscription Type]],"Basic",10,"Premium",10,"Business",25,"Enterprise",27)</f>
        <v>10</v>
      </c>
      <c r="G2116">
        <v>0</v>
      </c>
      <c r="H2116">
        <v>4</v>
      </c>
      <c r="I2116">
        <f>IF(Sales[[#This Row],[Number of Users]]-Sales[[#This Row],[Licenses Bought]]&lt;0,0,Sales[[#This Row],[Number of Users]]-Sales[[#This Row],[Licenses Bought]])</f>
        <v>4</v>
      </c>
      <c r="J2116" s="2">
        <f>IF(Sales[[#This Row],[Sales Month]]=MAX(Sales[Sales Month]),Sales[[#This Row],[Upsell $ Per Non-Paying User]]*Sales[[#This Row],[Non-Paying Users]],0)</f>
        <v>40</v>
      </c>
      <c r="K2116" s="2" t="str">
        <f>_xlfn.IFS(Sales[[#This Row],[Current Upsell $]]=0,"",Sales[[#This Row],[Current Upsell $]]&gt;=400,"High",Sales[[#This Row],[Current Upsell $]]&gt;=100,"Medium",Sales[[#This Row],[Current Upsell $]]&lt;100,"Low")</f>
        <v>Low</v>
      </c>
      <c r="L2116" s="2" t="str">
        <f>IF(Sales[[#This Row],[Current Upsell $]]&gt;0,_xlfn.CONCAT(Sales[[#This Row],[Subscription Type]]," ",Sales[[#This Row],[Upsell Priority]]," ",TEXT(Sales[[#This Row],[Current Upsell $]],"$#,#")),"")</f>
        <v>Basic Low $40</v>
      </c>
      <c r="M2116" s="1">
        <v>44317</v>
      </c>
      <c r="N2116" s="1">
        <v>44348</v>
      </c>
      <c r="O2116">
        <v>1</v>
      </c>
      <c r="P2116">
        <v>0</v>
      </c>
      <c r="Q2116" s="1">
        <v>44348</v>
      </c>
      <c r="R2116">
        <v>0</v>
      </c>
      <c r="S2116" s="1"/>
    </row>
    <row r="2117" spans="1:19" x14ac:dyDescent="0.35">
      <c r="A2117">
        <v>100303</v>
      </c>
      <c r="B2117" t="s">
        <v>3</v>
      </c>
      <c r="C2117" s="2">
        <f>_xlfn.SWITCH(Sales[[#This Row],[Subscription Type]],"Basic",10,"Premium",10,"Business",25,"Enterprise",27)</f>
        <v>10</v>
      </c>
      <c r="G2117">
        <v>0</v>
      </c>
      <c r="H2117">
        <v>4</v>
      </c>
      <c r="I2117">
        <f>IF(Sales[[#This Row],[Number of Users]]-Sales[[#This Row],[Licenses Bought]]&lt;0,0,Sales[[#This Row],[Number of Users]]-Sales[[#This Row],[Licenses Bought]])</f>
        <v>4</v>
      </c>
      <c r="J2117" s="2">
        <f>IF(Sales[[#This Row],[Sales Month]]=MAX(Sales[Sales Month]),Sales[[#This Row],[Upsell $ Per Non-Paying User]]*Sales[[#This Row],[Non-Paying Users]],0)</f>
        <v>0</v>
      </c>
      <c r="K2117" s="2" t="str">
        <f>_xlfn.IFS(Sales[[#This Row],[Current Upsell $]]=0,"",Sales[[#This Row],[Current Upsell $]]&gt;=400,"High",Sales[[#This Row],[Current Upsell $]]&gt;=100,"Medium",Sales[[#This Row],[Current Upsell $]]&lt;100,"Low")</f>
        <v/>
      </c>
      <c r="L2117" s="2" t="str">
        <f>IF(Sales[[#This Row],[Current Upsell $]]&gt;0,_xlfn.CONCAT(Sales[[#This Row],[Subscription Type]]," ",Sales[[#This Row],[Upsell Priority]]," ",TEXT(Sales[[#This Row],[Current Upsell $]],"$#,#")),"")</f>
        <v/>
      </c>
      <c r="M2117" s="1">
        <v>44317</v>
      </c>
      <c r="N2117" s="1">
        <v>44378</v>
      </c>
      <c r="O2117">
        <v>2</v>
      </c>
      <c r="P2117">
        <v>0</v>
      </c>
      <c r="Q2117" s="1">
        <v>44317</v>
      </c>
      <c r="R2117">
        <v>0</v>
      </c>
      <c r="S2117" s="1"/>
    </row>
    <row r="2118" spans="1:19" x14ac:dyDescent="0.35">
      <c r="A2118">
        <v>100303</v>
      </c>
      <c r="B2118" t="s">
        <v>3</v>
      </c>
      <c r="C2118" s="2">
        <f>_xlfn.SWITCH(Sales[[#This Row],[Subscription Type]],"Basic",10,"Premium",10,"Business",25,"Enterprise",27)</f>
        <v>10</v>
      </c>
      <c r="G2118">
        <v>0</v>
      </c>
      <c r="H2118">
        <v>4</v>
      </c>
      <c r="I2118">
        <f>IF(Sales[[#This Row],[Number of Users]]-Sales[[#This Row],[Licenses Bought]]&lt;0,0,Sales[[#This Row],[Number of Users]]-Sales[[#This Row],[Licenses Bought]])</f>
        <v>4</v>
      </c>
      <c r="J2118" s="2">
        <f>IF(Sales[[#This Row],[Sales Month]]=MAX(Sales[Sales Month]),Sales[[#This Row],[Upsell $ Per Non-Paying User]]*Sales[[#This Row],[Non-Paying Users]],0)</f>
        <v>40</v>
      </c>
      <c r="K2118" s="2" t="str">
        <f>_xlfn.IFS(Sales[[#This Row],[Current Upsell $]]=0,"",Sales[[#This Row],[Current Upsell $]]&gt;=400,"High",Sales[[#This Row],[Current Upsell $]]&gt;=100,"Medium",Sales[[#This Row],[Current Upsell $]]&lt;100,"Low")</f>
        <v>Low</v>
      </c>
      <c r="L2118" s="2" t="str">
        <f>IF(Sales[[#This Row],[Current Upsell $]]&gt;0,_xlfn.CONCAT(Sales[[#This Row],[Subscription Type]]," ",Sales[[#This Row],[Upsell Priority]]," ",TEXT(Sales[[#This Row],[Current Upsell $]],"$#,#")),"")</f>
        <v>Basic Low $40</v>
      </c>
      <c r="M2118" s="1">
        <v>44317</v>
      </c>
      <c r="N2118" s="1">
        <v>44378</v>
      </c>
      <c r="O2118">
        <v>2</v>
      </c>
      <c r="P2118">
        <v>0</v>
      </c>
      <c r="Q2118" s="1">
        <v>44348</v>
      </c>
      <c r="R2118">
        <v>0</v>
      </c>
      <c r="S2118" s="1"/>
    </row>
    <row r="2119" spans="1:19" x14ac:dyDescent="0.35">
      <c r="A2119">
        <v>100304</v>
      </c>
      <c r="B2119" t="s">
        <v>3</v>
      </c>
      <c r="C2119" s="2">
        <f>_xlfn.SWITCH(Sales[[#This Row],[Subscription Type]],"Basic",10,"Premium",10,"Business",25,"Enterprise",27)</f>
        <v>10</v>
      </c>
      <c r="E2119" s="1"/>
      <c r="F2119" s="1"/>
      <c r="G2119">
        <v>0</v>
      </c>
      <c r="H2119">
        <v>3</v>
      </c>
      <c r="I2119">
        <f>IF(Sales[[#This Row],[Number of Users]]-Sales[[#This Row],[Licenses Bought]]&lt;0,0,Sales[[#This Row],[Number of Users]]-Sales[[#This Row],[Licenses Bought]])</f>
        <v>3</v>
      </c>
      <c r="J2119" s="2">
        <f>IF(Sales[[#This Row],[Sales Month]]=MAX(Sales[Sales Month]),Sales[[#This Row],[Upsell $ Per Non-Paying User]]*Sales[[#This Row],[Non-Paying Users]],0)</f>
        <v>0</v>
      </c>
      <c r="K2119" s="2" t="str">
        <f>_xlfn.IFS(Sales[[#This Row],[Current Upsell $]]=0,"",Sales[[#This Row],[Current Upsell $]]&gt;=400,"High",Sales[[#This Row],[Current Upsell $]]&gt;=100,"Medium",Sales[[#This Row],[Current Upsell $]]&lt;100,"Low")</f>
        <v/>
      </c>
      <c r="L2119" s="2" t="str">
        <f>IF(Sales[[#This Row],[Current Upsell $]]&gt;0,_xlfn.CONCAT(Sales[[#This Row],[Subscription Type]]," ",Sales[[#This Row],[Upsell Priority]]," ",TEXT(Sales[[#This Row],[Current Upsell $]],"$#,#")),"")</f>
        <v/>
      </c>
      <c r="M2119" s="1">
        <v>44317</v>
      </c>
      <c r="N2119" s="1">
        <v>44378</v>
      </c>
      <c r="O2119">
        <v>2</v>
      </c>
      <c r="P2119">
        <v>0</v>
      </c>
      <c r="Q2119" s="1">
        <v>44317</v>
      </c>
      <c r="R2119">
        <v>0</v>
      </c>
      <c r="S2119" s="1"/>
    </row>
    <row r="2120" spans="1:19" x14ac:dyDescent="0.35">
      <c r="A2120">
        <v>100304</v>
      </c>
      <c r="B2120" t="s">
        <v>0</v>
      </c>
      <c r="C2120" s="2">
        <f>_xlfn.SWITCH(Sales[[#This Row],[Subscription Type]],"Basic",10,"Premium",10,"Business",25,"Enterprise",27)</f>
        <v>10</v>
      </c>
      <c r="E2120" s="1"/>
      <c r="F2120" s="1"/>
      <c r="G2120">
        <v>2</v>
      </c>
      <c r="H2120">
        <v>3</v>
      </c>
      <c r="I2120">
        <f>IF(Sales[[#This Row],[Number of Users]]-Sales[[#This Row],[Licenses Bought]]&lt;0,0,Sales[[#This Row],[Number of Users]]-Sales[[#This Row],[Licenses Bought]])</f>
        <v>1</v>
      </c>
      <c r="J2120" s="2">
        <f>IF(Sales[[#This Row],[Sales Month]]=MAX(Sales[Sales Month]),Sales[[#This Row],[Upsell $ Per Non-Paying User]]*Sales[[#This Row],[Non-Paying Users]],0)</f>
        <v>10</v>
      </c>
      <c r="K2120" s="2" t="str">
        <f>_xlfn.IFS(Sales[[#This Row],[Current Upsell $]]=0,"",Sales[[#This Row],[Current Upsell $]]&gt;=400,"High",Sales[[#This Row],[Current Upsell $]]&gt;=100,"Medium",Sales[[#This Row],[Current Upsell $]]&lt;100,"Low")</f>
        <v>Low</v>
      </c>
      <c r="L2120" s="2" t="str">
        <f>IF(Sales[[#This Row],[Current Upsell $]]&gt;0,_xlfn.CONCAT(Sales[[#This Row],[Subscription Type]]," ",Sales[[#This Row],[Upsell Priority]]," ",TEXT(Sales[[#This Row],[Current Upsell $]],"$#,#")),"")</f>
        <v>Premium Low $10</v>
      </c>
      <c r="M2120" s="1">
        <v>44317</v>
      </c>
      <c r="N2120" s="1">
        <v>44378</v>
      </c>
      <c r="O2120">
        <v>2</v>
      </c>
      <c r="P2120">
        <v>0</v>
      </c>
      <c r="Q2120" s="1">
        <v>44348</v>
      </c>
      <c r="R2120">
        <v>20</v>
      </c>
      <c r="S2120" s="1"/>
    </row>
    <row r="2121" spans="1:19" x14ac:dyDescent="0.35">
      <c r="A2121">
        <v>100305</v>
      </c>
      <c r="B2121" t="s">
        <v>3</v>
      </c>
      <c r="C2121" s="2">
        <f>_xlfn.SWITCH(Sales[[#This Row],[Subscription Type]],"Basic",10,"Premium",10,"Business",25,"Enterprise",27)</f>
        <v>10</v>
      </c>
      <c r="G2121">
        <v>0</v>
      </c>
      <c r="H2121">
        <v>2</v>
      </c>
      <c r="I2121">
        <f>IF(Sales[[#This Row],[Number of Users]]-Sales[[#This Row],[Licenses Bought]]&lt;0,0,Sales[[#This Row],[Number of Users]]-Sales[[#This Row],[Licenses Bought]])</f>
        <v>2</v>
      </c>
      <c r="J2121" s="2">
        <f>IF(Sales[[#This Row],[Sales Month]]=MAX(Sales[Sales Month]),Sales[[#This Row],[Upsell $ Per Non-Paying User]]*Sales[[#This Row],[Non-Paying Users]],0)</f>
        <v>0</v>
      </c>
      <c r="K2121" s="2" t="str">
        <f>_xlfn.IFS(Sales[[#This Row],[Current Upsell $]]=0,"",Sales[[#This Row],[Current Upsell $]]&gt;=400,"High",Sales[[#This Row],[Current Upsell $]]&gt;=100,"Medium",Sales[[#This Row],[Current Upsell $]]&lt;100,"Low")</f>
        <v/>
      </c>
      <c r="L2121" s="2" t="str">
        <f>IF(Sales[[#This Row],[Current Upsell $]]&gt;0,_xlfn.CONCAT(Sales[[#This Row],[Subscription Type]]," ",Sales[[#This Row],[Upsell Priority]]," ",TEXT(Sales[[#This Row],[Current Upsell $]],"$#,#")),"")</f>
        <v/>
      </c>
      <c r="M2121" s="1">
        <v>44317</v>
      </c>
      <c r="N2121" s="1">
        <v>44348</v>
      </c>
      <c r="O2121">
        <v>1</v>
      </c>
      <c r="P2121">
        <v>0</v>
      </c>
      <c r="Q2121" s="1">
        <v>44317</v>
      </c>
      <c r="R2121">
        <v>0</v>
      </c>
      <c r="S2121" s="1"/>
    </row>
    <row r="2122" spans="1:19" x14ac:dyDescent="0.35">
      <c r="A2122">
        <v>100305</v>
      </c>
      <c r="B2122" t="s">
        <v>3</v>
      </c>
      <c r="C2122" s="2">
        <f>_xlfn.SWITCH(Sales[[#This Row],[Subscription Type]],"Basic",10,"Premium",10,"Business",25,"Enterprise",27)</f>
        <v>10</v>
      </c>
      <c r="G2122">
        <v>0</v>
      </c>
      <c r="H2122">
        <v>2</v>
      </c>
      <c r="I2122">
        <f>IF(Sales[[#This Row],[Number of Users]]-Sales[[#This Row],[Licenses Bought]]&lt;0,0,Sales[[#This Row],[Number of Users]]-Sales[[#This Row],[Licenses Bought]])</f>
        <v>2</v>
      </c>
      <c r="J2122" s="2">
        <f>IF(Sales[[#This Row],[Sales Month]]=MAX(Sales[Sales Month]),Sales[[#This Row],[Upsell $ Per Non-Paying User]]*Sales[[#This Row],[Non-Paying Users]],0)</f>
        <v>20</v>
      </c>
      <c r="K2122" s="2" t="str">
        <f>_xlfn.IFS(Sales[[#This Row],[Current Upsell $]]=0,"",Sales[[#This Row],[Current Upsell $]]&gt;=400,"High",Sales[[#This Row],[Current Upsell $]]&gt;=100,"Medium",Sales[[#This Row],[Current Upsell $]]&lt;100,"Low")</f>
        <v>Low</v>
      </c>
      <c r="L2122" s="2" t="str">
        <f>IF(Sales[[#This Row],[Current Upsell $]]&gt;0,_xlfn.CONCAT(Sales[[#This Row],[Subscription Type]]," ",Sales[[#This Row],[Upsell Priority]]," ",TEXT(Sales[[#This Row],[Current Upsell $]],"$#,#")),"")</f>
        <v>Basic Low $20</v>
      </c>
      <c r="M2122" s="1">
        <v>44317</v>
      </c>
      <c r="N2122" s="1">
        <v>44348</v>
      </c>
      <c r="O2122">
        <v>1</v>
      </c>
      <c r="P2122">
        <v>0</v>
      </c>
      <c r="Q2122" s="1">
        <v>44348</v>
      </c>
      <c r="R2122">
        <v>0</v>
      </c>
      <c r="S2122" s="1"/>
    </row>
    <row r="2123" spans="1:19" x14ac:dyDescent="0.35">
      <c r="A2123">
        <v>100306</v>
      </c>
      <c r="B2123" t="s">
        <v>3</v>
      </c>
      <c r="C2123" s="2">
        <f>_xlfn.SWITCH(Sales[[#This Row],[Subscription Type]],"Basic",10,"Premium",10,"Business",25,"Enterprise",27)</f>
        <v>10</v>
      </c>
      <c r="G2123">
        <v>0</v>
      </c>
      <c r="H2123">
        <v>2</v>
      </c>
      <c r="I2123">
        <f>IF(Sales[[#This Row],[Number of Users]]-Sales[[#This Row],[Licenses Bought]]&lt;0,0,Sales[[#This Row],[Number of Users]]-Sales[[#This Row],[Licenses Bought]])</f>
        <v>2</v>
      </c>
      <c r="J2123" s="2">
        <f>IF(Sales[[#This Row],[Sales Month]]=MAX(Sales[Sales Month]),Sales[[#This Row],[Upsell $ Per Non-Paying User]]*Sales[[#This Row],[Non-Paying Users]],0)</f>
        <v>0</v>
      </c>
      <c r="K2123" s="2" t="str">
        <f>_xlfn.IFS(Sales[[#This Row],[Current Upsell $]]=0,"",Sales[[#This Row],[Current Upsell $]]&gt;=400,"High",Sales[[#This Row],[Current Upsell $]]&gt;=100,"Medium",Sales[[#This Row],[Current Upsell $]]&lt;100,"Low")</f>
        <v/>
      </c>
      <c r="L2123" s="2" t="str">
        <f>IF(Sales[[#This Row],[Current Upsell $]]&gt;0,_xlfn.CONCAT(Sales[[#This Row],[Subscription Type]]," ",Sales[[#This Row],[Upsell Priority]]," ",TEXT(Sales[[#This Row],[Current Upsell $]],"$#,#")),"")</f>
        <v/>
      </c>
      <c r="M2123" s="1">
        <v>44317</v>
      </c>
      <c r="N2123" s="1">
        <v>44348</v>
      </c>
      <c r="O2123">
        <v>1</v>
      </c>
      <c r="P2123">
        <v>0</v>
      </c>
      <c r="Q2123" s="1">
        <v>44317</v>
      </c>
      <c r="R2123">
        <v>0</v>
      </c>
      <c r="S2123" s="1"/>
    </row>
    <row r="2124" spans="1:19" x14ac:dyDescent="0.35">
      <c r="A2124">
        <v>100306</v>
      </c>
      <c r="B2124" t="s">
        <v>3</v>
      </c>
      <c r="C2124" s="2">
        <f>_xlfn.SWITCH(Sales[[#This Row],[Subscription Type]],"Basic",10,"Premium",10,"Business",25,"Enterprise",27)</f>
        <v>10</v>
      </c>
      <c r="G2124">
        <v>0</v>
      </c>
      <c r="H2124">
        <v>2</v>
      </c>
      <c r="I2124">
        <f>IF(Sales[[#This Row],[Number of Users]]-Sales[[#This Row],[Licenses Bought]]&lt;0,0,Sales[[#This Row],[Number of Users]]-Sales[[#This Row],[Licenses Bought]])</f>
        <v>2</v>
      </c>
      <c r="J2124" s="2">
        <f>IF(Sales[[#This Row],[Sales Month]]=MAX(Sales[Sales Month]),Sales[[#This Row],[Upsell $ Per Non-Paying User]]*Sales[[#This Row],[Non-Paying Users]],0)</f>
        <v>20</v>
      </c>
      <c r="K2124" s="2" t="str">
        <f>_xlfn.IFS(Sales[[#This Row],[Current Upsell $]]=0,"",Sales[[#This Row],[Current Upsell $]]&gt;=400,"High",Sales[[#This Row],[Current Upsell $]]&gt;=100,"Medium",Sales[[#This Row],[Current Upsell $]]&lt;100,"Low")</f>
        <v>Low</v>
      </c>
      <c r="L2124" s="2" t="str">
        <f>IF(Sales[[#This Row],[Current Upsell $]]&gt;0,_xlfn.CONCAT(Sales[[#This Row],[Subscription Type]]," ",Sales[[#This Row],[Upsell Priority]]," ",TEXT(Sales[[#This Row],[Current Upsell $]],"$#,#")),"")</f>
        <v>Basic Low $20</v>
      </c>
      <c r="M2124" s="1">
        <v>44317</v>
      </c>
      <c r="N2124" s="1">
        <v>44348</v>
      </c>
      <c r="O2124">
        <v>1</v>
      </c>
      <c r="P2124">
        <v>0</v>
      </c>
      <c r="Q2124" s="1">
        <v>44348</v>
      </c>
      <c r="R2124">
        <v>0</v>
      </c>
      <c r="S2124" s="1"/>
    </row>
    <row r="2125" spans="1:19" x14ac:dyDescent="0.35">
      <c r="A2125">
        <v>100307</v>
      </c>
      <c r="B2125" t="s">
        <v>3</v>
      </c>
      <c r="C2125" s="2">
        <f>_xlfn.SWITCH(Sales[[#This Row],[Subscription Type]],"Basic",10,"Premium",10,"Business",25,"Enterprise",27)</f>
        <v>10</v>
      </c>
      <c r="G2125">
        <v>0</v>
      </c>
      <c r="H2125">
        <v>2</v>
      </c>
      <c r="I2125">
        <f>IF(Sales[[#This Row],[Number of Users]]-Sales[[#This Row],[Licenses Bought]]&lt;0,0,Sales[[#This Row],[Number of Users]]-Sales[[#This Row],[Licenses Bought]])</f>
        <v>2</v>
      </c>
      <c r="J2125" s="2">
        <f>IF(Sales[[#This Row],[Sales Month]]=MAX(Sales[Sales Month]),Sales[[#This Row],[Upsell $ Per Non-Paying User]]*Sales[[#This Row],[Non-Paying Users]],0)</f>
        <v>0</v>
      </c>
      <c r="K2125" s="2" t="str">
        <f>_xlfn.IFS(Sales[[#This Row],[Current Upsell $]]=0,"",Sales[[#This Row],[Current Upsell $]]&gt;=400,"High",Sales[[#This Row],[Current Upsell $]]&gt;=100,"Medium",Sales[[#This Row],[Current Upsell $]]&lt;100,"Low")</f>
        <v/>
      </c>
      <c r="L2125" s="2" t="str">
        <f>IF(Sales[[#This Row],[Current Upsell $]]&gt;0,_xlfn.CONCAT(Sales[[#This Row],[Subscription Type]]," ",Sales[[#This Row],[Upsell Priority]]," ",TEXT(Sales[[#This Row],[Current Upsell $]],"$#,#")),"")</f>
        <v/>
      </c>
      <c r="M2125" s="1">
        <v>44317</v>
      </c>
      <c r="N2125" s="1">
        <v>44378</v>
      </c>
      <c r="O2125">
        <v>2</v>
      </c>
      <c r="P2125">
        <v>0</v>
      </c>
      <c r="Q2125" s="1">
        <v>44317</v>
      </c>
      <c r="R2125">
        <v>0</v>
      </c>
      <c r="S2125" s="1"/>
    </row>
    <row r="2126" spans="1:19" x14ac:dyDescent="0.35">
      <c r="A2126">
        <v>100307</v>
      </c>
      <c r="B2126" t="s">
        <v>3</v>
      </c>
      <c r="C2126" s="2">
        <f>_xlfn.SWITCH(Sales[[#This Row],[Subscription Type]],"Basic",10,"Premium",10,"Business",25,"Enterprise",27)</f>
        <v>10</v>
      </c>
      <c r="G2126">
        <v>0</v>
      </c>
      <c r="H2126">
        <v>2</v>
      </c>
      <c r="I2126">
        <f>IF(Sales[[#This Row],[Number of Users]]-Sales[[#This Row],[Licenses Bought]]&lt;0,0,Sales[[#This Row],[Number of Users]]-Sales[[#This Row],[Licenses Bought]])</f>
        <v>2</v>
      </c>
      <c r="J2126" s="2">
        <f>IF(Sales[[#This Row],[Sales Month]]=MAX(Sales[Sales Month]),Sales[[#This Row],[Upsell $ Per Non-Paying User]]*Sales[[#This Row],[Non-Paying Users]],0)</f>
        <v>20</v>
      </c>
      <c r="K2126" s="2" t="str">
        <f>_xlfn.IFS(Sales[[#This Row],[Current Upsell $]]=0,"",Sales[[#This Row],[Current Upsell $]]&gt;=400,"High",Sales[[#This Row],[Current Upsell $]]&gt;=100,"Medium",Sales[[#This Row],[Current Upsell $]]&lt;100,"Low")</f>
        <v>Low</v>
      </c>
      <c r="L2126" s="2" t="str">
        <f>IF(Sales[[#This Row],[Current Upsell $]]&gt;0,_xlfn.CONCAT(Sales[[#This Row],[Subscription Type]]," ",Sales[[#This Row],[Upsell Priority]]," ",TEXT(Sales[[#This Row],[Current Upsell $]],"$#,#")),"")</f>
        <v>Basic Low $20</v>
      </c>
      <c r="M2126" s="1">
        <v>44317</v>
      </c>
      <c r="N2126" s="1">
        <v>44378</v>
      </c>
      <c r="O2126">
        <v>2</v>
      </c>
      <c r="P2126">
        <v>0</v>
      </c>
      <c r="Q2126" s="1">
        <v>44348</v>
      </c>
      <c r="R2126">
        <v>0</v>
      </c>
      <c r="S2126" s="1"/>
    </row>
    <row r="2127" spans="1:19" x14ac:dyDescent="0.35">
      <c r="A2127">
        <v>100308</v>
      </c>
      <c r="B2127" t="s">
        <v>3</v>
      </c>
      <c r="C2127" s="2">
        <f>_xlfn.SWITCH(Sales[[#This Row],[Subscription Type]],"Basic",10,"Premium",10,"Business",25,"Enterprise",27)</f>
        <v>10</v>
      </c>
      <c r="G2127">
        <v>0</v>
      </c>
      <c r="H2127">
        <v>2</v>
      </c>
      <c r="I2127">
        <f>IF(Sales[[#This Row],[Number of Users]]-Sales[[#This Row],[Licenses Bought]]&lt;0,0,Sales[[#This Row],[Number of Users]]-Sales[[#This Row],[Licenses Bought]])</f>
        <v>2</v>
      </c>
      <c r="J2127" s="2">
        <f>IF(Sales[[#This Row],[Sales Month]]=MAX(Sales[Sales Month]),Sales[[#This Row],[Upsell $ Per Non-Paying User]]*Sales[[#This Row],[Non-Paying Users]],0)</f>
        <v>0</v>
      </c>
      <c r="K2127" s="2" t="str">
        <f>_xlfn.IFS(Sales[[#This Row],[Current Upsell $]]=0,"",Sales[[#This Row],[Current Upsell $]]&gt;=400,"High",Sales[[#This Row],[Current Upsell $]]&gt;=100,"Medium",Sales[[#This Row],[Current Upsell $]]&lt;100,"Low")</f>
        <v/>
      </c>
      <c r="L2127" s="2" t="str">
        <f>IF(Sales[[#This Row],[Current Upsell $]]&gt;0,_xlfn.CONCAT(Sales[[#This Row],[Subscription Type]]," ",Sales[[#This Row],[Upsell Priority]]," ",TEXT(Sales[[#This Row],[Current Upsell $]],"$#,#")),"")</f>
        <v/>
      </c>
      <c r="M2127" s="1">
        <v>44317</v>
      </c>
      <c r="N2127" s="1">
        <v>44348</v>
      </c>
      <c r="O2127">
        <v>1</v>
      </c>
      <c r="P2127">
        <v>0</v>
      </c>
      <c r="Q2127" s="1">
        <v>44317</v>
      </c>
      <c r="R2127">
        <v>0</v>
      </c>
      <c r="S2127" s="1"/>
    </row>
    <row r="2128" spans="1:19" x14ac:dyDescent="0.35">
      <c r="A2128">
        <v>100308</v>
      </c>
      <c r="B2128" t="s">
        <v>3</v>
      </c>
      <c r="C2128" s="2">
        <f>_xlfn.SWITCH(Sales[[#This Row],[Subscription Type]],"Basic",10,"Premium",10,"Business",25,"Enterprise",27)</f>
        <v>10</v>
      </c>
      <c r="G2128">
        <v>0</v>
      </c>
      <c r="H2128">
        <v>2</v>
      </c>
      <c r="I2128">
        <f>IF(Sales[[#This Row],[Number of Users]]-Sales[[#This Row],[Licenses Bought]]&lt;0,0,Sales[[#This Row],[Number of Users]]-Sales[[#This Row],[Licenses Bought]])</f>
        <v>2</v>
      </c>
      <c r="J2128" s="2">
        <f>IF(Sales[[#This Row],[Sales Month]]=MAX(Sales[Sales Month]),Sales[[#This Row],[Upsell $ Per Non-Paying User]]*Sales[[#This Row],[Non-Paying Users]],0)</f>
        <v>20</v>
      </c>
      <c r="K2128" s="2" t="str">
        <f>_xlfn.IFS(Sales[[#This Row],[Current Upsell $]]=0,"",Sales[[#This Row],[Current Upsell $]]&gt;=400,"High",Sales[[#This Row],[Current Upsell $]]&gt;=100,"Medium",Sales[[#This Row],[Current Upsell $]]&lt;100,"Low")</f>
        <v>Low</v>
      </c>
      <c r="L2128" s="2" t="str">
        <f>IF(Sales[[#This Row],[Current Upsell $]]&gt;0,_xlfn.CONCAT(Sales[[#This Row],[Subscription Type]]," ",Sales[[#This Row],[Upsell Priority]]," ",TEXT(Sales[[#This Row],[Current Upsell $]],"$#,#")),"")</f>
        <v>Basic Low $20</v>
      </c>
      <c r="M2128" s="1">
        <v>44317</v>
      </c>
      <c r="N2128" s="1">
        <v>44348</v>
      </c>
      <c r="O2128">
        <v>1</v>
      </c>
      <c r="P2128">
        <v>0</v>
      </c>
      <c r="Q2128" s="1">
        <v>44348</v>
      </c>
      <c r="R2128">
        <v>0</v>
      </c>
      <c r="S2128" s="1"/>
    </row>
    <row r="2129" spans="1:19" x14ac:dyDescent="0.35">
      <c r="A2129">
        <v>100309</v>
      </c>
      <c r="B2129" t="s">
        <v>3</v>
      </c>
      <c r="C2129" s="2">
        <f>_xlfn.SWITCH(Sales[[#This Row],[Subscription Type]],"Basic",10,"Premium",10,"Business",25,"Enterprise",27)</f>
        <v>10</v>
      </c>
      <c r="G2129">
        <v>0</v>
      </c>
      <c r="H2129">
        <v>2</v>
      </c>
      <c r="I2129">
        <f>IF(Sales[[#This Row],[Number of Users]]-Sales[[#This Row],[Licenses Bought]]&lt;0,0,Sales[[#This Row],[Number of Users]]-Sales[[#This Row],[Licenses Bought]])</f>
        <v>2</v>
      </c>
      <c r="J2129" s="2">
        <f>IF(Sales[[#This Row],[Sales Month]]=MAX(Sales[Sales Month]),Sales[[#This Row],[Upsell $ Per Non-Paying User]]*Sales[[#This Row],[Non-Paying Users]],0)</f>
        <v>0</v>
      </c>
      <c r="K2129" s="2" t="str">
        <f>_xlfn.IFS(Sales[[#This Row],[Current Upsell $]]=0,"",Sales[[#This Row],[Current Upsell $]]&gt;=400,"High",Sales[[#This Row],[Current Upsell $]]&gt;=100,"Medium",Sales[[#This Row],[Current Upsell $]]&lt;100,"Low")</f>
        <v/>
      </c>
      <c r="L2129" s="2" t="str">
        <f>IF(Sales[[#This Row],[Current Upsell $]]&gt;0,_xlfn.CONCAT(Sales[[#This Row],[Subscription Type]]," ",Sales[[#This Row],[Upsell Priority]]," ",TEXT(Sales[[#This Row],[Current Upsell $]],"$#,#")),"")</f>
        <v/>
      </c>
      <c r="M2129" s="1">
        <v>44317</v>
      </c>
      <c r="N2129" s="1">
        <v>44348</v>
      </c>
      <c r="O2129">
        <v>1</v>
      </c>
      <c r="P2129">
        <v>0</v>
      </c>
      <c r="Q2129" s="1">
        <v>44317</v>
      </c>
      <c r="R2129">
        <v>0</v>
      </c>
      <c r="S2129" s="1"/>
    </row>
    <row r="2130" spans="1:19" x14ac:dyDescent="0.35">
      <c r="A2130">
        <v>100309</v>
      </c>
      <c r="B2130" t="s">
        <v>3</v>
      </c>
      <c r="C2130" s="2">
        <f>_xlfn.SWITCH(Sales[[#This Row],[Subscription Type]],"Basic",10,"Premium",10,"Business",25,"Enterprise",27)</f>
        <v>10</v>
      </c>
      <c r="G2130">
        <v>0</v>
      </c>
      <c r="H2130">
        <v>2</v>
      </c>
      <c r="I2130">
        <f>IF(Sales[[#This Row],[Number of Users]]-Sales[[#This Row],[Licenses Bought]]&lt;0,0,Sales[[#This Row],[Number of Users]]-Sales[[#This Row],[Licenses Bought]])</f>
        <v>2</v>
      </c>
      <c r="J2130" s="2">
        <f>IF(Sales[[#This Row],[Sales Month]]=MAX(Sales[Sales Month]),Sales[[#This Row],[Upsell $ Per Non-Paying User]]*Sales[[#This Row],[Non-Paying Users]],0)</f>
        <v>20</v>
      </c>
      <c r="K2130" s="2" t="str">
        <f>_xlfn.IFS(Sales[[#This Row],[Current Upsell $]]=0,"",Sales[[#This Row],[Current Upsell $]]&gt;=400,"High",Sales[[#This Row],[Current Upsell $]]&gt;=100,"Medium",Sales[[#This Row],[Current Upsell $]]&lt;100,"Low")</f>
        <v>Low</v>
      </c>
      <c r="L2130" s="2" t="str">
        <f>IF(Sales[[#This Row],[Current Upsell $]]&gt;0,_xlfn.CONCAT(Sales[[#This Row],[Subscription Type]]," ",Sales[[#This Row],[Upsell Priority]]," ",TEXT(Sales[[#This Row],[Current Upsell $]],"$#,#")),"")</f>
        <v>Basic Low $20</v>
      </c>
      <c r="M2130" s="1">
        <v>44317</v>
      </c>
      <c r="N2130" s="1">
        <v>44348</v>
      </c>
      <c r="O2130">
        <v>1</v>
      </c>
      <c r="P2130">
        <v>0</v>
      </c>
      <c r="Q2130" s="1">
        <v>44348</v>
      </c>
      <c r="R2130">
        <v>0</v>
      </c>
      <c r="S2130" s="1"/>
    </row>
    <row r="2131" spans="1:19" x14ac:dyDescent="0.35">
      <c r="A2131">
        <v>100310</v>
      </c>
      <c r="B2131" t="s">
        <v>3</v>
      </c>
      <c r="C2131" s="2">
        <f>_xlfn.SWITCH(Sales[[#This Row],[Subscription Type]],"Basic",10,"Premium",10,"Business",25,"Enterprise",27)</f>
        <v>10</v>
      </c>
      <c r="G2131">
        <v>0</v>
      </c>
      <c r="H2131">
        <v>2</v>
      </c>
      <c r="I2131">
        <f>IF(Sales[[#This Row],[Number of Users]]-Sales[[#This Row],[Licenses Bought]]&lt;0,0,Sales[[#This Row],[Number of Users]]-Sales[[#This Row],[Licenses Bought]])</f>
        <v>2</v>
      </c>
      <c r="J2131" s="2">
        <f>IF(Sales[[#This Row],[Sales Month]]=MAX(Sales[Sales Month]),Sales[[#This Row],[Upsell $ Per Non-Paying User]]*Sales[[#This Row],[Non-Paying Users]],0)</f>
        <v>0</v>
      </c>
      <c r="K2131" s="2" t="str">
        <f>_xlfn.IFS(Sales[[#This Row],[Current Upsell $]]=0,"",Sales[[#This Row],[Current Upsell $]]&gt;=400,"High",Sales[[#This Row],[Current Upsell $]]&gt;=100,"Medium",Sales[[#This Row],[Current Upsell $]]&lt;100,"Low")</f>
        <v/>
      </c>
      <c r="L2131" s="2" t="str">
        <f>IF(Sales[[#This Row],[Current Upsell $]]&gt;0,_xlfn.CONCAT(Sales[[#This Row],[Subscription Type]]," ",Sales[[#This Row],[Upsell Priority]]," ",TEXT(Sales[[#This Row],[Current Upsell $]],"$#,#")),"")</f>
        <v/>
      </c>
      <c r="M2131" s="1">
        <v>44317</v>
      </c>
      <c r="N2131" s="1">
        <v>44378</v>
      </c>
      <c r="O2131">
        <v>2</v>
      </c>
      <c r="P2131">
        <v>0</v>
      </c>
      <c r="Q2131" s="1">
        <v>44317</v>
      </c>
      <c r="R2131">
        <v>0</v>
      </c>
      <c r="S2131" s="1"/>
    </row>
    <row r="2132" spans="1:19" x14ac:dyDescent="0.35">
      <c r="A2132">
        <v>100310</v>
      </c>
      <c r="B2132" t="s">
        <v>0</v>
      </c>
      <c r="C2132" s="2">
        <f>_xlfn.SWITCH(Sales[[#This Row],[Subscription Type]],"Basic",10,"Premium",10,"Business",25,"Enterprise",27)</f>
        <v>10</v>
      </c>
      <c r="G2132">
        <v>1</v>
      </c>
      <c r="H2132">
        <v>2</v>
      </c>
      <c r="I2132">
        <f>IF(Sales[[#This Row],[Number of Users]]-Sales[[#This Row],[Licenses Bought]]&lt;0,0,Sales[[#This Row],[Number of Users]]-Sales[[#This Row],[Licenses Bought]])</f>
        <v>1</v>
      </c>
      <c r="J2132" s="2">
        <f>IF(Sales[[#This Row],[Sales Month]]=MAX(Sales[Sales Month]),Sales[[#This Row],[Upsell $ Per Non-Paying User]]*Sales[[#This Row],[Non-Paying Users]],0)</f>
        <v>10</v>
      </c>
      <c r="K2132" s="2" t="str">
        <f>_xlfn.IFS(Sales[[#This Row],[Current Upsell $]]=0,"",Sales[[#This Row],[Current Upsell $]]&gt;=400,"High",Sales[[#This Row],[Current Upsell $]]&gt;=100,"Medium",Sales[[#This Row],[Current Upsell $]]&lt;100,"Low")</f>
        <v>Low</v>
      </c>
      <c r="L2132" s="2" t="str">
        <f>IF(Sales[[#This Row],[Current Upsell $]]&gt;0,_xlfn.CONCAT(Sales[[#This Row],[Subscription Type]]," ",Sales[[#This Row],[Upsell Priority]]," ",TEXT(Sales[[#This Row],[Current Upsell $]],"$#,#")),"")</f>
        <v>Premium Low $10</v>
      </c>
      <c r="M2132" s="1">
        <v>44317</v>
      </c>
      <c r="N2132" s="1">
        <v>44378</v>
      </c>
      <c r="O2132">
        <v>2</v>
      </c>
      <c r="P2132">
        <v>0</v>
      </c>
      <c r="Q2132" s="1">
        <v>44348</v>
      </c>
      <c r="R2132">
        <v>10</v>
      </c>
      <c r="S2132" s="1"/>
    </row>
    <row r="2133" spans="1:19" x14ac:dyDescent="0.35">
      <c r="A2133">
        <v>100311</v>
      </c>
      <c r="B2133" t="s">
        <v>3</v>
      </c>
      <c r="C2133" s="2">
        <f>_xlfn.SWITCH(Sales[[#This Row],[Subscription Type]],"Basic",10,"Premium",10,"Business",25,"Enterprise",27)</f>
        <v>10</v>
      </c>
      <c r="G2133">
        <v>0</v>
      </c>
      <c r="H2133">
        <v>1</v>
      </c>
      <c r="I2133">
        <f>IF(Sales[[#This Row],[Number of Users]]-Sales[[#This Row],[Licenses Bought]]&lt;0,0,Sales[[#This Row],[Number of Users]]-Sales[[#This Row],[Licenses Bought]])</f>
        <v>1</v>
      </c>
      <c r="J2133" s="2">
        <f>IF(Sales[[#This Row],[Sales Month]]=MAX(Sales[Sales Month]),Sales[[#This Row],[Upsell $ Per Non-Paying User]]*Sales[[#This Row],[Non-Paying Users]],0)</f>
        <v>0</v>
      </c>
      <c r="K2133" s="2" t="str">
        <f>_xlfn.IFS(Sales[[#This Row],[Current Upsell $]]=0,"",Sales[[#This Row],[Current Upsell $]]&gt;=400,"High",Sales[[#This Row],[Current Upsell $]]&gt;=100,"Medium",Sales[[#This Row],[Current Upsell $]]&lt;100,"Low")</f>
        <v/>
      </c>
      <c r="L2133" s="2" t="str">
        <f>IF(Sales[[#This Row],[Current Upsell $]]&gt;0,_xlfn.CONCAT(Sales[[#This Row],[Subscription Type]]," ",Sales[[#This Row],[Upsell Priority]]," ",TEXT(Sales[[#This Row],[Current Upsell $]],"$#,#")),"")</f>
        <v/>
      </c>
      <c r="M2133" s="1">
        <v>44317</v>
      </c>
      <c r="N2133" s="1">
        <v>44378</v>
      </c>
      <c r="O2133">
        <v>2</v>
      </c>
      <c r="P2133">
        <v>0</v>
      </c>
      <c r="Q2133" s="1">
        <v>44317</v>
      </c>
      <c r="R2133">
        <v>0</v>
      </c>
      <c r="S2133" s="1"/>
    </row>
    <row r="2134" spans="1:19" x14ac:dyDescent="0.35">
      <c r="A2134">
        <v>100311</v>
      </c>
      <c r="B2134" t="s">
        <v>0</v>
      </c>
      <c r="C2134" s="2">
        <f>_xlfn.SWITCH(Sales[[#This Row],[Subscription Type]],"Basic",10,"Premium",10,"Business",25,"Enterprise",27)</f>
        <v>10</v>
      </c>
      <c r="G2134">
        <v>1</v>
      </c>
      <c r="H2134">
        <v>2</v>
      </c>
      <c r="I2134">
        <f>IF(Sales[[#This Row],[Number of Users]]-Sales[[#This Row],[Licenses Bought]]&lt;0,0,Sales[[#This Row],[Number of Users]]-Sales[[#This Row],[Licenses Bought]])</f>
        <v>1</v>
      </c>
      <c r="J2134" s="2">
        <f>IF(Sales[[#This Row],[Sales Month]]=MAX(Sales[Sales Month]),Sales[[#This Row],[Upsell $ Per Non-Paying User]]*Sales[[#This Row],[Non-Paying Users]],0)</f>
        <v>10</v>
      </c>
      <c r="K2134" s="2" t="str">
        <f>_xlfn.IFS(Sales[[#This Row],[Current Upsell $]]=0,"",Sales[[#This Row],[Current Upsell $]]&gt;=400,"High",Sales[[#This Row],[Current Upsell $]]&gt;=100,"Medium",Sales[[#This Row],[Current Upsell $]]&lt;100,"Low")</f>
        <v>Low</v>
      </c>
      <c r="L2134" s="2" t="str">
        <f>IF(Sales[[#This Row],[Current Upsell $]]&gt;0,_xlfn.CONCAT(Sales[[#This Row],[Subscription Type]]," ",Sales[[#This Row],[Upsell Priority]]," ",TEXT(Sales[[#This Row],[Current Upsell $]],"$#,#")),"")</f>
        <v>Premium Low $10</v>
      </c>
      <c r="M2134" s="1">
        <v>44317</v>
      </c>
      <c r="N2134" s="1">
        <v>44378</v>
      </c>
      <c r="O2134">
        <v>2</v>
      </c>
      <c r="P2134">
        <v>0</v>
      </c>
      <c r="Q2134" s="1">
        <v>44348</v>
      </c>
      <c r="R2134">
        <v>10</v>
      </c>
      <c r="S2134" s="1"/>
    </row>
    <row r="2135" spans="1:19" x14ac:dyDescent="0.35">
      <c r="A2135">
        <v>100312</v>
      </c>
      <c r="B2135" t="s">
        <v>3</v>
      </c>
      <c r="C2135" s="2">
        <f>_xlfn.SWITCH(Sales[[#This Row],[Subscription Type]],"Basic",10,"Premium",10,"Business",25,"Enterprise",27)</f>
        <v>10</v>
      </c>
      <c r="G2135">
        <v>0</v>
      </c>
      <c r="H2135">
        <v>2</v>
      </c>
      <c r="I2135">
        <f>IF(Sales[[#This Row],[Number of Users]]-Sales[[#This Row],[Licenses Bought]]&lt;0,0,Sales[[#This Row],[Number of Users]]-Sales[[#This Row],[Licenses Bought]])</f>
        <v>2</v>
      </c>
      <c r="J2135" s="2">
        <f>IF(Sales[[#This Row],[Sales Month]]=MAX(Sales[Sales Month]),Sales[[#This Row],[Upsell $ Per Non-Paying User]]*Sales[[#This Row],[Non-Paying Users]],0)</f>
        <v>0</v>
      </c>
      <c r="K2135" s="2" t="str">
        <f>_xlfn.IFS(Sales[[#This Row],[Current Upsell $]]=0,"",Sales[[#This Row],[Current Upsell $]]&gt;=400,"High",Sales[[#This Row],[Current Upsell $]]&gt;=100,"Medium",Sales[[#This Row],[Current Upsell $]]&lt;100,"Low")</f>
        <v/>
      </c>
      <c r="L2135" s="2" t="str">
        <f>IF(Sales[[#This Row],[Current Upsell $]]&gt;0,_xlfn.CONCAT(Sales[[#This Row],[Subscription Type]]," ",Sales[[#This Row],[Upsell Priority]]," ",TEXT(Sales[[#This Row],[Current Upsell $]],"$#,#")),"")</f>
        <v/>
      </c>
      <c r="M2135" s="1">
        <v>44317</v>
      </c>
      <c r="N2135" s="1">
        <v>44378</v>
      </c>
      <c r="O2135">
        <v>2</v>
      </c>
      <c r="P2135">
        <v>0</v>
      </c>
      <c r="Q2135" s="1">
        <v>44317</v>
      </c>
      <c r="R2135">
        <v>0</v>
      </c>
      <c r="S2135" s="1"/>
    </row>
    <row r="2136" spans="1:19" x14ac:dyDescent="0.35">
      <c r="A2136">
        <v>100312</v>
      </c>
      <c r="B2136" t="s">
        <v>3</v>
      </c>
      <c r="C2136" s="2">
        <f>_xlfn.SWITCH(Sales[[#This Row],[Subscription Type]],"Basic",10,"Premium",10,"Business",25,"Enterprise",27)</f>
        <v>10</v>
      </c>
      <c r="G2136">
        <v>0</v>
      </c>
      <c r="H2136">
        <v>2</v>
      </c>
      <c r="I2136">
        <f>IF(Sales[[#This Row],[Number of Users]]-Sales[[#This Row],[Licenses Bought]]&lt;0,0,Sales[[#This Row],[Number of Users]]-Sales[[#This Row],[Licenses Bought]])</f>
        <v>2</v>
      </c>
      <c r="J2136" s="2">
        <f>IF(Sales[[#This Row],[Sales Month]]=MAX(Sales[Sales Month]),Sales[[#This Row],[Upsell $ Per Non-Paying User]]*Sales[[#This Row],[Non-Paying Users]],0)</f>
        <v>20</v>
      </c>
      <c r="K2136" s="2" t="str">
        <f>_xlfn.IFS(Sales[[#This Row],[Current Upsell $]]=0,"",Sales[[#This Row],[Current Upsell $]]&gt;=400,"High",Sales[[#This Row],[Current Upsell $]]&gt;=100,"Medium",Sales[[#This Row],[Current Upsell $]]&lt;100,"Low")</f>
        <v>Low</v>
      </c>
      <c r="L2136" s="2" t="str">
        <f>IF(Sales[[#This Row],[Current Upsell $]]&gt;0,_xlfn.CONCAT(Sales[[#This Row],[Subscription Type]]," ",Sales[[#This Row],[Upsell Priority]]," ",TEXT(Sales[[#This Row],[Current Upsell $]],"$#,#")),"")</f>
        <v>Basic Low $20</v>
      </c>
      <c r="M2136" s="1">
        <v>44317</v>
      </c>
      <c r="N2136" s="1">
        <v>44378</v>
      </c>
      <c r="O2136">
        <v>2</v>
      </c>
      <c r="P2136">
        <v>0</v>
      </c>
      <c r="Q2136" s="1">
        <v>44348</v>
      </c>
      <c r="R2136">
        <v>0</v>
      </c>
      <c r="S2136" s="1"/>
    </row>
    <row r="2137" spans="1:19" x14ac:dyDescent="0.35">
      <c r="A2137">
        <v>100313</v>
      </c>
      <c r="B2137" t="s">
        <v>3</v>
      </c>
      <c r="C2137" s="2">
        <f>_xlfn.SWITCH(Sales[[#This Row],[Subscription Type]],"Basic",10,"Premium",10,"Business",25,"Enterprise",27)</f>
        <v>10</v>
      </c>
      <c r="G2137">
        <v>0</v>
      </c>
      <c r="H2137">
        <v>2</v>
      </c>
      <c r="I2137">
        <f>IF(Sales[[#This Row],[Number of Users]]-Sales[[#This Row],[Licenses Bought]]&lt;0,0,Sales[[#This Row],[Number of Users]]-Sales[[#This Row],[Licenses Bought]])</f>
        <v>2</v>
      </c>
      <c r="J2137" s="2">
        <f>IF(Sales[[#This Row],[Sales Month]]=MAX(Sales[Sales Month]),Sales[[#This Row],[Upsell $ Per Non-Paying User]]*Sales[[#This Row],[Non-Paying Users]],0)</f>
        <v>0</v>
      </c>
      <c r="K2137" s="2" t="str">
        <f>_xlfn.IFS(Sales[[#This Row],[Current Upsell $]]=0,"",Sales[[#This Row],[Current Upsell $]]&gt;=400,"High",Sales[[#This Row],[Current Upsell $]]&gt;=100,"Medium",Sales[[#This Row],[Current Upsell $]]&lt;100,"Low")</f>
        <v/>
      </c>
      <c r="L2137" s="2" t="str">
        <f>IF(Sales[[#This Row],[Current Upsell $]]&gt;0,_xlfn.CONCAT(Sales[[#This Row],[Subscription Type]]," ",Sales[[#This Row],[Upsell Priority]]," ",TEXT(Sales[[#This Row],[Current Upsell $]],"$#,#")),"")</f>
        <v/>
      </c>
      <c r="M2137" s="1">
        <v>44317</v>
      </c>
      <c r="N2137" s="1">
        <v>44378</v>
      </c>
      <c r="O2137">
        <v>2</v>
      </c>
      <c r="P2137">
        <v>0</v>
      </c>
      <c r="Q2137" s="1">
        <v>44317</v>
      </c>
      <c r="R2137">
        <v>0</v>
      </c>
      <c r="S2137" s="1"/>
    </row>
    <row r="2138" spans="1:19" x14ac:dyDescent="0.35">
      <c r="A2138">
        <v>100313</v>
      </c>
      <c r="B2138" t="s">
        <v>3</v>
      </c>
      <c r="C2138" s="2">
        <f>_xlfn.SWITCH(Sales[[#This Row],[Subscription Type]],"Basic",10,"Premium",10,"Business",25,"Enterprise",27)</f>
        <v>10</v>
      </c>
      <c r="G2138">
        <v>0</v>
      </c>
      <c r="H2138">
        <v>2</v>
      </c>
      <c r="I2138">
        <f>IF(Sales[[#This Row],[Number of Users]]-Sales[[#This Row],[Licenses Bought]]&lt;0,0,Sales[[#This Row],[Number of Users]]-Sales[[#This Row],[Licenses Bought]])</f>
        <v>2</v>
      </c>
      <c r="J2138" s="2">
        <f>IF(Sales[[#This Row],[Sales Month]]=MAX(Sales[Sales Month]),Sales[[#This Row],[Upsell $ Per Non-Paying User]]*Sales[[#This Row],[Non-Paying Users]],0)</f>
        <v>20</v>
      </c>
      <c r="K2138" s="2" t="str">
        <f>_xlfn.IFS(Sales[[#This Row],[Current Upsell $]]=0,"",Sales[[#This Row],[Current Upsell $]]&gt;=400,"High",Sales[[#This Row],[Current Upsell $]]&gt;=100,"Medium",Sales[[#This Row],[Current Upsell $]]&lt;100,"Low")</f>
        <v>Low</v>
      </c>
      <c r="L2138" s="2" t="str">
        <f>IF(Sales[[#This Row],[Current Upsell $]]&gt;0,_xlfn.CONCAT(Sales[[#This Row],[Subscription Type]]," ",Sales[[#This Row],[Upsell Priority]]," ",TEXT(Sales[[#This Row],[Current Upsell $]],"$#,#")),"")</f>
        <v>Basic Low $20</v>
      </c>
      <c r="M2138" s="1">
        <v>44317</v>
      </c>
      <c r="N2138" s="1">
        <v>44378</v>
      </c>
      <c r="O2138">
        <v>2</v>
      </c>
      <c r="P2138">
        <v>0</v>
      </c>
      <c r="Q2138" s="1">
        <v>44348</v>
      </c>
      <c r="R2138">
        <v>0</v>
      </c>
      <c r="S2138" s="1"/>
    </row>
    <row r="2139" spans="1:19" x14ac:dyDescent="0.35">
      <c r="A2139">
        <v>100314</v>
      </c>
      <c r="B2139" t="s">
        <v>3</v>
      </c>
      <c r="C2139" s="2">
        <f>_xlfn.SWITCH(Sales[[#This Row],[Subscription Type]],"Basic",10,"Premium",10,"Business",25,"Enterprise",27)</f>
        <v>10</v>
      </c>
      <c r="G2139">
        <v>0</v>
      </c>
      <c r="H2139">
        <v>2</v>
      </c>
      <c r="I2139">
        <f>IF(Sales[[#This Row],[Number of Users]]-Sales[[#This Row],[Licenses Bought]]&lt;0,0,Sales[[#This Row],[Number of Users]]-Sales[[#This Row],[Licenses Bought]])</f>
        <v>2</v>
      </c>
      <c r="J2139" s="2">
        <f>IF(Sales[[#This Row],[Sales Month]]=MAX(Sales[Sales Month]),Sales[[#This Row],[Upsell $ Per Non-Paying User]]*Sales[[#This Row],[Non-Paying Users]],0)</f>
        <v>0</v>
      </c>
      <c r="K2139" s="2" t="str">
        <f>_xlfn.IFS(Sales[[#This Row],[Current Upsell $]]=0,"",Sales[[#This Row],[Current Upsell $]]&gt;=400,"High",Sales[[#This Row],[Current Upsell $]]&gt;=100,"Medium",Sales[[#This Row],[Current Upsell $]]&lt;100,"Low")</f>
        <v/>
      </c>
      <c r="L2139" s="2" t="str">
        <f>IF(Sales[[#This Row],[Current Upsell $]]&gt;0,_xlfn.CONCAT(Sales[[#This Row],[Subscription Type]]," ",Sales[[#This Row],[Upsell Priority]]," ",TEXT(Sales[[#This Row],[Current Upsell $]],"$#,#")),"")</f>
        <v/>
      </c>
      <c r="M2139" s="1">
        <v>44317</v>
      </c>
      <c r="N2139" s="1">
        <v>44378</v>
      </c>
      <c r="O2139">
        <v>2</v>
      </c>
      <c r="P2139">
        <v>0</v>
      </c>
      <c r="Q2139" s="1">
        <v>44317</v>
      </c>
      <c r="R2139">
        <v>0</v>
      </c>
      <c r="S2139" s="1"/>
    </row>
    <row r="2140" spans="1:19" x14ac:dyDescent="0.35">
      <c r="A2140">
        <v>100314</v>
      </c>
      <c r="B2140" t="s">
        <v>3</v>
      </c>
      <c r="C2140" s="2">
        <f>_xlfn.SWITCH(Sales[[#This Row],[Subscription Type]],"Basic",10,"Premium",10,"Business",25,"Enterprise",27)</f>
        <v>10</v>
      </c>
      <c r="G2140">
        <v>0</v>
      </c>
      <c r="H2140">
        <v>2</v>
      </c>
      <c r="I2140">
        <f>IF(Sales[[#This Row],[Number of Users]]-Sales[[#This Row],[Licenses Bought]]&lt;0,0,Sales[[#This Row],[Number of Users]]-Sales[[#This Row],[Licenses Bought]])</f>
        <v>2</v>
      </c>
      <c r="J2140" s="2">
        <f>IF(Sales[[#This Row],[Sales Month]]=MAX(Sales[Sales Month]),Sales[[#This Row],[Upsell $ Per Non-Paying User]]*Sales[[#This Row],[Non-Paying Users]],0)</f>
        <v>20</v>
      </c>
      <c r="K2140" s="2" t="str">
        <f>_xlfn.IFS(Sales[[#This Row],[Current Upsell $]]=0,"",Sales[[#This Row],[Current Upsell $]]&gt;=400,"High",Sales[[#This Row],[Current Upsell $]]&gt;=100,"Medium",Sales[[#This Row],[Current Upsell $]]&lt;100,"Low")</f>
        <v>Low</v>
      </c>
      <c r="L2140" s="2" t="str">
        <f>IF(Sales[[#This Row],[Current Upsell $]]&gt;0,_xlfn.CONCAT(Sales[[#This Row],[Subscription Type]]," ",Sales[[#This Row],[Upsell Priority]]," ",TEXT(Sales[[#This Row],[Current Upsell $]],"$#,#")),"")</f>
        <v>Basic Low $20</v>
      </c>
      <c r="M2140" s="1">
        <v>44317</v>
      </c>
      <c r="N2140" s="1">
        <v>44378</v>
      </c>
      <c r="O2140">
        <v>2</v>
      </c>
      <c r="P2140">
        <v>0</v>
      </c>
      <c r="Q2140" s="1">
        <v>44348</v>
      </c>
      <c r="R2140">
        <v>0</v>
      </c>
      <c r="S2140" s="1"/>
    </row>
    <row r="2141" spans="1:19" x14ac:dyDescent="0.35">
      <c r="A2141">
        <v>100315</v>
      </c>
      <c r="B2141" t="s">
        <v>3</v>
      </c>
      <c r="C2141" s="2">
        <f>_xlfn.SWITCH(Sales[[#This Row],[Subscription Type]],"Basic",10,"Premium",10,"Business",25,"Enterprise",27)</f>
        <v>10</v>
      </c>
      <c r="G2141">
        <v>0</v>
      </c>
      <c r="H2141">
        <v>2</v>
      </c>
      <c r="I2141">
        <f>IF(Sales[[#This Row],[Number of Users]]-Sales[[#This Row],[Licenses Bought]]&lt;0,0,Sales[[#This Row],[Number of Users]]-Sales[[#This Row],[Licenses Bought]])</f>
        <v>2</v>
      </c>
      <c r="J2141" s="2">
        <f>IF(Sales[[#This Row],[Sales Month]]=MAX(Sales[Sales Month]),Sales[[#This Row],[Upsell $ Per Non-Paying User]]*Sales[[#This Row],[Non-Paying Users]],0)</f>
        <v>0</v>
      </c>
      <c r="K2141" s="2" t="str">
        <f>_xlfn.IFS(Sales[[#This Row],[Current Upsell $]]=0,"",Sales[[#This Row],[Current Upsell $]]&gt;=400,"High",Sales[[#This Row],[Current Upsell $]]&gt;=100,"Medium",Sales[[#This Row],[Current Upsell $]]&lt;100,"Low")</f>
        <v/>
      </c>
      <c r="L2141" s="2" t="str">
        <f>IF(Sales[[#This Row],[Current Upsell $]]&gt;0,_xlfn.CONCAT(Sales[[#This Row],[Subscription Type]]," ",Sales[[#This Row],[Upsell Priority]]," ",TEXT(Sales[[#This Row],[Current Upsell $]],"$#,#")),"")</f>
        <v/>
      </c>
      <c r="M2141" s="1">
        <v>44317</v>
      </c>
      <c r="N2141" s="1">
        <v>44348</v>
      </c>
      <c r="O2141">
        <v>1</v>
      </c>
      <c r="P2141">
        <v>0</v>
      </c>
      <c r="Q2141" s="1">
        <v>44317</v>
      </c>
      <c r="R2141">
        <v>0</v>
      </c>
      <c r="S2141" s="1"/>
    </row>
    <row r="2142" spans="1:19" x14ac:dyDescent="0.35">
      <c r="A2142">
        <v>100315</v>
      </c>
      <c r="B2142" t="s">
        <v>3</v>
      </c>
      <c r="C2142" s="2">
        <f>_xlfn.SWITCH(Sales[[#This Row],[Subscription Type]],"Basic",10,"Premium",10,"Business",25,"Enterprise",27)</f>
        <v>10</v>
      </c>
      <c r="G2142">
        <v>0</v>
      </c>
      <c r="H2142">
        <v>2</v>
      </c>
      <c r="I2142">
        <f>IF(Sales[[#This Row],[Number of Users]]-Sales[[#This Row],[Licenses Bought]]&lt;0,0,Sales[[#This Row],[Number of Users]]-Sales[[#This Row],[Licenses Bought]])</f>
        <v>2</v>
      </c>
      <c r="J2142" s="2">
        <f>IF(Sales[[#This Row],[Sales Month]]=MAX(Sales[Sales Month]),Sales[[#This Row],[Upsell $ Per Non-Paying User]]*Sales[[#This Row],[Non-Paying Users]],0)</f>
        <v>20</v>
      </c>
      <c r="K2142" s="2" t="str">
        <f>_xlfn.IFS(Sales[[#This Row],[Current Upsell $]]=0,"",Sales[[#This Row],[Current Upsell $]]&gt;=400,"High",Sales[[#This Row],[Current Upsell $]]&gt;=100,"Medium",Sales[[#This Row],[Current Upsell $]]&lt;100,"Low")</f>
        <v>Low</v>
      </c>
      <c r="L2142" s="2" t="str">
        <f>IF(Sales[[#This Row],[Current Upsell $]]&gt;0,_xlfn.CONCAT(Sales[[#This Row],[Subscription Type]]," ",Sales[[#This Row],[Upsell Priority]]," ",TEXT(Sales[[#This Row],[Current Upsell $]],"$#,#")),"")</f>
        <v>Basic Low $20</v>
      </c>
      <c r="M2142" s="1">
        <v>44317</v>
      </c>
      <c r="N2142" s="1">
        <v>44348</v>
      </c>
      <c r="O2142">
        <v>1</v>
      </c>
      <c r="P2142">
        <v>0</v>
      </c>
      <c r="Q2142" s="1">
        <v>44348</v>
      </c>
      <c r="R2142">
        <v>0</v>
      </c>
      <c r="S2142" s="1"/>
    </row>
    <row r="2143" spans="1:19" x14ac:dyDescent="0.35">
      <c r="A2143">
        <v>100316</v>
      </c>
      <c r="B2143" t="s">
        <v>3</v>
      </c>
      <c r="C2143" s="2">
        <f>_xlfn.SWITCH(Sales[[#This Row],[Subscription Type]],"Basic",10,"Premium",10,"Business",25,"Enterprise",27)</f>
        <v>10</v>
      </c>
      <c r="G2143">
        <v>0</v>
      </c>
      <c r="H2143">
        <v>2</v>
      </c>
      <c r="I2143">
        <f>IF(Sales[[#This Row],[Number of Users]]-Sales[[#This Row],[Licenses Bought]]&lt;0,0,Sales[[#This Row],[Number of Users]]-Sales[[#This Row],[Licenses Bought]])</f>
        <v>2</v>
      </c>
      <c r="J2143" s="2">
        <f>IF(Sales[[#This Row],[Sales Month]]=MAX(Sales[Sales Month]),Sales[[#This Row],[Upsell $ Per Non-Paying User]]*Sales[[#This Row],[Non-Paying Users]],0)</f>
        <v>0</v>
      </c>
      <c r="K2143" s="2" t="str">
        <f>_xlfn.IFS(Sales[[#This Row],[Current Upsell $]]=0,"",Sales[[#This Row],[Current Upsell $]]&gt;=400,"High",Sales[[#This Row],[Current Upsell $]]&gt;=100,"Medium",Sales[[#This Row],[Current Upsell $]]&lt;100,"Low")</f>
        <v/>
      </c>
      <c r="L2143" s="2" t="str">
        <f>IF(Sales[[#This Row],[Current Upsell $]]&gt;0,_xlfn.CONCAT(Sales[[#This Row],[Subscription Type]]," ",Sales[[#This Row],[Upsell Priority]]," ",TEXT(Sales[[#This Row],[Current Upsell $]],"$#,#")),"")</f>
        <v/>
      </c>
      <c r="M2143" s="1">
        <v>44317</v>
      </c>
      <c r="N2143" s="1">
        <v>44378</v>
      </c>
      <c r="O2143">
        <v>2</v>
      </c>
      <c r="P2143">
        <v>0</v>
      </c>
      <c r="Q2143" s="1">
        <v>44317</v>
      </c>
      <c r="R2143">
        <v>0</v>
      </c>
      <c r="S2143" s="1"/>
    </row>
    <row r="2144" spans="1:19" x14ac:dyDescent="0.35">
      <c r="A2144">
        <v>100316</v>
      </c>
      <c r="B2144" t="s">
        <v>3</v>
      </c>
      <c r="C2144" s="2">
        <f>_xlfn.SWITCH(Sales[[#This Row],[Subscription Type]],"Basic",10,"Premium",10,"Business",25,"Enterprise",27)</f>
        <v>10</v>
      </c>
      <c r="G2144">
        <v>0</v>
      </c>
      <c r="H2144">
        <v>2</v>
      </c>
      <c r="I2144">
        <f>IF(Sales[[#This Row],[Number of Users]]-Sales[[#This Row],[Licenses Bought]]&lt;0,0,Sales[[#This Row],[Number of Users]]-Sales[[#This Row],[Licenses Bought]])</f>
        <v>2</v>
      </c>
      <c r="J2144" s="2">
        <f>IF(Sales[[#This Row],[Sales Month]]=MAX(Sales[Sales Month]),Sales[[#This Row],[Upsell $ Per Non-Paying User]]*Sales[[#This Row],[Non-Paying Users]],0)</f>
        <v>20</v>
      </c>
      <c r="K2144" s="2" t="str">
        <f>_xlfn.IFS(Sales[[#This Row],[Current Upsell $]]=0,"",Sales[[#This Row],[Current Upsell $]]&gt;=400,"High",Sales[[#This Row],[Current Upsell $]]&gt;=100,"Medium",Sales[[#This Row],[Current Upsell $]]&lt;100,"Low")</f>
        <v>Low</v>
      </c>
      <c r="L2144" s="2" t="str">
        <f>IF(Sales[[#This Row],[Current Upsell $]]&gt;0,_xlfn.CONCAT(Sales[[#This Row],[Subscription Type]]," ",Sales[[#This Row],[Upsell Priority]]," ",TEXT(Sales[[#This Row],[Current Upsell $]],"$#,#")),"")</f>
        <v>Basic Low $20</v>
      </c>
      <c r="M2144" s="1">
        <v>44317</v>
      </c>
      <c r="N2144" s="1">
        <v>44378</v>
      </c>
      <c r="O2144">
        <v>2</v>
      </c>
      <c r="P2144">
        <v>0</v>
      </c>
      <c r="Q2144" s="1">
        <v>44348</v>
      </c>
      <c r="R2144">
        <v>0</v>
      </c>
      <c r="S2144" s="1"/>
    </row>
    <row r="2145" spans="1:19" x14ac:dyDescent="0.35">
      <c r="A2145">
        <v>100317</v>
      </c>
      <c r="B2145" t="s">
        <v>3</v>
      </c>
      <c r="C2145" s="2">
        <f>_xlfn.SWITCH(Sales[[#This Row],[Subscription Type]],"Basic",10,"Premium",10,"Business",25,"Enterprise",27)</f>
        <v>10</v>
      </c>
      <c r="G2145">
        <v>0</v>
      </c>
      <c r="H2145">
        <v>2</v>
      </c>
      <c r="I2145">
        <f>IF(Sales[[#This Row],[Number of Users]]-Sales[[#This Row],[Licenses Bought]]&lt;0,0,Sales[[#This Row],[Number of Users]]-Sales[[#This Row],[Licenses Bought]])</f>
        <v>2</v>
      </c>
      <c r="J2145" s="2">
        <f>IF(Sales[[#This Row],[Sales Month]]=MAX(Sales[Sales Month]),Sales[[#This Row],[Upsell $ Per Non-Paying User]]*Sales[[#This Row],[Non-Paying Users]],0)</f>
        <v>0</v>
      </c>
      <c r="K2145" s="2" t="str">
        <f>_xlfn.IFS(Sales[[#This Row],[Current Upsell $]]=0,"",Sales[[#This Row],[Current Upsell $]]&gt;=400,"High",Sales[[#This Row],[Current Upsell $]]&gt;=100,"Medium",Sales[[#This Row],[Current Upsell $]]&lt;100,"Low")</f>
        <v/>
      </c>
      <c r="L2145" s="2" t="str">
        <f>IF(Sales[[#This Row],[Current Upsell $]]&gt;0,_xlfn.CONCAT(Sales[[#This Row],[Subscription Type]]," ",Sales[[#This Row],[Upsell Priority]]," ",TEXT(Sales[[#This Row],[Current Upsell $]],"$#,#")),"")</f>
        <v/>
      </c>
      <c r="M2145" s="1">
        <v>44317</v>
      </c>
      <c r="N2145" s="1">
        <v>44348</v>
      </c>
      <c r="O2145">
        <v>1</v>
      </c>
      <c r="P2145">
        <v>0</v>
      </c>
      <c r="Q2145" s="1">
        <v>44317</v>
      </c>
      <c r="R2145">
        <v>0</v>
      </c>
      <c r="S2145" s="1"/>
    </row>
    <row r="2146" spans="1:19" x14ac:dyDescent="0.35">
      <c r="A2146">
        <v>100317</v>
      </c>
      <c r="B2146" t="s">
        <v>0</v>
      </c>
      <c r="C2146" s="2">
        <f>_xlfn.SWITCH(Sales[[#This Row],[Subscription Type]],"Basic",10,"Premium",10,"Business",25,"Enterprise",27)</f>
        <v>10</v>
      </c>
      <c r="G2146">
        <v>1</v>
      </c>
      <c r="H2146">
        <v>2</v>
      </c>
      <c r="I2146">
        <f>IF(Sales[[#This Row],[Number of Users]]-Sales[[#This Row],[Licenses Bought]]&lt;0,0,Sales[[#This Row],[Number of Users]]-Sales[[#This Row],[Licenses Bought]])</f>
        <v>1</v>
      </c>
      <c r="J2146" s="2">
        <f>IF(Sales[[#This Row],[Sales Month]]=MAX(Sales[Sales Month]),Sales[[#This Row],[Upsell $ Per Non-Paying User]]*Sales[[#This Row],[Non-Paying Users]],0)</f>
        <v>10</v>
      </c>
      <c r="K2146" s="2" t="str">
        <f>_xlfn.IFS(Sales[[#This Row],[Current Upsell $]]=0,"",Sales[[#This Row],[Current Upsell $]]&gt;=400,"High",Sales[[#This Row],[Current Upsell $]]&gt;=100,"Medium",Sales[[#This Row],[Current Upsell $]]&lt;100,"Low")</f>
        <v>Low</v>
      </c>
      <c r="L2146" s="2" t="str">
        <f>IF(Sales[[#This Row],[Current Upsell $]]&gt;0,_xlfn.CONCAT(Sales[[#This Row],[Subscription Type]]," ",Sales[[#This Row],[Upsell Priority]]," ",TEXT(Sales[[#This Row],[Current Upsell $]],"$#,#")),"")</f>
        <v>Premium Low $10</v>
      </c>
      <c r="M2146" s="1">
        <v>44317</v>
      </c>
      <c r="N2146" s="1">
        <v>44348</v>
      </c>
      <c r="O2146">
        <v>1</v>
      </c>
      <c r="P2146">
        <v>0</v>
      </c>
      <c r="Q2146" s="1">
        <v>44348</v>
      </c>
      <c r="R2146">
        <v>10</v>
      </c>
      <c r="S2146" s="1"/>
    </row>
    <row r="2147" spans="1:19" x14ac:dyDescent="0.35">
      <c r="A2147">
        <v>100318</v>
      </c>
      <c r="B2147" t="s">
        <v>3</v>
      </c>
      <c r="C2147" s="2">
        <f>_xlfn.SWITCH(Sales[[#This Row],[Subscription Type]],"Basic",10,"Premium",10,"Business",25,"Enterprise",27)</f>
        <v>10</v>
      </c>
      <c r="E2147" s="1"/>
      <c r="F2147" s="1"/>
      <c r="G2147">
        <v>0</v>
      </c>
      <c r="H2147">
        <v>2</v>
      </c>
      <c r="I2147">
        <f>IF(Sales[[#This Row],[Number of Users]]-Sales[[#This Row],[Licenses Bought]]&lt;0,0,Sales[[#This Row],[Number of Users]]-Sales[[#This Row],[Licenses Bought]])</f>
        <v>2</v>
      </c>
      <c r="J2147" s="2">
        <f>IF(Sales[[#This Row],[Sales Month]]=MAX(Sales[Sales Month]),Sales[[#This Row],[Upsell $ Per Non-Paying User]]*Sales[[#This Row],[Non-Paying Users]],0)</f>
        <v>0</v>
      </c>
      <c r="K2147" s="2" t="str">
        <f>_xlfn.IFS(Sales[[#This Row],[Current Upsell $]]=0,"",Sales[[#This Row],[Current Upsell $]]&gt;=400,"High",Sales[[#This Row],[Current Upsell $]]&gt;=100,"Medium",Sales[[#This Row],[Current Upsell $]]&lt;100,"Low")</f>
        <v/>
      </c>
      <c r="L2147" s="2" t="str">
        <f>IF(Sales[[#This Row],[Current Upsell $]]&gt;0,_xlfn.CONCAT(Sales[[#This Row],[Subscription Type]]," ",Sales[[#This Row],[Upsell Priority]]," ",TEXT(Sales[[#This Row],[Current Upsell $]],"$#,#")),"")</f>
        <v/>
      </c>
      <c r="M2147" s="1">
        <v>44317</v>
      </c>
      <c r="N2147" s="1">
        <v>44378</v>
      </c>
      <c r="O2147">
        <v>2</v>
      </c>
      <c r="P2147">
        <v>0</v>
      </c>
      <c r="Q2147" s="1">
        <v>44317</v>
      </c>
      <c r="R2147">
        <v>0</v>
      </c>
      <c r="S2147" s="1"/>
    </row>
    <row r="2148" spans="1:19" x14ac:dyDescent="0.35">
      <c r="A2148">
        <v>100318</v>
      </c>
      <c r="B2148" t="s">
        <v>0</v>
      </c>
      <c r="C2148" s="2">
        <f>_xlfn.SWITCH(Sales[[#This Row],[Subscription Type]],"Basic",10,"Premium",10,"Business",25,"Enterprise",27)</f>
        <v>10</v>
      </c>
      <c r="E2148" s="1"/>
      <c r="F2148" s="1"/>
      <c r="G2148">
        <v>1</v>
      </c>
      <c r="H2148">
        <v>2</v>
      </c>
      <c r="I2148">
        <f>IF(Sales[[#This Row],[Number of Users]]-Sales[[#This Row],[Licenses Bought]]&lt;0,0,Sales[[#This Row],[Number of Users]]-Sales[[#This Row],[Licenses Bought]])</f>
        <v>1</v>
      </c>
      <c r="J2148" s="2">
        <f>IF(Sales[[#This Row],[Sales Month]]=MAX(Sales[Sales Month]),Sales[[#This Row],[Upsell $ Per Non-Paying User]]*Sales[[#This Row],[Non-Paying Users]],0)</f>
        <v>10</v>
      </c>
      <c r="K2148" s="2" t="str">
        <f>_xlfn.IFS(Sales[[#This Row],[Current Upsell $]]=0,"",Sales[[#This Row],[Current Upsell $]]&gt;=400,"High",Sales[[#This Row],[Current Upsell $]]&gt;=100,"Medium",Sales[[#This Row],[Current Upsell $]]&lt;100,"Low")</f>
        <v>Low</v>
      </c>
      <c r="L2148" s="2" t="str">
        <f>IF(Sales[[#This Row],[Current Upsell $]]&gt;0,_xlfn.CONCAT(Sales[[#This Row],[Subscription Type]]," ",Sales[[#This Row],[Upsell Priority]]," ",TEXT(Sales[[#This Row],[Current Upsell $]],"$#,#")),"")</f>
        <v>Premium Low $10</v>
      </c>
      <c r="M2148" s="1">
        <v>44317</v>
      </c>
      <c r="N2148" s="1">
        <v>44378</v>
      </c>
      <c r="O2148">
        <v>2</v>
      </c>
      <c r="P2148">
        <v>0</v>
      </c>
      <c r="Q2148" s="1">
        <v>44348</v>
      </c>
      <c r="R2148">
        <v>10</v>
      </c>
      <c r="S2148" s="1"/>
    </row>
    <row r="2149" spans="1:19" x14ac:dyDescent="0.35">
      <c r="A2149">
        <v>100319</v>
      </c>
      <c r="B2149" t="s">
        <v>3</v>
      </c>
      <c r="C2149" s="2">
        <f>_xlfn.SWITCH(Sales[[#This Row],[Subscription Type]],"Basic",10,"Premium",10,"Business",25,"Enterprise",27)</f>
        <v>10</v>
      </c>
      <c r="E2149" s="1"/>
      <c r="F2149" s="1"/>
      <c r="G2149">
        <v>0</v>
      </c>
      <c r="H2149">
        <v>72</v>
      </c>
      <c r="I2149">
        <f>IF(Sales[[#This Row],[Number of Users]]-Sales[[#This Row],[Licenses Bought]]&lt;0,0,Sales[[#This Row],[Number of Users]]-Sales[[#This Row],[Licenses Bought]])</f>
        <v>72</v>
      </c>
      <c r="J2149" s="2">
        <f>IF(Sales[[#This Row],[Sales Month]]=MAX(Sales[Sales Month]),Sales[[#This Row],[Upsell $ Per Non-Paying User]]*Sales[[#This Row],[Non-Paying Users]],0)</f>
        <v>720</v>
      </c>
      <c r="K2149" s="2" t="str">
        <f>_xlfn.IFS(Sales[[#This Row],[Current Upsell $]]=0,"",Sales[[#This Row],[Current Upsell $]]&gt;=400,"High",Sales[[#This Row],[Current Upsell $]]&gt;=100,"Medium",Sales[[#This Row],[Current Upsell $]]&lt;100,"Low")</f>
        <v>High</v>
      </c>
      <c r="L2149" s="2" t="str">
        <f>IF(Sales[[#This Row],[Current Upsell $]]&gt;0,_xlfn.CONCAT(Sales[[#This Row],[Subscription Type]]," ",Sales[[#This Row],[Upsell Priority]]," ",TEXT(Sales[[#This Row],[Current Upsell $]],"$#,#")),"")</f>
        <v>Basic High $720</v>
      </c>
      <c r="M2149" s="1">
        <v>44348</v>
      </c>
      <c r="N2149" s="1">
        <v>44378</v>
      </c>
      <c r="O2149">
        <v>1</v>
      </c>
      <c r="P2149">
        <v>0</v>
      </c>
      <c r="Q2149" s="1">
        <v>44348</v>
      </c>
      <c r="R2149">
        <v>0</v>
      </c>
      <c r="S2149" s="1"/>
    </row>
    <row r="2150" spans="1:19" x14ac:dyDescent="0.35">
      <c r="A2150">
        <v>100320</v>
      </c>
      <c r="B2150" t="s">
        <v>3</v>
      </c>
      <c r="C2150" s="2">
        <f>_xlfn.SWITCH(Sales[[#This Row],[Subscription Type]],"Basic",10,"Premium",10,"Business",25,"Enterprise",27)</f>
        <v>10</v>
      </c>
      <c r="E2150" s="1"/>
      <c r="F2150" s="1"/>
      <c r="G2150">
        <v>0</v>
      </c>
      <c r="H2150">
        <v>84</v>
      </c>
      <c r="I2150">
        <f>IF(Sales[[#This Row],[Number of Users]]-Sales[[#This Row],[Licenses Bought]]&lt;0,0,Sales[[#This Row],[Number of Users]]-Sales[[#This Row],[Licenses Bought]])</f>
        <v>84</v>
      </c>
      <c r="J2150" s="2">
        <f>IF(Sales[[#This Row],[Sales Month]]=MAX(Sales[Sales Month]),Sales[[#This Row],[Upsell $ Per Non-Paying User]]*Sales[[#This Row],[Non-Paying Users]],0)</f>
        <v>840</v>
      </c>
      <c r="K2150" s="2" t="str">
        <f>_xlfn.IFS(Sales[[#This Row],[Current Upsell $]]=0,"",Sales[[#This Row],[Current Upsell $]]&gt;=400,"High",Sales[[#This Row],[Current Upsell $]]&gt;=100,"Medium",Sales[[#This Row],[Current Upsell $]]&lt;100,"Low")</f>
        <v>High</v>
      </c>
      <c r="L2150" s="2" t="str">
        <f>IF(Sales[[#This Row],[Current Upsell $]]&gt;0,_xlfn.CONCAT(Sales[[#This Row],[Subscription Type]]," ",Sales[[#This Row],[Upsell Priority]]," ",TEXT(Sales[[#This Row],[Current Upsell $]],"$#,#")),"")</f>
        <v>Basic High $840</v>
      </c>
      <c r="M2150" s="1">
        <v>44348</v>
      </c>
      <c r="N2150" s="1">
        <v>44378</v>
      </c>
      <c r="O2150">
        <v>1</v>
      </c>
      <c r="P2150">
        <v>0</v>
      </c>
      <c r="Q2150" s="1">
        <v>44348</v>
      </c>
      <c r="R2150">
        <v>0</v>
      </c>
      <c r="S2150" s="1"/>
    </row>
    <row r="2151" spans="1:19" x14ac:dyDescent="0.35">
      <c r="A2151">
        <v>100321</v>
      </c>
      <c r="B2151" t="s">
        <v>3</v>
      </c>
      <c r="C2151" s="2">
        <f>_xlfn.SWITCH(Sales[[#This Row],[Subscription Type]],"Basic",10,"Premium",10,"Business",25,"Enterprise",27)</f>
        <v>10</v>
      </c>
      <c r="E2151" s="1"/>
      <c r="F2151" s="1"/>
      <c r="G2151">
        <v>0</v>
      </c>
      <c r="H2151">
        <v>50</v>
      </c>
      <c r="I2151">
        <f>IF(Sales[[#This Row],[Number of Users]]-Sales[[#This Row],[Licenses Bought]]&lt;0,0,Sales[[#This Row],[Number of Users]]-Sales[[#This Row],[Licenses Bought]])</f>
        <v>50</v>
      </c>
      <c r="J2151" s="2">
        <f>IF(Sales[[#This Row],[Sales Month]]=MAX(Sales[Sales Month]),Sales[[#This Row],[Upsell $ Per Non-Paying User]]*Sales[[#This Row],[Non-Paying Users]],0)</f>
        <v>500</v>
      </c>
      <c r="K2151" s="2" t="str">
        <f>_xlfn.IFS(Sales[[#This Row],[Current Upsell $]]=0,"",Sales[[#This Row],[Current Upsell $]]&gt;=400,"High",Sales[[#This Row],[Current Upsell $]]&gt;=100,"Medium",Sales[[#This Row],[Current Upsell $]]&lt;100,"Low")</f>
        <v>High</v>
      </c>
      <c r="L2151" s="2" t="str">
        <f>IF(Sales[[#This Row],[Current Upsell $]]&gt;0,_xlfn.CONCAT(Sales[[#This Row],[Subscription Type]]," ",Sales[[#This Row],[Upsell Priority]]," ",TEXT(Sales[[#This Row],[Current Upsell $]],"$#,#")),"")</f>
        <v>Basic High $500</v>
      </c>
      <c r="M2151" s="1">
        <v>44348</v>
      </c>
      <c r="N2151" s="1">
        <v>44378</v>
      </c>
      <c r="O2151">
        <v>1</v>
      </c>
      <c r="P2151">
        <v>0</v>
      </c>
      <c r="Q2151" s="1">
        <v>44348</v>
      </c>
      <c r="R2151">
        <v>0</v>
      </c>
      <c r="S2151" s="1"/>
    </row>
    <row r="2152" spans="1:19" x14ac:dyDescent="0.35">
      <c r="A2152">
        <v>100322</v>
      </c>
      <c r="B2152" t="s">
        <v>3</v>
      </c>
      <c r="C2152" s="2">
        <f>_xlfn.SWITCH(Sales[[#This Row],[Subscription Type]],"Basic",10,"Premium",10,"Business",25,"Enterprise",27)</f>
        <v>10</v>
      </c>
      <c r="E2152" s="1"/>
      <c r="F2152" s="1"/>
      <c r="G2152">
        <v>0</v>
      </c>
      <c r="H2152">
        <v>68</v>
      </c>
      <c r="I2152">
        <f>IF(Sales[[#This Row],[Number of Users]]-Sales[[#This Row],[Licenses Bought]]&lt;0,0,Sales[[#This Row],[Number of Users]]-Sales[[#This Row],[Licenses Bought]])</f>
        <v>68</v>
      </c>
      <c r="J2152" s="2">
        <f>IF(Sales[[#This Row],[Sales Month]]=MAX(Sales[Sales Month]),Sales[[#This Row],[Upsell $ Per Non-Paying User]]*Sales[[#This Row],[Non-Paying Users]],0)</f>
        <v>680</v>
      </c>
      <c r="K2152" s="2" t="str">
        <f>_xlfn.IFS(Sales[[#This Row],[Current Upsell $]]=0,"",Sales[[#This Row],[Current Upsell $]]&gt;=400,"High",Sales[[#This Row],[Current Upsell $]]&gt;=100,"Medium",Sales[[#This Row],[Current Upsell $]]&lt;100,"Low")</f>
        <v>High</v>
      </c>
      <c r="L2152" s="2" t="str">
        <f>IF(Sales[[#This Row],[Current Upsell $]]&gt;0,_xlfn.CONCAT(Sales[[#This Row],[Subscription Type]]," ",Sales[[#This Row],[Upsell Priority]]," ",TEXT(Sales[[#This Row],[Current Upsell $]],"$#,#")),"")</f>
        <v>Basic High $680</v>
      </c>
      <c r="M2152" s="1">
        <v>44348</v>
      </c>
      <c r="N2152" s="1">
        <v>44378</v>
      </c>
      <c r="O2152">
        <v>1</v>
      </c>
      <c r="P2152">
        <v>0</v>
      </c>
      <c r="Q2152" s="1">
        <v>44348</v>
      </c>
      <c r="R2152">
        <v>0</v>
      </c>
      <c r="S2152" s="1"/>
    </row>
    <row r="2153" spans="1:19" x14ac:dyDescent="0.35">
      <c r="A2153">
        <v>100323</v>
      </c>
      <c r="B2153" t="s">
        <v>3</v>
      </c>
      <c r="C2153" s="2">
        <f>_xlfn.SWITCH(Sales[[#This Row],[Subscription Type]],"Basic",10,"Premium",10,"Business",25,"Enterprise",27)</f>
        <v>10</v>
      </c>
      <c r="E2153" s="1"/>
      <c r="F2153" s="1"/>
      <c r="G2153">
        <v>0</v>
      </c>
      <c r="H2153">
        <v>51</v>
      </c>
      <c r="I2153">
        <f>IF(Sales[[#This Row],[Number of Users]]-Sales[[#This Row],[Licenses Bought]]&lt;0,0,Sales[[#This Row],[Number of Users]]-Sales[[#This Row],[Licenses Bought]])</f>
        <v>51</v>
      </c>
      <c r="J2153" s="2">
        <f>IF(Sales[[#This Row],[Sales Month]]=MAX(Sales[Sales Month]),Sales[[#This Row],[Upsell $ Per Non-Paying User]]*Sales[[#This Row],[Non-Paying Users]],0)</f>
        <v>510</v>
      </c>
      <c r="K2153" s="2" t="str">
        <f>_xlfn.IFS(Sales[[#This Row],[Current Upsell $]]=0,"",Sales[[#This Row],[Current Upsell $]]&gt;=400,"High",Sales[[#This Row],[Current Upsell $]]&gt;=100,"Medium",Sales[[#This Row],[Current Upsell $]]&lt;100,"Low")</f>
        <v>High</v>
      </c>
      <c r="L2153" s="2" t="str">
        <f>IF(Sales[[#This Row],[Current Upsell $]]&gt;0,_xlfn.CONCAT(Sales[[#This Row],[Subscription Type]]," ",Sales[[#This Row],[Upsell Priority]]," ",TEXT(Sales[[#This Row],[Current Upsell $]],"$#,#")),"")</f>
        <v>Basic High $510</v>
      </c>
      <c r="M2153" s="1">
        <v>44348</v>
      </c>
      <c r="N2153" s="1">
        <v>44378</v>
      </c>
      <c r="O2153">
        <v>1</v>
      </c>
      <c r="P2153">
        <v>0</v>
      </c>
      <c r="Q2153" s="1">
        <v>44348</v>
      </c>
      <c r="R2153">
        <v>0</v>
      </c>
      <c r="S2153" s="1"/>
    </row>
    <row r="2154" spans="1:19" x14ac:dyDescent="0.35">
      <c r="A2154">
        <v>100324</v>
      </c>
      <c r="B2154" t="s">
        <v>3</v>
      </c>
      <c r="C2154" s="2">
        <f>_xlfn.SWITCH(Sales[[#This Row],[Subscription Type]],"Basic",10,"Premium",10,"Business",25,"Enterprise",27)</f>
        <v>10</v>
      </c>
      <c r="E2154" s="1"/>
      <c r="F2154" s="1"/>
      <c r="G2154">
        <v>0</v>
      </c>
      <c r="H2154">
        <v>68</v>
      </c>
      <c r="I2154">
        <f>IF(Sales[[#This Row],[Number of Users]]-Sales[[#This Row],[Licenses Bought]]&lt;0,0,Sales[[#This Row],[Number of Users]]-Sales[[#This Row],[Licenses Bought]])</f>
        <v>68</v>
      </c>
      <c r="J2154" s="2">
        <f>IF(Sales[[#This Row],[Sales Month]]=MAX(Sales[Sales Month]),Sales[[#This Row],[Upsell $ Per Non-Paying User]]*Sales[[#This Row],[Non-Paying Users]],0)</f>
        <v>680</v>
      </c>
      <c r="K2154" s="2" t="str">
        <f>_xlfn.IFS(Sales[[#This Row],[Current Upsell $]]=0,"",Sales[[#This Row],[Current Upsell $]]&gt;=400,"High",Sales[[#This Row],[Current Upsell $]]&gt;=100,"Medium",Sales[[#This Row],[Current Upsell $]]&lt;100,"Low")</f>
        <v>High</v>
      </c>
      <c r="L2154" s="2" t="str">
        <f>IF(Sales[[#This Row],[Current Upsell $]]&gt;0,_xlfn.CONCAT(Sales[[#This Row],[Subscription Type]]," ",Sales[[#This Row],[Upsell Priority]]," ",TEXT(Sales[[#This Row],[Current Upsell $]],"$#,#")),"")</f>
        <v>Basic High $680</v>
      </c>
      <c r="M2154" s="1">
        <v>44348</v>
      </c>
      <c r="N2154" s="1">
        <v>44378</v>
      </c>
      <c r="O2154">
        <v>1</v>
      </c>
      <c r="P2154">
        <v>0</v>
      </c>
      <c r="Q2154" s="1">
        <v>44348</v>
      </c>
      <c r="R2154">
        <v>0</v>
      </c>
      <c r="S2154" s="1"/>
    </row>
    <row r="2155" spans="1:19" x14ac:dyDescent="0.35">
      <c r="A2155">
        <v>100325</v>
      </c>
      <c r="B2155" t="s">
        <v>3</v>
      </c>
      <c r="C2155" s="2">
        <f>_xlfn.SWITCH(Sales[[#This Row],[Subscription Type]],"Basic",10,"Premium",10,"Business",25,"Enterprise",27)</f>
        <v>10</v>
      </c>
      <c r="E2155" s="1"/>
      <c r="F2155" s="1"/>
      <c r="G2155">
        <v>0</v>
      </c>
      <c r="H2155">
        <v>59</v>
      </c>
      <c r="I2155">
        <f>IF(Sales[[#This Row],[Number of Users]]-Sales[[#This Row],[Licenses Bought]]&lt;0,0,Sales[[#This Row],[Number of Users]]-Sales[[#This Row],[Licenses Bought]])</f>
        <v>59</v>
      </c>
      <c r="J2155" s="2">
        <f>IF(Sales[[#This Row],[Sales Month]]=MAX(Sales[Sales Month]),Sales[[#This Row],[Upsell $ Per Non-Paying User]]*Sales[[#This Row],[Non-Paying Users]],0)</f>
        <v>590</v>
      </c>
      <c r="K2155" s="2" t="str">
        <f>_xlfn.IFS(Sales[[#This Row],[Current Upsell $]]=0,"",Sales[[#This Row],[Current Upsell $]]&gt;=400,"High",Sales[[#This Row],[Current Upsell $]]&gt;=100,"Medium",Sales[[#This Row],[Current Upsell $]]&lt;100,"Low")</f>
        <v>High</v>
      </c>
      <c r="L2155" s="2" t="str">
        <f>IF(Sales[[#This Row],[Current Upsell $]]&gt;0,_xlfn.CONCAT(Sales[[#This Row],[Subscription Type]]," ",Sales[[#This Row],[Upsell Priority]]," ",TEXT(Sales[[#This Row],[Current Upsell $]],"$#,#")),"")</f>
        <v>Basic High $590</v>
      </c>
      <c r="M2155" s="1">
        <v>44348</v>
      </c>
      <c r="N2155" s="1">
        <v>44378</v>
      </c>
      <c r="O2155">
        <v>1</v>
      </c>
      <c r="P2155">
        <v>0</v>
      </c>
      <c r="Q2155" s="1">
        <v>44348</v>
      </c>
      <c r="R2155">
        <v>0</v>
      </c>
      <c r="S2155" s="1"/>
    </row>
    <row r="2156" spans="1:19" x14ac:dyDescent="0.35">
      <c r="A2156">
        <v>100326</v>
      </c>
      <c r="B2156" t="s">
        <v>3</v>
      </c>
      <c r="C2156" s="2">
        <f>_xlfn.SWITCH(Sales[[#This Row],[Subscription Type]],"Basic",10,"Premium",10,"Business",25,"Enterprise",27)</f>
        <v>10</v>
      </c>
      <c r="E2156" s="1"/>
      <c r="F2156" s="1"/>
      <c r="G2156">
        <v>0</v>
      </c>
      <c r="H2156">
        <v>50</v>
      </c>
      <c r="I2156">
        <f>IF(Sales[[#This Row],[Number of Users]]-Sales[[#This Row],[Licenses Bought]]&lt;0,0,Sales[[#This Row],[Number of Users]]-Sales[[#This Row],[Licenses Bought]])</f>
        <v>50</v>
      </c>
      <c r="J2156" s="2">
        <f>IF(Sales[[#This Row],[Sales Month]]=MAX(Sales[Sales Month]),Sales[[#This Row],[Upsell $ Per Non-Paying User]]*Sales[[#This Row],[Non-Paying Users]],0)</f>
        <v>500</v>
      </c>
      <c r="K2156" s="2" t="str">
        <f>_xlfn.IFS(Sales[[#This Row],[Current Upsell $]]=0,"",Sales[[#This Row],[Current Upsell $]]&gt;=400,"High",Sales[[#This Row],[Current Upsell $]]&gt;=100,"Medium",Sales[[#This Row],[Current Upsell $]]&lt;100,"Low")</f>
        <v>High</v>
      </c>
      <c r="L2156" s="2" t="str">
        <f>IF(Sales[[#This Row],[Current Upsell $]]&gt;0,_xlfn.CONCAT(Sales[[#This Row],[Subscription Type]]," ",Sales[[#This Row],[Upsell Priority]]," ",TEXT(Sales[[#This Row],[Current Upsell $]],"$#,#")),"")</f>
        <v>Basic High $500</v>
      </c>
      <c r="M2156" s="1">
        <v>44348</v>
      </c>
      <c r="N2156" s="1">
        <v>44378</v>
      </c>
      <c r="O2156">
        <v>1</v>
      </c>
      <c r="P2156">
        <v>0</v>
      </c>
      <c r="Q2156" s="1">
        <v>44348</v>
      </c>
      <c r="R2156">
        <v>0</v>
      </c>
      <c r="S2156" s="1"/>
    </row>
    <row r="2157" spans="1:19" x14ac:dyDescent="0.35">
      <c r="A2157">
        <v>100327</v>
      </c>
      <c r="B2157" t="s">
        <v>3</v>
      </c>
      <c r="C2157" s="2">
        <f>_xlfn.SWITCH(Sales[[#This Row],[Subscription Type]],"Basic",10,"Premium",10,"Business",25,"Enterprise",27)</f>
        <v>10</v>
      </c>
      <c r="E2157" s="1"/>
      <c r="F2157" s="1"/>
      <c r="G2157">
        <v>0</v>
      </c>
      <c r="H2157">
        <v>54</v>
      </c>
      <c r="I2157">
        <f>IF(Sales[[#This Row],[Number of Users]]-Sales[[#This Row],[Licenses Bought]]&lt;0,0,Sales[[#This Row],[Number of Users]]-Sales[[#This Row],[Licenses Bought]])</f>
        <v>54</v>
      </c>
      <c r="J2157" s="2">
        <f>IF(Sales[[#This Row],[Sales Month]]=MAX(Sales[Sales Month]),Sales[[#This Row],[Upsell $ Per Non-Paying User]]*Sales[[#This Row],[Non-Paying Users]],0)</f>
        <v>540</v>
      </c>
      <c r="K2157" s="2" t="str">
        <f>_xlfn.IFS(Sales[[#This Row],[Current Upsell $]]=0,"",Sales[[#This Row],[Current Upsell $]]&gt;=400,"High",Sales[[#This Row],[Current Upsell $]]&gt;=100,"Medium",Sales[[#This Row],[Current Upsell $]]&lt;100,"Low")</f>
        <v>High</v>
      </c>
      <c r="L2157" s="2" t="str">
        <f>IF(Sales[[#This Row],[Current Upsell $]]&gt;0,_xlfn.CONCAT(Sales[[#This Row],[Subscription Type]]," ",Sales[[#This Row],[Upsell Priority]]," ",TEXT(Sales[[#This Row],[Current Upsell $]],"$#,#")),"")</f>
        <v>Basic High $540</v>
      </c>
      <c r="M2157" s="1">
        <v>44348</v>
      </c>
      <c r="N2157" s="1">
        <v>44378</v>
      </c>
      <c r="O2157">
        <v>1</v>
      </c>
      <c r="P2157">
        <v>0</v>
      </c>
      <c r="Q2157" s="1">
        <v>44348</v>
      </c>
      <c r="R2157">
        <v>0</v>
      </c>
      <c r="S2157" s="1"/>
    </row>
    <row r="2158" spans="1:19" x14ac:dyDescent="0.35">
      <c r="A2158">
        <v>100328</v>
      </c>
      <c r="B2158" t="s">
        <v>3</v>
      </c>
      <c r="C2158" s="2">
        <f>_xlfn.SWITCH(Sales[[#This Row],[Subscription Type]],"Basic",10,"Premium",10,"Business",25,"Enterprise",27)</f>
        <v>10</v>
      </c>
      <c r="E2158" s="1"/>
      <c r="F2158" s="1"/>
      <c r="G2158">
        <v>0</v>
      </c>
      <c r="H2158">
        <v>55</v>
      </c>
      <c r="I2158">
        <f>IF(Sales[[#This Row],[Number of Users]]-Sales[[#This Row],[Licenses Bought]]&lt;0,0,Sales[[#This Row],[Number of Users]]-Sales[[#This Row],[Licenses Bought]])</f>
        <v>55</v>
      </c>
      <c r="J2158" s="2">
        <f>IF(Sales[[#This Row],[Sales Month]]=MAX(Sales[Sales Month]),Sales[[#This Row],[Upsell $ Per Non-Paying User]]*Sales[[#This Row],[Non-Paying Users]],0)</f>
        <v>550</v>
      </c>
      <c r="K2158" s="2" t="str">
        <f>_xlfn.IFS(Sales[[#This Row],[Current Upsell $]]=0,"",Sales[[#This Row],[Current Upsell $]]&gt;=400,"High",Sales[[#This Row],[Current Upsell $]]&gt;=100,"Medium",Sales[[#This Row],[Current Upsell $]]&lt;100,"Low")</f>
        <v>High</v>
      </c>
      <c r="L2158" s="2" t="str">
        <f>IF(Sales[[#This Row],[Current Upsell $]]&gt;0,_xlfn.CONCAT(Sales[[#This Row],[Subscription Type]]," ",Sales[[#This Row],[Upsell Priority]]," ",TEXT(Sales[[#This Row],[Current Upsell $]],"$#,#")),"")</f>
        <v>Basic High $550</v>
      </c>
      <c r="M2158" s="1">
        <v>44348</v>
      </c>
      <c r="N2158" s="1">
        <v>44378</v>
      </c>
      <c r="O2158">
        <v>1</v>
      </c>
      <c r="P2158">
        <v>0</v>
      </c>
      <c r="Q2158" s="1">
        <v>44348</v>
      </c>
      <c r="R2158">
        <v>0</v>
      </c>
      <c r="S2158" s="1"/>
    </row>
    <row r="2159" spans="1:19" x14ac:dyDescent="0.35">
      <c r="A2159">
        <v>100329</v>
      </c>
      <c r="B2159" t="s">
        <v>3</v>
      </c>
      <c r="C2159" s="2">
        <f>_xlfn.SWITCH(Sales[[#This Row],[Subscription Type]],"Basic",10,"Premium",10,"Business",25,"Enterprise",27)</f>
        <v>10</v>
      </c>
      <c r="E2159" s="1"/>
      <c r="F2159" s="1"/>
      <c r="G2159">
        <v>0</v>
      </c>
      <c r="H2159">
        <v>50</v>
      </c>
      <c r="I2159">
        <f>IF(Sales[[#This Row],[Number of Users]]-Sales[[#This Row],[Licenses Bought]]&lt;0,0,Sales[[#This Row],[Number of Users]]-Sales[[#This Row],[Licenses Bought]])</f>
        <v>50</v>
      </c>
      <c r="J2159" s="2">
        <f>IF(Sales[[#This Row],[Sales Month]]=MAX(Sales[Sales Month]),Sales[[#This Row],[Upsell $ Per Non-Paying User]]*Sales[[#This Row],[Non-Paying Users]],0)</f>
        <v>500</v>
      </c>
      <c r="K2159" s="2" t="str">
        <f>_xlfn.IFS(Sales[[#This Row],[Current Upsell $]]=0,"",Sales[[#This Row],[Current Upsell $]]&gt;=400,"High",Sales[[#This Row],[Current Upsell $]]&gt;=100,"Medium",Sales[[#This Row],[Current Upsell $]]&lt;100,"Low")</f>
        <v>High</v>
      </c>
      <c r="L2159" s="2" t="str">
        <f>IF(Sales[[#This Row],[Current Upsell $]]&gt;0,_xlfn.CONCAT(Sales[[#This Row],[Subscription Type]]," ",Sales[[#This Row],[Upsell Priority]]," ",TEXT(Sales[[#This Row],[Current Upsell $]],"$#,#")),"")</f>
        <v>Basic High $500</v>
      </c>
      <c r="M2159" s="1">
        <v>44348</v>
      </c>
      <c r="N2159" s="1">
        <v>44378</v>
      </c>
      <c r="O2159">
        <v>1</v>
      </c>
      <c r="P2159">
        <v>0</v>
      </c>
      <c r="Q2159" s="1">
        <v>44348</v>
      </c>
      <c r="R2159">
        <v>0</v>
      </c>
      <c r="S2159" s="1"/>
    </row>
    <row r="2160" spans="1:19" x14ac:dyDescent="0.35">
      <c r="A2160">
        <v>100330</v>
      </c>
      <c r="B2160" t="s">
        <v>3</v>
      </c>
      <c r="C2160" s="2">
        <f>_xlfn.SWITCH(Sales[[#This Row],[Subscription Type]],"Basic",10,"Premium",10,"Business",25,"Enterprise",27)</f>
        <v>10</v>
      </c>
      <c r="E2160" s="1"/>
      <c r="F2160" s="1"/>
      <c r="G2160">
        <v>0</v>
      </c>
      <c r="H2160">
        <v>41</v>
      </c>
      <c r="I2160">
        <f>IF(Sales[[#This Row],[Number of Users]]-Sales[[#This Row],[Licenses Bought]]&lt;0,0,Sales[[#This Row],[Number of Users]]-Sales[[#This Row],[Licenses Bought]])</f>
        <v>41</v>
      </c>
      <c r="J2160" s="2">
        <f>IF(Sales[[#This Row],[Sales Month]]=MAX(Sales[Sales Month]),Sales[[#This Row],[Upsell $ Per Non-Paying User]]*Sales[[#This Row],[Non-Paying Users]],0)</f>
        <v>410</v>
      </c>
      <c r="K2160" s="2" t="str">
        <f>_xlfn.IFS(Sales[[#This Row],[Current Upsell $]]=0,"",Sales[[#This Row],[Current Upsell $]]&gt;=400,"High",Sales[[#This Row],[Current Upsell $]]&gt;=100,"Medium",Sales[[#This Row],[Current Upsell $]]&lt;100,"Low")</f>
        <v>High</v>
      </c>
      <c r="L2160" s="2" t="str">
        <f>IF(Sales[[#This Row],[Current Upsell $]]&gt;0,_xlfn.CONCAT(Sales[[#This Row],[Subscription Type]]," ",Sales[[#This Row],[Upsell Priority]]," ",TEXT(Sales[[#This Row],[Current Upsell $]],"$#,#")),"")</f>
        <v>Basic High $410</v>
      </c>
      <c r="M2160" s="1">
        <v>44348</v>
      </c>
      <c r="N2160" s="1">
        <v>44378</v>
      </c>
      <c r="O2160">
        <v>1</v>
      </c>
      <c r="P2160">
        <v>0</v>
      </c>
      <c r="Q2160" s="1">
        <v>44348</v>
      </c>
      <c r="R2160">
        <v>0</v>
      </c>
      <c r="S2160" s="1"/>
    </row>
    <row r="2161" spans="1:19" x14ac:dyDescent="0.35">
      <c r="A2161">
        <v>100331</v>
      </c>
      <c r="B2161" t="s">
        <v>3</v>
      </c>
      <c r="C2161" s="2">
        <f>_xlfn.SWITCH(Sales[[#This Row],[Subscription Type]],"Basic",10,"Premium",10,"Business",25,"Enterprise",27)</f>
        <v>10</v>
      </c>
      <c r="E2161" s="1"/>
      <c r="F2161" s="1"/>
      <c r="G2161">
        <v>0</v>
      </c>
      <c r="H2161">
        <v>45</v>
      </c>
      <c r="I2161">
        <f>IF(Sales[[#This Row],[Number of Users]]-Sales[[#This Row],[Licenses Bought]]&lt;0,0,Sales[[#This Row],[Number of Users]]-Sales[[#This Row],[Licenses Bought]])</f>
        <v>45</v>
      </c>
      <c r="J2161" s="2">
        <f>IF(Sales[[#This Row],[Sales Month]]=MAX(Sales[Sales Month]),Sales[[#This Row],[Upsell $ Per Non-Paying User]]*Sales[[#This Row],[Non-Paying Users]],0)</f>
        <v>450</v>
      </c>
      <c r="K2161" s="2" t="str">
        <f>_xlfn.IFS(Sales[[#This Row],[Current Upsell $]]=0,"",Sales[[#This Row],[Current Upsell $]]&gt;=400,"High",Sales[[#This Row],[Current Upsell $]]&gt;=100,"Medium",Sales[[#This Row],[Current Upsell $]]&lt;100,"Low")</f>
        <v>High</v>
      </c>
      <c r="L2161" s="2" t="str">
        <f>IF(Sales[[#This Row],[Current Upsell $]]&gt;0,_xlfn.CONCAT(Sales[[#This Row],[Subscription Type]]," ",Sales[[#This Row],[Upsell Priority]]," ",TEXT(Sales[[#This Row],[Current Upsell $]],"$#,#")),"")</f>
        <v>Basic High $450</v>
      </c>
      <c r="M2161" s="1">
        <v>44348</v>
      </c>
      <c r="N2161" s="1">
        <v>44378</v>
      </c>
      <c r="O2161">
        <v>1</v>
      </c>
      <c r="P2161">
        <v>0</v>
      </c>
      <c r="Q2161" s="1">
        <v>44348</v>
      </c>
      <c r="R2161">
        <v>0</v>
      </c>
      <c r="S2161" s="1"/>
    </row>
    <row r="2162" spans="1:19" x14ac:dyDescent="0.35">
      <c r="A2162">
        <v>100332</v>
      </c>
      <c r="B2162" t="s">
        <v>3</v>
      </c>
      <c r="C2162" s="2">
        <f>_xlfn.SWITCH(Sales[[#This Row],[Subscription Type]],"Basic",10,"Premium",10,"Business",25,"Enterprise",27)</f>
        <v>10</v>
      </c>
      <c r="E2162" s="1"/>
      <c r="F2162" s="1"/>
      <c r="G2162">
        <v>0</v>
      </c>
      <c r="H2162">
        <v>37</v>
      </c>
      <c r="I2162">
        <f>IF(Sales[[#This Row],[Number of Users]]-Sales[[#This Row],[Licenses Bought]]&lt;0,0,Sales[[#This Row],[Number of Users]]-Sales[[#This Row],[Licenses Bought]])</f>
        <v>37</v>
      </c>
      <c r="J2162" s="2">
        <f>IF(Sales[[#This Row],[Sales Month]]=MAX(Sales[Sales Month]),Sales[[#This Row],[Upsell $ Per Non-Paying User]]*Sales[[#This Row],[Non-Paying Users]],0)</f>
        <v>370</v>
      </c>
      <c r="K2162" s="2" t="str">
        <f>_xlfn.IFS(Sales[[#This Row],[Current Upsell $]]=0,"",Sales[[#This Row],[Current Upsell $]]&gt;=400,"High",Sales[[#This Row],[Current Upsell $]]&gt;=100,"Medium",Sales[[#This Row],[Current Upsell $]]&lt;100,"Low")</f>
        <v>Medium</v>
      </c>
      <c r="L2162" s="2" t="str">
        <f>IF(Sales[[#This Row],[Current Upsell $]]&gt;0,_xlfn.CONCAT(Sales[[#This Row],[Subscription Type]]," ",Sales[[#This Row],[Upsell Priority]]," ",TEXT(Sales[[#This Row],[Current Upsell $]],"$#,#")),"")</f>
        <v>Basic Medium $370</v>
      </c>
      <c r="M2162" s="1">
        <v>44348</v>
      </c>
      <c r="N2162" s="1">
        <v>44378</v>
      </c>
      <c r="O2162">
        <v>1</v>
      </c>
      <c r="P2162">
        <v>0</v>
      </c>
      <c r="Q2162" s="1">
        <v>44348</v>
      </c>
      <c r="R2162">
        <v>0</v>
      </c>
      <c r="S2162" s="1"/>
    </row>
    <row r="2163" spans="1:19" x14ac:dyDescent="0.35">
      <c r="A2163">
        <v>100333</v>
      </c>
      <c r="B2163" t="s">
        <v>3</v>
      </c>
      <c r="C2163" s="2">
        <f>_xlfn.SWITCH(Sales[[#This Row],[Subscription Type]],"Basic",10,"Premium",10,"Business",25,"Enterprise",27)</f>
        <v>10</v>
      </c>
      <c r="E2163" s="1"/>
      <c r="F2163" s="1"/>
      <c r="G2163">
        <v>0</v>
      </c>
      <c r="H2163">
        <v>39</v>
      </c>
      <c r="I2163">
        <f>IF(Sales[[#This Row],[Number of Users]]-Sales[[#This Row],[Licenses Bought]]&lt;0,0,Sales[[#This Row],[Number of Users]]-Sales[[#This Row],[Licenses Bought]])</f>
        <v>39</v>
      </c>
      <c r="J2163" s="2">
        <f>IF(Sales[[#This Row],[Sales Month]]=MAX(Sales[Sales Month]),Sales[[#This Row],[Upsell $ Per Non-Paying User]]*Sales[[#This Row],[Non-Paying Users]],0)</f>
        <v>390</v>
      </c>
      <c r="K2163" s="2" t="str">
        <f>_xlfn.IFS(Sales[[#This Row],[Current Upsell $]]=0,"",Sales[[#This Row],[Current Upsell $]]&gt;=400,"High",Sales[[#This Row],[Current Upsell $]]&gt;=100,"Medium",Sales[[#This Row],[Current Upsell $]]&lt;100,"Low")</f>
        <v>Medium</v>
      </c>
      <c r="L2163" s="2" t="str">
        <f>IF(Sales[[#This Row],[Current Upsell $]]&gt;0,_xlfn.CONCAT(Sales[[#This Row],[Subscription Type]]," ",Sales[[#This Row],[Upsell Priority]]," ",TEXT(Sales[[#This Row],[Current Upsell $]],"$#,#")),"")</f>
        <v>Basic Medium $390</v>
      </c>
      <c r="M2163" s="1">
        <v>44348</v>
      </c>
      <c r="N2163" s="1">
        <v>44378</v>
      </c>
      <c r="O2163">
        <v>1</v>
      </c>
      <c r="P2163">
        <v>0</v>
      </c>
      <c r="Q2163" s="1">
        <v>44348</v>
      </c>
      <c r="R2163">
        <v>0</v>
      </c>
      <c r="S2163" s="1"/>
    </row>
    <row r="2164" spans="1:19" x14ac:dyDescent="0.35">
      <c r="A2164">
        <v>100334</v>
      </c>
      <c r="B2164" t="s">
        <v>3</v>
      </c>
      <c r="C2164" s="2">
        <f>_xlfn.SWITCH(Sales[[#This Row],[Subscription Type]],"Basic",10,"Premium",10,"Business",25,"Enterprise",27)</f>
        <v>10</v>
      </c>
      <c r="E2164" s="1"/>
      <c r="F2164" s="1"/>
      <c r="G2164">
        <v>0</v>
      </c>
      <c r="H2164">
        <v>37</v>
      </c>
      <c r="I2164">
        <f>IF(Sales[[#This Row],[Number of Users]]-Sales[[#This Row],[Licenses Bought]]&lt;0,0,Sales[[#This Row],[Number of Users]]-Sales[[#This Row],[Licenses Bought]])</f>
        <v>37</v>
      </c>
      <c r="J2164" s="2">
        <f>IF(Sales[[#This Row],[Sales Month]]=MAX(Sales[Sales Month]),Sales[[#This Row],[Upsell $ Per Non-Paying User]]*Sales[[#This Row],[Non-Paying Users]],0)</f>
        <v>370</v>
      </c>
      <c r="K2164" s="2" t="str">
        <f>_xlfn.IFS(Sales[[#This Row],[Current Upsell $]]=0,"",Sales[[#This Row],[Current Upsell $]]&gt;=400,"High",Sales[[#This Row],[Current Upsell $]]&gt;=100,"Medium",Sales[[#This Row],[Current Upsell $]]&lt;100,"Low")</f>
        <v>Medium</v>
      </c>
      <c r="L2164" s="2" t="str">
        <f>IF(Sales[[#This Row],[Current Upsell $]]&gt;0,_xlfn.CONCAT(Sales[[#This Row],[Subscription Type]]," ",Sales[[#This Row],[Upsell Priority]]," ",TEXT(Sales[[#This Row],[Current Upsell $]],"$#,#")),"")</f>
        <v>Basic Medium $370</v>
      </c>
      <c r="M2164" s="1">
        <v>44348</v>
      </c>
      <c r="N2164" s="1">
        <v>44378</v>
      </c>
      <c r="O2164">
        <v>1</v>
      </c>
      <c r="P2164">
        <v>0</v>
      </c>
      <c r="Q2164" s="1">
        <v>44348</v>
      </c>
      <c r="R2164">
        <v>0</v>
      </c>
      <c r="S2164" s="1"/>
    </row>
    <row r="2165" spans="1:19" x14ac:dyDescent="0.35">
      <c r="A2165">
        <v>100335</v>
      </c>
      <c r="B2165" t="s">
        <v>3</v>
      </c>
      <c r="C2165" s="2">
        <f>_xlfn.SWITCH(Sales[[#This Row],[Subscription Type]],"Basic",10,"Premium",10,"Business",25,"Enterprise",27)</f>
        <v>10</v>
      </c>
      <c r="E2165" s="1"/>
      <c r="F2165" s="1"/>
      <c r="G2165">
        <v>0</v>
      </c>
      <c r="H2165">
        <v>28</v>
      </c>
      <c r="I2165">
        <f>IF(Sales[[#This Row],[Number of Users]]-Sales[[#This Row],[Licenses Bought]]&lt;0,0,Sales[[#This Row],[Number of Users]]-Sales[[#This Row],[Licenses Bought]])</f>
        <v>28</v>
      </c>
      <c r="J2165" s="2">
        <f>IF(Sales[[#This Row],[Sales Month]]=MAX(Sales[Sales Month]),Sales[[#This Row],[Upsell $ Per Non-Paying User]]*Sales[[#This Row],[Non-Paying Users]],0)</f>
        <v>280</v>
      </c>
      <c r="K2165" s="2" t="str">
        <f>_xlfn.IFS(Sales[[#This Row],[Current Upsell $]]=0,"",Sales[[#This Row],[Current Upsell $]]&gt;=400,"High",Sales[[#This Row],[Current Upsell $]]&gt;=100,"Medium",Sales[[#This Row],[Current Upsell $]]&lt;100,"Low")</f>
        <v>Medium</v>
      </c>
      <c r="L2165" s="2" t="str">
        <f>IF(Sales[[#This Row],[Current Upsell $]]&gt;0,_xlfn.CONCAT(Sales[[#This Row],[Subscription Type]]," ",Sales[[#This Row],[Upsell Priority]]," ",TEXT(Sales[[#This Row],[Current Upsell $]],"$#,#")),"")</f>
        <v>Basic Medium $280</v>
      </c>
      <c r="M2165" s="1">
        <v>44348</v>
      </c>
      <c r="N2165" s="1">
        <v>44378</v>
      </c>
      <c r="O2165">
        <v>1</v>
      </c>
      <c r="P2165">
        <v>0</v>
      </c>
      <c r="Q2165" s="1">
        <v>44348</v>
      </c>
      <c r="R2165">
        <v>0</v>
      </c>
      <c r="S2165" s="1"/>
    </row>
    <row r="2166" spans="1:19" x14ac:dyDescent="0.35">
      <c r="A2166">
        <v>100336</v>
      </c>
      <c r="B2166" t="s">
        <v>3</v>
      </c>
      <c r="C2166" s="2">
        <f>_xlfn.SWITCH(Sales[[#This Row],[Subscription Type]],"Basic",10,"Premium",10,"Business",25,"Enterprise",27)</f>
        <v>10</v>
      </c>
      <c r="E2166" s="1"/>
      <c r="F2166" s="1"/>
      <c r="G2166">
        <v>0</v>
      </c>
      <c r="H2166">
        <v>20</v>
      </c>
      <c r="I2166">
        <f>IF(Sales[[#This Row],[Number of Users]]-Sales[[#This Row],[Licenses Bought]]&lt;0,0,Sales[[#This Row],[Number of Users]]-Sales[[#This Row],[Licenses Bought]])</f>
        <v>20</v>
      </c>
      <c r="J2166" s="2">
        <f>IF(Sales[[#This Row],[Sales Month]]=MAX(Sales[Sales Month]),Sales[[#This Row],[Upsell $ Per Non-Paying User]]*Sales[[#This Row],[Non-Paying Users]],0)</f>
        <v>200</v>
      </c>
      <c r="K2166" s="2" t="str">
        <f>_xlfn.IFS(Sales[[#This Row],[Current Upsell $]]=0,"",Sales[[#This Row],[Current Upsell $]]&gt;=400,"High",Sales[[#This Row],[Current Upsell $]]&gt;=100,"Medium",Sales[[#This Row],[Current Upsell $]]&lt;100,"Low")</f>
        <v>Medium</v>
      </c>
      <c r="L2166" s="2" t="str">
        <f>IF(Sales[[#This Row],[Current Upsell $]]&gt;0,_xlfn.CONCAT(Sales[[#This Row],[Subscription Type]]," ",Sales[[#This Row],[Upsell Priority]]," ",TEXT(Sales[[#This Row],[Current Upsell $]],"$#,#")),"")</f>
        <v>Basic Medium $200</v>
      </c>
      <c r="M2166" s="1">
        <v>44348</v>
      </c>
      <c r="N2166" s="1">
        <v>44378</v>
      </c>
      <c r="O2166">
        <v>1</v>
      </c>
      <c r="P2166">
        <v>0</v>
      </c>
      <c r="Q2166" s="1">
        <v>44348</v>
      </c>
      <c r="R2166">
        <v>0</v>
      </c>
      <c r="S2166" s="1"/>
    </row>
    <row r="2167" spans="1:19" x14ac:dyDescent="0.35">
      <c r="A2167">
        <v>100337</v>
      </c>
      <c r="B2167" t="s">
        <v>3</v>
      </c>
      <c r="C2167" s="2">
        <f>_xlfn.SWITCH(Sales[[#This Row],[Subscription Type]],"Basic",10,"Premium",10,"Business",25,"Enterprise",27)</f>
        <v>10</v>
      </c>
      <c r="E2167" s="1"/>
      <c r="F2167" s="1"/>
      <c r="G2167">
        <v>0</v>
      </c>
      <c r="H2167">
        <v>26</v>
      </c>
      <c r="I2167">
        <f>IF(Sales[[#This Row],[Number of Users]]-Sales[[#This Row],[Licenses Bought]]&lt;0,0,Sales[[#This Row],[Number of Users]]-Sales[[#This Row],[Licenses Bought]])</f>
        <v>26</v>
      </c>
      <c r="J2167" s="2">
        <f>IF(Sales[[#This Row],[Sales Month]]=MAX(Sales[Sales Month]),Sales[[#This Row],[Upsell $ Per Non-Paying User]]*Sales[[#This Row],[Non-Paying Users]],0)</f>
        <v>260</v>
      </c>
      <c r="K2167" s="2" t="str">
        <f>_xlfn.IFS(Sales[[#This Row],[Current Upsell $]]=0,"",Sales[[#This Row],[Current Upsell $]]&gt;=400,"High",Sales[[#This Row],[Current Upsell $]]&gt;=100,"Medium",Sales[[#This Row],[Current Upsell $]]&lt;100,"Low")</f>
        <v>Medium</v>
      </c>
      <c r="L2167" s="2" t="str">
        <f>IF(Sales[[#This Row],[Current Upsell $]]&gt;0,_xlfn.CONCAT(Sales[[#This Row],[Subscription Type]]," ",Sales[[#This Row],[Upsell Priority]]," ",TEXT(Sales[[#This Row],[Current Upsell $]],"$#,#")),"")</f>
        <v>Basic Medium $260</v>
      </c>
      <c r="M2167" s="1">
        <v>44348</v>
      </c>
      <c r="N2167" s="1">
        <v>44378</v>
      </c>
      <c r="O2167">
        <v>1</v>
      </c>
      <c r="P2167">
        <v>0</v>
      </c>
      <c r="Q2167" s="1">
        <v>44348</v>
      </c>
      <c r="R2167">
        <v>0</v>
      </c>
      <c r="S2167" s="1"/>
    </row>
    <row r="2168" spans="1:19" x14ac:dyDescent="0.35">
      <c r="A2168">
        <v>100338</v>
      </c>
      <c r="B2168" t="s">
        <v>3</v>
      </c>
      <c r="C2168" s="2">
        <f>_xlfn.SWITCH(Sales[[#This Row],[Subscription Type]],"Basic",10,"Premium",10,"Business",25,"Enterprise",27)</f>
        <v>10</v>
      </c>
      <c r="E2168" s="1"/>
      <c r="F2168" s="1"/>
      <c r="G2168">
        <v>0</v>
      </c>
      <c r="H2168">
        <v>32</v>
      </c>
      <c r="I2168">
        <f>IF(Sales[[#This Row],[Number of Users]]-Sales[[#This Row],[Licenses Bought]]&lt;0,0,Sales[[#This Row],[Number of Users]]-Sales[[#This Row],[Licenses Bought]])</f>
        <v>32</v>
      </c>
      <c r="J2168" s="2">
        <f>IF(Sales[[#This Row],[Sales Month]]=MAX(Sales[Sales Month]),Sales[[#This Row],[Upsell $ Per Non-Paying User]]*Sales[[#This Row],[Non-Paying Users]],0)</f>
        <v>320</v>
      </c>
      <c r="K2168" s="2" t="str">
        <f>_xlfn.IFS(Sales[[#This Row],[Current Upsell $]]=0,"",Sales[[#This Row],[Current Upsell $]]&gt;=400,"High",Sales[[#This Row],[Current Upsell $]]&gt;=100,"Medium",Sales[[#This Row],[Current Upsell $]]&lt;100,"Low")</f>
        <v>Medium</v>
      </c>
      <c r="L2168" s="2" t="str">
        <f>IF(Sales[[#This Row],[Current Upsell $]]&gt;0,_xlfn.CONCAT(Sales[[#This Row],[Subscription Type]]," ",Sales[[#This Row],[Upsell Priority]]," ",TEXT(Sales[[#This Row],[Current Upsell $]],"$#,#")),"")</f>
        <v>Basic Medium $320</v>
      </c>
      <c r="M2168" s="1">
        <v>44348</v>
      </c>
      <c r="N2168" s="1">
        <v>44378</v>
      </c>
      <c r="O2168">
        <v>1</v>
      </c>
      <c r="P2168">
        <v>0</v>
      </c>
      <c r="Q2168" s="1">
        <v>44348</v>
      </c>
      <c r="R2168">
        <v>0</v>
      </c>
      <c r="S2168" s="1"/>
    </row>
    <row r="2169" spans="1:19" x14ac:dyDescent="0.35">
      <c r="A2169">
        <v>100339</v>
      </c>
      <c r="B2169" t="s">
        <v>3</v>
      </c>
      <c r="C2169" s="2">
        <f>_xlfn.SWITCH(Sales[[#This Row],[Subscription Type]],"Basic",10,"Premium",10,"Business",25,"Enterprise",27)</f>
        <v>10</v>
      </c>
      <c r="E2169" s="1"/>
      <c r="F2169" s="1"/>
      <c r="G2169">
        <v>0</v>
      </c>
      <c r="H2169">
        <v>20</v>
      </c>
      <c r="I2169">
        <f>IF(Sales[[#This Row],[Number of Users]]-Sales[[#This Row],[Licenses Bought]]&lt;0,0,Sales[[#This Row],[Number of Users]]-Sales[[#This Row],[Licenses Bought]])</f>
        <v>20</v>
      </c>
      <c r="J2169" s="2">
        <f>IF(Sales[[#This Row],[Sales Month]]=MAX(Sales[Sales Month]),Sales[[#This Row],[Upsell $ Per Non-Paying User]]*Sales[[#This Row],[Non-Paying Users]],0)</f>
        <v>200</v>
      </c>
      <c r="K2169" s="2" t="str">
        <f>_xlfn.IFS(Sales[[#This Row],[Current Upsell $]]=0,"",Sales[[#This Row],[Current Upsell $]]&gt;=400,"High",Sales[[#This Row],[Current Upsell $]]&gt;=100,"Medium",Sales[[#This Row],[Current Upsell $]]&lt;100,"Low")</f>
        <v>Medium</v>
      </c>
      <c r="L2169" s="2" t="str">
        <f>IF(Sales[[#This Row],[Current Upsell $]]&gt;0,_xlfn.CONCAT(Sales[[#This Row],[Subscription Type]]," ",Sales[[#This Row],[Upsell Priority]]," ",TEXT(Sales[[#This Row],[Current Upsell $]],"$#,#")),"")</f>
        <v>Basic Medium $200</v>
      </c>
      <c r="M2169" s="1">
        <v>44348</v>
      </c>
      <c r="N2169" s="1">
        <v>44378</v>
      </c>
      <c r="O2169">
        <v>1</v>
      </c>
      <c r="P2169">
        <v>0</v>
      </c>
      <c r="Q2169" s="1">
        <v>44348</v>
      </c>
      <c r="R2169">
        <v>0</v>
      </c>
      <c r="S2169" s="1"/>
    </row>
    <row r="2170" spans="1:19" x14ac:dyDescent="0.35">
      <c r="A2170">
        <v>100340</v>
      </c>
      <c r="B2170" t="s">
        <v>3</v>
      </c>
      <c r="C2170" s="2">
        <f>_xlfn.SWITCH(Sales[[#This Row],[Subscription Type]],"Basic",10,"Premium",10,"Business",25,"Enterprise",27)</f>
        <v>10</v>
      </c>
      <c r="E2170" s="1"/>
      <c r="F2170" s="1"/>
      <c r="G2170">
        <v>0</v>
      </c>
      <c r="H2170">
        <v>21</v>
      </c>
      <c r="I2170">
        <f>IF(Sales[[#This Row],[Number of Users]]-Sales[[#This Row],[Licenses Bought]]&lt;0,0,Sales[[#This Row],[Number of Users]]-Sales[[#This Row],[Licenses Bought]])</f>
        <v>21</v>
      </c>
      <c r="J2170" s="2">
        <f>IF(Sales[[#This Row],[Sales Month]]=MAX(Sales[Sales Month]),Sales[[#This Row],[Upsell $ Per Non-Paying User]]*Sales[[#This Row],[Non-Paying Users]],0)</f>
        <v>210</v>
      </c>
      <c r="K2170" s="2" t="str">
        <f>_xlfn.IFS(Sales[[#This Row],[Current Upsell $]]=0,"",Sales[[#This Row],[Current Upsell $]]&gt;=400,"High",Sales[[#This Row],[Current Upsell $]]&gt;=100,"Medium",Sales[[#This Row],[Current Upsell $]]&lt;100,"Low")</f>
        <v>Medium</v>
      </c>
      <c r="L2170" s="2" t="str">
        <f>IF(Sales[[#This Row],[Current Upsell $]]&gt;0,_xlfn.CONCAT(Sales[[#This Row],[Subscription Type]]," ",Sales[[#This Row],[Upsell Priority]]," ",TEXT(Sales[[#This Row],[Current Upsell $]],"$#,#")),"")</f>
        <v>Basic Medium $210</v>
      </c>
      <c r="M2170" s="1">
        <v>44348</v>
      </c>
      <c r="N2170" s="1">
        <v>44378</v>
      </c>
      <c r="O2170">
        <v>1</v>
      </c>
      <c r="P2170">
        <v>0</v>
      </c>
      <c r="Q2170" s="1">
        <v>44348</v>
      </c>
      <c r="R2170">
        <v>0</v>
      </c>
      <c r="S2170" s="1"/>
    </row>
    <row r="2171" spans="1:19" x14ac:dyDescent="0.35">
      <c r="A2171">
        <v>100341</v>
      </c>
      <c r="B2171" t="s">
        <v>3</v>
      </c>
      <c r="C2171" s="2">
        <f>_xlfn.SWITCH(Sales[[#This Row],[Subscription Type]],"Basic",10,"Premium",10,"Business",25,"Enterprise",27)</f>
        <v>10</v>
      </c>
      <c r="E2171" s="1"/>
      <c r="F2171" s="1"/>
      <c r="G2171">
        <v>0</v>
      </c>
      <c r="H2171">
        <v>20</v>
      </c>
      <c r="I2171">
        <f>IF(Sales[[#This Row],[Number of Users]]-Sales[[#This Row],[Licenses Bought]]&lt;0,0,Sales[[#This Row],[Number of Users]]-Sales[[#This Row],[Licenses Bought]])</f>
        <v>20</v>
      </c>
      <c r="J2171" s="2">
        <f>IF(Sales[[#This Row],[Sales Month]]=MAX(Sales[Sales Month]),Sales[[#This Row],[Upsell $ Per Non-Paying User]]*Sales[[#This Row],[Non-Paying Users]],0)</f>
        <v>200</v>
      </c>
      <c r="K2171" s="2" t="str">
        <f>_xlfn.IFS(Sales[[#This Row],[Current Upsell $]]=0,"",Sales[[#This Row],[Current Upsell $]]&gt;=400,"High",Sales[[#This Row],[Current Upsell $]]&gt;=100,"Medium",Sales[[#This Row],[Current Upsell $]]&lt;100,"Low")</f>
        <v>Medium</v>
      </c>
      <c r="L2171" s="2" t="str">
        <f>IF(Sales[[#This Row],[Current Upsell $]]&gt;0,_xlfn.CONCAT(Sales[[#This Row],[Subscription Type]]," ",Sales[[#This Row],[Upsell Priority]]," ",TEXT(Sales[[#This Row],[Current Upsell $]],"$#,#")),"")</f>
        <v>Basic Medium $200</v>
      </c>
      <c r="M2171" s="1">
        <v>44348</v>
      </c>
      <c r="N2171" s="1">
        <v>44378</v>
      </c>
      <c r="O2171">
        <v>1</v>
      </c>
      <c r="P2171">
        <v>0</v>
      </c>
      <c r="Q2171" s="1">
        <v>44348</v>
      </c>
      <c r="R2171">
        <v>0</v>
      </c>
      <c r="S2171" s="1"/>
    </row>
    <row r="2172" spans="1:19" x14ac:dyDescent="0.35">
      <c r="A2172">
        <v>100342</v>
      </c>
      <c r="B2172" t="s">
        <v>3</v>
      </c>
      <c r="C2172" s="2">
        <f>_xlfn.SWITCH(Sales[[#This Row],[Subscription Type]],"Basic",10,"Premium",10,"Business",25,"Enterprise",27)</f>
        <v>10</v>
      </c>
      <c r="E2172" s="1"/>
      <c r="F2172" s="1"/>
      <c r="G2172">
        <v>0</v>
      </c>
      <c r="H2172">
        <v>21</v>
      </c>
      <c r="I2172">
        <f>IF(Sales[[#This Row],[Number of Users]]-Sales[[#This Row],[Licenses Bought]]&lt;0,0,Sales[[#This Row],[Number of Users]]-Sales[[#This Row],[Licenses Bought]])</f>
        <v>21</v>
      </c>
      <c r="J2172" s="2">
        <f>IF(Sales[[#This Row],[Sales Month]]=MAX(Sales[Sales Month]),Sales[[#This Row],[Upsell $ Per Non-Paying User]]*Sales[[#This Row],[Non-Paying Users]],0)</f>
        <v>210</v>
      </c>
      <c r="K2172" s="2" t="str">
        <f>_xlfn.IFS(Sales[[#This Row],[Current Upsell $]]=0,"",Sales[[#This Row],[Current Upsell $]]&gt;=400,"High",Sales[[#This Row],[Current Upsell $]]&gt;=100,"Medium",Sales[[#This Row],[Current Upsell $]]&lt;100,"Low")</f>
        <v>Medium</v>
      </c>
      <c r="L2172" s="2" t="str">
        <f>IF(Sales[[#This Row],[Current Upsell $]]&gt;0,_xlfn.CONCAT(Sales[[#This Row],[Subscription Type]]," ",Sales[[#This Row],[Upsell Priority]]," ",TEXT(Sales[[#This Row],[Current Upsell $]],"$#,#")),"")</f>
        <v>Basic Medium $210</v>
      </c>
      <c r="M2172" s="1">
        <v>44348</v>
      </c>
      <c r="N2172" s="1">
        <v>44378</v>
      </c>
      <c r="O2172">
        <v>1</v>
      </c>
      <c r="P2172">
        <v>0</v>
      </c>
      <c r="Q2172" s="1">
        <v>44348</v>
      </c>
      <c r="R2172">
        <v>0</v>
      </c>
      <c r="S2172" s="1"/>
    </row>
    <row r="2173" spans="1:19" x14ac:dyDescent="0.35">
      <c r="A2173">
        <v>100343</v>
      </c>
      <c r="B2173" t="s">
        <v>3</v>
      </c>
      <c r="C2173" s="2">
        <f>_xlfn.SWITCH(Sales[[#This Row],[Subscription Type]],"Basic",10,"Premium",10,"Business",25,"Enterprise",27)</f>
        <v>10</v>
      </c>
      <c r="E2173" s="1"/>
      <c r="F2173" s="1"/>
      <c r="G2173">
        <v>0</v>
      </c>
      <c r="H2173">
        <v>23</v>
      </c>
      <c r="I2173">
        <f>IF(Sales[[#This Row],[Number of Users]]-Sales[[#This Row],[Licenses Bought]]&lt;0,0,Sales[[#This Row],[Number of Users]]-Sales[[#This Row],[Licenses Bought]])</f>
        <v>23</v>
      </c>
      <c r="J2173" s="2">
        <f>IF(Sales[[#This Row],[Sales Month]]=MAX(Sales[Sales Month]),Sales[[#This Row],[Upsell $ Per Non-Paying User]]*Sales[[#This Row],[Non-Paying Users]],0)</f>
        <v>230</v>
      </c>
      <c r="K2173" s="2" t="str">
        <f>_xlfn.IFS(Sales[[#This Row],[Current Upsell $]]=0,"",Sales[[#This Row],[Current Upsell $]]&gt;=400,"High",Sales[[#This Row],[Current Upsell $]]&gt;=100,"Medium",Sales[[#This Row],[Current Upsell $]]&lt;100,"Low")</f>
        <v>Medium</v>
      </c>
      <c r="L2173" s="2" t="str">
        <f>IF(Sales[[#This Row],[Current Upsell $]]&gt;0,_xlfn.CONCAT(Sales[[#This Row],[Subscription Type]]," ",Sales[[#This Row],[Upsell Priority]]," ",TEXT(Sales[[#This Row],[Current Upsell $]],"$#,#")),"")</f>
        <v>Basic Medium $230</v>
      </c>
      <c r="M2173" s="1">
        <v>44348</v>
      </c>
      <c r="N2173" s="1">
        <v>44378</v>
      </c>
      <c r="O2173">
        <v>1</v>
      </c>
      <c r="P2173">
        <v>0</v>
      </c>
      <c r="Q2173" s="1">
        <v>44348</v>
      </c>
      <c r="R2173">
        <v>0</v>
      </c>
      <c r="S2173" s="1"/>
    </row>
    <row r="2174" spans="1:19" x14ac:dyDescent="0.35">
      <c r="A2174">
        <v>100344</v>
      </c>
      <c r="B2174" t="s">
        <v>3</v>
      </c>
      <c r="C2174" s="2">
        <f>_xlfn.SWITCH(Sales[[#This Row],[Subscription Type]],"Basic",10,"Premium",10,"Business",25,"Enterprise",27)</f>
        <v>10</v>
      </c>
      <c r="G2174">
        <v>0</v>
      </c>
      <c r="H2174">
        <v>12</v>
      </c>
      <c r="I2174">
        <f>IF(Sales[[#This Row],[Number of Users]]-Sales[[#This Row],[Licenses Bought]]&lt;0,0,Sales[[#This Row],[Number of Users]]-Sales[[#This Row],[Licenses Bought]])</f>
        <v>12</v>
      </c>
      <c r="J2174" s="2">
        <f>IF(Sales[[#This Row],[Sales Month]]=MAX(Sales[Sales Month]),Sales[[#This Row],[Upsell $ Per Non-Paying User]]*Sales[[#This Row],[Non-Paying Users]],0)</f>
        <v>120</v>
      </c>
      <c r="K2174" s="2" t="str">
        <f>_xlfn.IFS(Sales[[#This Row],[Current Upsell $]]=0,"",Sales[[#This Row],[Current Upsell $]]&gt;=400,"High",Sales[[#This Row],[Current Upsell $]]&gt;=100,"Medium",Sales[[#This Row],[Current Upsell $]]&lt;100,"Low")</f>
        <v>Medium</v>
      </c>
      <c r="L2174" s="2" t="str">
        <f>IF(Sales[[#This Row],[Current Upsell $]]&gt;0,_xlfn.CONCAT(Sales[[#This Row],[Subscription Type]]," ",Sales[[#This Row],[Upsell Priority]]," ",TEXT(Sales[[#This Row],[Current Upsell $]],"$#,#")),"")</f>
        <v>Basic Medium $120</v>
      </c>
      <c r="M2174" s="1">
        <v>44348</v>
      </c>
      <c r="N2174" s="1">
        <v>44378</v>
      </c>
      <c r="O2174">
        <v>1</v>
      </c>
      <c r="P2174">
        <v>0</v>
      </c>
      <c r="Q2174" s="1">
        <v>44348</v>
      </c>
      <c r="R2174">
        <v>0</v>
      </c>
      <c r="S2174" s="1"/>
    </row>
    <row r="2175" spans="1:19" x14ac:dyDescent="0.35">
      <c r="A2175">
        <v>100345</v>
      </c>
      <c r="B2175" t="s">
        <v>3</v>
      </c>
      <c r="C2175" s="2">
        <f>_xlfn.SWITCH(Sales[[#This Row],[Subscription Type]],"Basic",10,"Premium",10,"Business",25,"Enterprise",27)</f>
        <v>10</v>
      </c>
      <c r="G2175">
        <v>0</v>
      </c>
      <c r="H2175">
        <v>14</v>
      </c>
      <c r="I2175">
        <f>IF(Sales[[#This Row],[Number of Users]]-Sales[[#This Row],[Licenses Bought]]&lt;0,0,Sales[[#This Row],[Number of Users]]-Sales[[#This Row],[Licenses Bought]])</f>
        <v>14</v>
      </c>
      <c r="J2175" s="2">
        <f>IF(Sales[[#This Row],[Sales Month]]=MAX(Sales[Sales Month]),Sales[[#This Row],[Upsell $ Per Non-Paying User]]*Sales[[#This Row],[Non-Paying Users]],0)</f>
        <v>140</v>
      </c>
      <c r="K2175" s="2" t="str">
        <f>_xlfn.IFS(Sales[[#This Row],[Current Upsell $]]=0,"",Sales[[#This Row],[Current Upsell $]]&gt;=400,"High",Sales[[#This Row],[Current Upsell $]]&gt;=100,"Medium",Sales[[#This Row],[Current Upsell $]]&lt;100,"Low")</f>
        <v>Medium</v>
      </c>
      <c r="L2175" s="2" t="str">
        <f>IF(Sales[[#This Row],[Current Upsell $]]&gt;0,_xlfn.CONCAT(Sales[[#This Row],[Subscription Type]]," ",Sales[[#This Row],[Upsell Priority]]," ",TEXT(Sales[[#This Row],[Current Upsell $]],"$#,#")),"")</f>
        <v>Basic Medium $140</v>
      </c>
      <c r="M2175" s="1">
        <v>44348</v>
      </c>
      <c r="N2175" s="1">
        <v>44378</v>
      </c>
      <c r="O2175">
        <v>1</v>
      </c>
      <c r="P2175">
        <v>0</v>
      </c>
      <c r="Q2175" s="1">
        <v>44348</v>
      </c>
      <c r="R2175">
        <v>0</v>
      </c>
      <c r="S2175" s="1"/>
    </row>
    <row r="2176" spans="1:19" x14ac:dyDescent="0.35">
      <c r="A2176">
        <v>100346</v>
      </c>
      <c r="B2176" t="s">
        <v>3</v>
      </c>
      <c r="C2176" s="2">
        <f>_xlfn.SWITCH(Sales[[#This Row],[Subscription Type]],"Basic",10,"Premium",10,"Business",25,"Enterprise",27)</f>
        <v>10</v>
      </c>
      <c r="G2176">
        <v>0</v>
      </c>
      <c r="H2176">
        <v>11</v>
      </c>
      <c r="I2176">
        <f>IF(Sales[[#This Row],[Number of Users]]-Sales[[#This Row],[Licenses Bought]]&lt;0,0,Sales[[#This Row],[Number of Users]]-Sales[[#This Row],[Licenses Bought]])</f>
        <v>11</v>
      </c>
      <c r="J2176" s="2">
        <f>IF(Sales[[#This Row],[Sales Month]]=MAX(Sales[Sales Month]),Sales[[#This Row],[Upsell $ Per Non-Paying User]]*Sales[[#This Row],[Non-Paying Users]],0)</f>
        <v>110</v>
      </c>
      <c r="K2176" s="2" t="str">
        <f>_xlfn.IFS(Sales[[#This Row],[Current Upsell $]]=0,"",Sales[[#This Row],[Current Upsell $]]&gt;=400,"High",Sales[[#This Row],[Current Upsell $]]&gt;=100,"Medium",Sales[[#This Row],[Current Upsell $]]&lt;100,"Low")</f>
        <v>Medium</v>
      </c>
      <c r="L2176" s="2" t="str">
        <f>IF(Sales[[#This Row],[Current Upsell $]]&gt;0,_xlfn.CONCAT(Sales[[#This Row],[Subscription Type]]," ",Sales[[#This Row],[Upsell Priority]]," ",TEXT(Sales[[#This Row],[Current Upsell $]],"$#,#")),"")</f>
        <v>Basic Medium $110</v>
      </c>
      <c r="M2176" s="1">
        <v>44348</v>
      </c>
      <c r="N2176" s="1">
        <v>44378</v>
      </c>
      <c r="O2176">
        <v>1</v>
      </c>
      <c r="P2176">
        <v>0</v>
      </c>
      <c r="Q2176" s="1">
        <v>44348</v>
      </c>
      <c r="R2176">
        <v>0</v>
      </c>
      <c r="S2176" s="1"/>
    </row>
    <row r="2177" spans="1:19" x14ac:dyDescent="0.35">
      <c r="A2177">
        <v>100347</v>
      </c>
      <c r="B2177" t="s">
        <v>3</v>
      </c>
      <c r="C2177" s="2">
        <f>_xlfn.SWITCH(Sales[[#This Row],[Subscription Type]],"Basic",10,"Premium",10,"Business",25,"Enterprise",27)</f>
        <v>10</v>
      </c>
      <c r="G2177">
        <v>0</v>
      </c>
      <c r="H2177">
        <v>11</v>
      </c>
      <c r="I2177">
        <f>IF(Sales[[#This Row],[Number of Users]]-Sales[[#This Row],[Licenses Bought]]&lt;0,0,Sales[[#This Row],[Number of Users]]-Sales[[#This Row],[Licenses Bought]])</f>
        <v>11</v>
      </c>
      <c r="J2177" s="2">
        <f>IF(Sales[[#This Row],[Sales Month]]=MAX(Sales[Sales Month]),Sales[[#This Row],[Upsell $ Per Non-Paying User]]*Sales[[#This Row],[Non-Paying Users]],0)</f>
        <v>110</v>
      </c>
      <c r="K2177" s="2" t="str">
        <f>_xlfn.IFS(Sales[[#This Row],[Current Upsell $]]=0,"",Sales[[#This Row],[Current Upsell $]]&gt;=400,"High",Sales[[#This Row],[Current Upsell $]]&gt;=100,"Medium",Sales[[#This Row],[Current Upsell $]]&lt;100,"Low")</f>
        <v>Medium</v>
      </c>
      <c r="L2177" s="2" t="str">
        <f>IF(Sales[[#This Row],[Current Upsell $]]&gt;0,_xlfn.CONCAT(Sales[[#This Row],[Subscription Type]]," ",Sales[[#This Row],[Upsell Priority]]," ",TEXT(Sales[[#This Row],[Current Upsell $]],"$#,#")),"")</f>
        <v>Basic Medium $110</v>
      </c>
      <c r="M2177" s="1">
        <v>44348</v>
      </c>
      <c r="N2177" s="1">
        <v>44378</v>
      </c>
      <c r="O2177">
        <v>1</v>
      </c>
      <c r="P2177">
        <v>0</v>
      </c>
      <c r="Q2177" s="1">
        <v>44348</v>
      </c>
      <c r="R2177">
        <v>0</v>
      </c>
      <c r="S2177" s="1"/>
    </row>
    <row r="2178" spans="1:19" x14ac:dyDescent="0.35">
      <c r="A2178">
        <v>100348</v>
      </c>
      <c r="B2178" t="s">
        <v>3</v>
      </c>
      <c r="C2178" s="2">
        <f>_xlfn.SWITCH(Sales[[#This Row],[Subscription Type]],"Basic",10,"Premium",10,"Business",25,"Enterprise",27)</f>
        <v>10</v>
      </c>
      <c r="E2178" s="1"/>
      <c r="F2178" s="1"/>
      <c r="G2178">
        <v>0</v>
      </c>
      <c r="H2178">
        <v>13</v>
      </c>
      <c r="I2178">
        <f>IF(Sales[[#This Row],[Number of Users]]-Sales[[#This Row],[Licenses Bought]]&lt;0,0,Sales[[#This Row],[Number of Users]]-Sales[[#This Row],[Licenses Bought]])</f>
        <v>13</v>
      </c>
      <c r="J2178" s="2">
        <f>IF(Sales[[#This Row],[Sales Month]]=MAX(Sales[Sales Month]),Sales[[#This Row],[Upsell $ Per Non-Paying User]]*Sales[[#This Row],[Non-Paying Users]],0)</f>
        <v>130</v>
      </c>
      <c r="K2178" s="2" t="str">
        <f>_xlfn.IFS(Sales[[#This Row],[Current Upsell $]]=0,"",Sales[[#This Row],[Current Upsell $]]&gt;=400,"High",Sales[[#This Row],[Current Upsell $]]&gt;=100,"Medium",Sales[[#This Row],[Current Upsell $]]&lt;100,"Low")</f>
        <v>Medium</v>
      </c>
      <c r="L2178" s="2" t="str">
        <f>IF(Sales[[#This Row],[Current Upsell $]]&gt;0,_xlfn.CONCAT(Sales[[#This Row],[Subscription Type]]," ",Sales[[#This Row],[Upsell Priority]]," ",TEXT(Sales[[#This Row],[Current Upsell $]],"$#,#")),"")</f>
        <v>Basic Medium $130</v>
      </c>
      <c r="M2178" s="1">
        <v>44348</v>
      </c>
      <c r="N2178" s="1">
        <v>44378</v>
      </c>
      <c r="O2178">
        <v>1</v>
      </c>
      <c r="P2178">
        <v>0</v>
      </c>
      <c r="Q2178" s="1">
        <v>44348</v>
      </c>
      <c r="R2178">
        <v>0</v>
      </c>
      <c r="S2178" s="1"/>
    </row>
    <row r="2179" spans="1:19" x14ac:dyDescent="0.35">
      <c r="A2179">
        <v>100349</v>
      </c>
      <c r="B2179" t="s">
        <v>3</v>
      </c>
      <c r="C2179" s="2">
        <f>_xlfn.SWITCH(Sales[[#This Row],[Subscription Type]],"Basic",10,"Premium",10,"Business",25,"Enterprise",27)</f>
        <v>10</v>
      </c>
      <c r="G2179">
        <v>0</v>
      </c>
      <c r="H2179">
        <v>11</v>
      </c>
      <c r="I2179">
        <f>IF(Sales[[#This Row],[Number of Users]]-Sales[[#This Row],[Licenses Bought]]&lt;0,0,Sales[[#This Row],[Number of Users]]-Sales[[#This Row],[Licenses Bought]])</f>
        <v>11</v>
      </c>
      <c r="J2179" s="2">
        <f>IF(Sales[[#This Row],[Sales Month]]=MAX(Sales[Sales Month]),Sales[[#This Row],[Upsell $ Per Non-Paying User]]*Sales[[#This Row],[Non-Paying Users]],0)</f>
        <v>110</v>
      </c>
      <c r="K2179" s="2" t="str">
        <f>_xlfn.IFS(Sales[[#This Row],[Current Upsell $]]=0,"",Sales[[#This Row],[Current Upsell $]]&gt;=400,"High",Sales[[#This Row],[Current Upsell $]]&gt;=100,"Medium",Sales[[#This Row],[Current Upsell $]]&lt;100,"Low")</f>
        <v>Medium</v>
      </c>
      <c r="L2179" s="2" t="str">
        <f>IF(Sales[[#This Row],[Current Upsell $]]&gt;0,_xlfn.CONCAT(Sales[[#This Row],[Subscription Type]]," ",Sales[[#This Row],[Upsell Priority]]," ",TEXT(Sales[[#This Row],[Current Upsell $]],"$#,#")),"")</f>
        <v>Basic Medium $110</v>
      </c>
      <c r="M2179" s="1">
        <v>44348</v>
      </c>
      <c r="N2179" s="1">
        <v>44378</v>
      </c>
      <c r="O2179">
        <v>1</v>
      </c>
      <c r="P2179">
        <v>0</v>
      </c>
      <c r="Q2179" s="1">
        <v>44348</v>
      </c>
      <c r="R2179">
        <v>0</v>
      </c>
      <c r="S2179" s="1"/>
    </row>
    <row r="2180" spans="1:19" x14ac:dyDescent="0.35">
      <c r="A2180">
        <v>100350</v>
      </c>
      <c r="B2180" t="s">
        <v>3</v>
      </c>
      <c r="C2180" s="2">
        <f>_xlfn.SWITCH(Sales[[#This Row],[Subscription Type]],"Basic",10,"Premium",10,"Business",25,"Enterprise",27)</f>
        <v>10</v>
      </c>
      <c r="G2180">
        <v>0</v>
      </c>
      <c r="H2180">
        <v>8</v>
      </c>
      <c r="I2180">
        <f>IF(Sales[[#This Row],[Number of Users]]-Sales[[#This Row],[Licenses Bought]]&lt;0,0,Sales[[#This Row],[Number of Users]]-Sales[[#This Row],[Licenses Bought]])</f>
        <v>8</v>
      </c>
      <c r="J2180" s="2">
        <f>IF(Sales[[#This Row],[Sales Month]]=MAX(Sales[Sales Month]),Sales[[#This Row],[Upsell $ Per Non-Paying User]]*Sales[[#This Row],[Non-Paying Users]],0)</f>
        <v>80</v>
      </c>
      <c r="K2180" s="2" t="str">
        <f>_xlfn.IFS(Sales[[#This Row],[Current Upsell $]]=0,"",Sales[[#This Row],[Current Upsell $]]&gt;=400,"High",Sales[[#This Row],[Current Upsell $]]&gt;=100,"Medium",Sales[[#This Row],[Current Upsell $]]&lt;100,"Low")</f>
        <v>Low</v>
      </c>
      <c r="L2180" s="2" t="str">
        <f>IF(Sales[[#This Row],[Current Upsell $]]&gt;0,_xlfn.CONCAT(Sales[[#This Row],[Subscription Type]]," ",Sales[[#This Row],[Upsell Priority]]," ",TEXT(Sales[[#This Row],[Current Upsell $]],"$#,#")),"")</f>
        <v>Basic Low $80</v>
      </c>
      <c r="M2180" s="1">
        <v>44348</v>
      </c>
      <c r="N2180" s="1">
        <v>44378</v>
      </c>
      <c r="O2180">
        <v>1</v>
      </c>
      <c r="P2180">
        <v>0</v>
      </c>
      <c r="Q2180" s="1">
        <v>44348</v>
      </c>
      <c r="R2180">
        <v>0</v>
      </c>
      <c r="S2180" s="1"/>
    </row>
    <row r="2181" spans="1:19" x14ac:dyDescent="0.35">
      <c r="A2181">
        <v>100351</v>
      </c>
      <c r="B2181" t="s">
        <v>3</v>
      </c>
      <c r="C2181" s="2">
        <f>_xlfn.SWITCH(Sales[[#This Row],[Subscription Type]],"Basic",10,"Premium",10,"Business",25,"Enterprise",27)</f>
        <v>10</v>
      </c>
      <c r="G2181">
        <v>0</v>
      </c>
      <c r="H2181">
        <v>8</v>
      </c>
      <c r="I2181">
        <f>IF(Sales[[#This Row],[Number of Users]]-Sales[[#This Row],[Licenses Bought]]&lt;0,0,Sales[[#This Row],[Number of Users]]-Sales[[#This Row],[Licenses Bought]])</f>
        <v>8</v>
      </c>
      <c r="J2181" s="2">
        <f>IF(Sales[[#This Row],[Sales Month]]=MAX(Sales[Sales Month]),Sales[[#This Row],[Upsell $ Per Non-Paying User]]*Sales[[#This Row],[Non-Paying Users]],0)</f>
        <v>80</v>
      </c>
      <c r="K2181" s="2" t="str">
        <f>_xlfn.IFS(Sales[[#This Row],[Current Upsell $]]=0,"",Sales[[#This Row],[Current Upsell $]]&gt;=400,"High",Sales[[#This Row],[Current Upsell $]]&gt;=100,"Medium",Sales[[#This Row],[Current Upsell $]]&lt;100,"Low")</f>
        <v>Low</v>
      </c>
      <c r="L2181" s="2" t="str">
        <f>IF(Sales[[#This Row],[Current Upsell $]]&gt;0,_xlfn.CONCAT(Sales[[#This Row],[Subscription Type]]," ",Sales[[#This Row],[Upsell Priority]]," ",TEXT(Sales[[#This Row],[Current Upsell $]],"$#,#")),"")</f>
        <v>Basic Low $80</v>
      </c>
      <c r="M2181" s="1">
        <v>44348</v>
      </c>
      <c r="N2181" s="1">
        <v>44378</v>
      </c>
      <c r="O2181">
        <v>1</v>
      </c>
      <c r="P2181">
        <v>0</v>
      </c>
      <c r="Q2181" s="1">
        <v>44348</v>
      </c>
      <c r="R2181">
        <v>0</v>
      </c>
      <c r="S2181" s="1"/>
    </row>
    <row r="2182" spans="1:19" x14ac:dyDescent="0.35">
      <c r="A2182">
        <v>100352</v>
      </c>
      <c r="B2182" t="s">
        <v>3</v>
      </c>
      <c r="C2182" s="2">
        <f>_xlfn.SWITCH(Sales[[#This Row],[Subscription Type]],"Basic",10,"Premium",10,"Business",25,"Enterprise",27)</f>
        <v>10</v>
      </c>
      <c r="E2182" s="1"/>
      <c r="F2182" s="1"/>
      <c r="G2182">
        <v>0</v>
      </c>
      <c r="H2182">
        <v>9</v>
      </c>
      <c r="I2182">
        <f>IF(Sales[[#This Row],[Number of Users]]-Sales[[#This Row],[Licenses Bought]]&lt;0,0,Sales[[#This Row],[Number of Users]]-Sales[[#This Row],[Licenses Bought]])</f>
        <v>9</v>
      </c>
      <c r="J2182" s="2">
        <f>IF(Sales[[#This Row],[Sales Month]]=MAX(Sales[Sales Month]),Sales[[#This Row],[Upsell $ Per Non-Paying User]]*Sales[[#This Row],[Non-Paying Users]],0)</f>
        <v>90</v>
      </c>
      <c r="K2182" s="2" t="str">
        <f>_xlfn.IFS(Sales[[#This Row],[Current Upsell $]]=0,"",Sales[[#This Row],[Current Upsell $]]&gt;=400,"High",Sales[[#This Row],[Current Upsell $]]&gt;=100,"Medium",Sales[[#This Row],[Current Upsell $]]&lt;100,"Low")</f>
        <v>Low</v>
      </c>
      <c r="L2182" s="2" t="str">
        <f>IF(Sales[[#This Row],[Current Upsell $]]&gt;0,_xlfn.CONCAT(Sales[[#This Row],[Subscription Type]]," ",Sales[[#This Row],[Upsell Priority]]," ",TEXT(Sales[[#This Row],[Current Upsell $]],"$#,#")),"")</f>
        <v>Basic Low $90</v>
      </c>
      <c r="M2182" s="1">
        <v>44348</v>
      </c>
      <c r="N2182" s="1">
        <v>44378</v>
      </c>
      <c r="O2182">
        <v>1</v>
      </c>
      <c r="P2182">
        <v>0</v>
      </c>
      <c r="Q2182" s="1">
        <v>44348</v>
      </c>
      <c r="R2182">
        <v>0</v>
      </c>
      <c r="S2182" s="1"/>
    </row>
    <row r="2183" spans="1:19" x14ac:dyDescent="0.35">
      <c r="A2183">
        <v>100353</v>
      </c>
      <c r="B2183" t="s">
        <v>3</v>
      </c>
      <c r="C2183" s="2">
        <f>_xlfn.SWITCH(Sales[[#This Row],[Subscription Type]],"Basic",10,"Premium",10,"Business",25,"Enterprise",27)</f>
        <v>10</v>
      </c>
      <c r="G2183">
        <v>0</v>
      </c>
      <c r="H2183">
        <v>8</v>
      </c>
      <c r="I2183">
        <f>IF(Sales[[#This Row],[Number of Users]]-Sales[[#This Row],[Licenses Bought]]&lt;0,0,Sales[[#This Row],[Number of Users]]-Sales[[#This Row],[Licenses Bought]])</f>
        <v>8</v>
      </c>
      <c r="J2183" s="2">
        <f>IF(Sales[[#This Row],[Sales Month]]=MAX(Sales[Sales Month]),Sales[[#This Row],[Upsell $ Per Non-Paying User]]*Sales[[#This Row],[Non-Paying Users]],0)</f>
        <v>80</v>
      </c>
      <c r="K2183" s="2" t="str">
        <f>_xlfn.IFS(Sales[[#This Row],[Current Upsell $]]=0,"",Sales[[#This Row],[Current Upsell $]]&gt;=400,"High",Sales[[#This Row],[Current Upsell $]]&gt;=100,"Medium",Sales[[#This Row],[Current Upsell $]]&lt;100,"Low")</f>
        <v>Low</v>
      </c>
      <c r="L2183" s="2" t="str">
        <f>IF(Sales[[#This Row],[Current Upsell $]]&gt;0,_xlfn.CONCAT(Sales[[#This Row],[Subscription Type]]," ",Sales[[#This Row],[Upsell Priority]]," ",TEXT(Sales[[#This Row],[Current Upsell $]],"$#,#")),"")</f>
        <v>Basic Low $80</v>
      </c>
      <c r="M2183" s="1">
        <v>44348</v>
      </c>
      <c r="N2183" s="1">
        <v>44378</v>
      </c>
      <c r="O2183">
        <v>1</v>
      </c>
      <c r="P2183">
        <v>0</v>
      </c>
      <c r="Q2183" s="1">
        <v>44348</v>
      </c>
      <c r="R2183">
        <v>0</v>
      </c>
      <c r="S2183" s="1"/>
    </row>
    <row r="2184" spans="1:19" x14ac:dyDescent="0.35">
      <c r="A2184">
        <v>100354</v>
      </c>
      <c r="B2184" t="s">
        <v>3</v>
      </c>
      <c r="C2184" s="2">
        <f>_xlfn.SWITCH(Sales[[#This Row],[Subscription Type]],"Basic",10,"Premium",10,"Business",25,"Enterprise",27)</f>
        <v>10</v>
      </c>
      <c r="G2184">
        <v>0</v>
      </c>
      <c r="H2184">
        <v>10</v>
      </c>
      <c r="I2184">
        <f>IF(Sales[[#This Row],[Number of Users]]-Sales[[#This Row],[Licenses Bought]]&lt;0,0,Sales[[#This Row],[Number of Users]]-Sales[[#This Row],[Licenses Bought]])</f>
        <v>10</v>
      </c>
      <c r="J2184" s="2">
        <f>IF(Sales[[#This Row],[Sales Month]]=MAX(Sales[Sales Month]),Sales[[#This Row],[Upsell $ Per Non-Paying User]]*Sales[[#This Row],[Non-Paying Users]],0)</f>
        <v>100</v>
      </c>
      <c r="K2184" s="2" t="str">
        <f>_xlfn.IFS(Sales[[#This Row],[Current Upsell $]]=0,"",Sales[[#This Row],[Current Upsell $]]&gt;=400,"High",Sales[[#This Row],[Current Upsell $]]&gt;=100,"Medium",Sales[[#This Row],[Current Upsell $]]&lt;100,"Low")</f>
        <v>Medium</v>
      </c>
      <c r="L2184" s="2" t="str">
        <f>IF(Sales[[#This Row],[Current Upsell $]]&gt;0,_xlfn.CONCAT(Sales[[#This Row],[Subscription Type]]," ",Sales[[#This Row],[Upsell Priority]]," ",TEXT(Sales[[#This Row],[Current Upsell $]],"$#,#")),"")</f>
        <v>Basic Medium $100</v>
      </c>
      <c r="M2184" s="1">
        <v>44348</v>
      </c>
      <c r="N2184" s="1">
        <v>44378</v>
      </c>
      <c r="O2184">
        <v>1</v>
      </c>
      <c r="P2184">
        <v>0</v>
      </c>
      <c r="Q2184" s="1">
        <v>44348</v>
      </c>
      <c r="R2184">
        <v>0</v>
      </c>
      <c r="S2184" s="1"/>
    </row>
    <row r="2185" spans="1:19" x14ac:dyDescent="0.35">
      <c r="A2185">
        <v>100355</v>
      </c>
      <c r="B2185" t="s">
        <v>3</v>
      </c>
      <c r="C2185" s="2">
        <f>_xlfn.SWITCH(Sales[[#This Row],[Subscription Type]],"Basic",10,"Premium",10,"Business",25,"Enterprise",27)</f>
        <v>10</v>
      </c>
      <c r="G2185">
        <v>0</v>
      </c>
      <c r="H2185">
        <v>10</v>
      </c>
      <c r="I2185">
        <f>IF(Sales[[#This Row],[Number of Users]]-Sales[[#This Row],[Licenses Bought]]&lt;0,0,Sales[[#This Row],[Number of Users]]-Sales[[#This Row],[Licenses Bought]])</f>
        <v>10</v>
      </c>
      <c r="J2185" s="2">
        <f>IF(Sales[[#This Row],[Sales Month]]=MAX(Sales[Sales Month]),Sales[[#This Row],[Upsell $ Per Non-Paying User]]*Sales[[#This Row],[Non-Paying Users]],0)</f>
        <v>100</v>
      </c>
      <c r="K2185" s="2" t="str">
        <f>_xlfn.IFS(Sales[[#This Row],[Current Upsell $]]=0,"",Sales[[#This Row],[Current Upsell $]]&gt;=400,"High",Sales[[#This Row],[Current Upsell $]]&gt;=100,"Medium",Sales[[#This Row],[Current Upsell $]]&lt;100,"Low")</f>
        <v>Medium</v>
      </c>
      <c r="L2185" s="2" t="str">
        <f>IF(Sales[[#This Row],[Current Upsell $]]&gt;0,_xlfn.CONCAT(Sales[[#This Row],[Subscription Type]]," ",Sales[[#This Row],[Upsell Priority]]," ",TEXT(Sales[[#This Row],[Current Upsell $]],"$#,#")),"")</f>
        <v>Basic Medium $100</v>
      </c>
      <c r="M2185" s="1">
        <v>44348</v>
      </c>
      <c r="N2185" s="1">
        <v>44378</v>
      </c>
      <c r="O2185">
        <v>1</v>
      </c>
      <c r="P2185">
        <v>0</v>
      </c>
      <c r="Q2185" s="1">
        <v>44348</v>
      </c>
      <c r="R2185">
        <v>0</v>
      </c>
      <c r="S2185" s="1"/>
    </row>
    <row r="2186" spans="1:19" x14ac:dyDescent="0.35">
      <c r="A2186">
        <v>100356</v>
      </c>
      <c r="B2186" t="s">
        <v>3</v>
      </c>
      <c r="C2186" s="2">
        <f>_xlfn.SWITCH(Sales[[#This Row],[Subscription Type]],"Basic",10,"Premium",10,"Business",25,"Enterprise",27)</f>
        <v>10</v>
      </c>
      <c r="G2186">
        <v>0</v>
      </c>
      <c r="H2186">
        <v>6</v>
      </c>
      <c r="I2186">
        <f>IF(Sales[[#This Row],[Number of Users]]-Sales[[#This Row],[Licenses Bought]]&lt;0,0,Sales[[#This Row],[Number of Users]]-Sales[[#This Row],[Licenses Bought]])</f>
        <v>6</v>
      </c>
      <c r="J2186" s="2">
        <f>IF(Sales[[#This Row],[Sales Month]]=MAX(Sales[Sales Month]),Sales[[#This Row],[Upsell $ Per Non-Paying User]]*Sales[[#This Row],[Non-Paying Users]],0)</f>
        <v>60</v>
      </c>
      <c r="K2186" s="2" t="str">
        <f>_xlfn.IFS(Sales[[#This Row],[Current Upsell $]]=0,"",Sales[[#This Row],[Current Upsell $]]&gt;=400,"High",Sales[[#This Row],[Current Upsell $]]&gt;=100,"Medium",Sales[[#This Row],[Current Upsell $]]&lt;100,"Low")</f>
        <v>Low</v>
      </c>
      <c r="L2186" s="2" t="str">
        <f>IF(Sales[[#This Row],[Current Upsell $]]&gt;0,_xlfn.CONCAT(Sales[[#This Row],[Subscription Type]]," ",Sales[[#This Row],[Upsell Priority]]," ",TEXT(Sales[[#This Row],[Current Upsell $]],"$#,#")),"")</f>
        <v>Basic Low $60</v>
      </c>
      <c r="M2186" s="1">
        <v>44348</v>
      </c>
      <c r="N2186" s="1">
        <v>44378</v>
      </c>
      <c r="O2186">
        <v>1</v>
      </c>
      <c r="P2186">
        <v>0</v>
      </c>
      <c r="Q2186" s="1">
        <v>44348</v>
      </c>
      <c r="R2186">
        <v>0</v>
      </c>
      <c r="S2186" s="1"/>
    </row>
    <row r="2187" spans="1:19" x14ac:dyDescent="0.35">
      <c r="A2187">
        <v>100357</v>
      </c>
      <c r="B2187" t="s">
        <v>3</v>
      </c>
      <c r="C2187" s="2">
        <f>_xlfn.SWITCH(Sales[[#This Row],[Subscription Type]],"Basic",10,"Premium",10,"Business",25,"Enterprise",27)</f>
        <v>10</v>
      </c>
      <c r="G2187">
        <v>0</v>
      </c>
      <c r="H2187">
        <v>6</v>
      </c>
      <c r="I2187">
        <f>IF(Sales[[#This Row],[Number of Users]]-Sales[[#This Row],[Licenses Bought]]&lt;0,0,Sales[[#This Row],[Number of Users]]-Sales[[#This Row],[Licenses Bought]])</f>
        <v>6</v>
      </c>
      <c r="J2187" s="2">
        <f>IF(Sales[[#This Row],[Sales Month]]=MAX(Sales[Sales Month]),Sales[[#This Row],[Upsell $ Per Non-Paying User]]*Sales[[#This Row],[Non-Paying Users]],0)</f>
        <v>60</v>
      </c>
      <c r="K2187" s="2" t="str">
        <f>_xlfn.IFS(Sales[[#This Row],[Current Upsell $]]=0,"",Sales[[#This Row],[Current Upsell $]]&gt;=400,"High",Sales[[#This Row],[Current Upsell $]]&gt;=100,"Medium",Sales[[#This Row],[Current Upsell $]]&lt;100,"Low")</f>
        <v>Low</v>
      </c>
      <c r="L2187" s="2" t="str">
        <f>IF(Sales[[#This Row],[Current Upsell $]]&gt;0,_xlfn.CONCAT(Sales[[#This Row],[Subscription Type]]," ",Sales[[#This Row],[Upsell Priority]]," ",TEXT(Sales[[#This Row],[Current Upsell $]],"$#,#")),"")</f>
        <v>Basic Low $60</v>
      </c>
      <c r="M2187" s="1">
        <v>44348</v>
      </c>
      <c r="N2187" s="1">
        <v>44378</v>
      </c>
      <c r="O2187">
        <v>1</v>
      </c>
      <c r="P2187">
        <v>0</v>
      </c>
      <c r="Q2187" s="1">
        <v>44348</v>
      </c>
      <c r="R2187">
        <v>0</v>
      </c>
      <c r="S2187" s="1"/>
    </row>
    <row r="2188" spans="1:19" x14ac:dyDescent="0.35">
      <c r="A2188">
        <v>100358</v>
      </c>
      <c r="B2188" t="s">
        <v>3</v>
      </c>
      <c r="C2188" s="2">
        <f>_xlfn.SWITCH(Sales[[#This Row],[Subscription Type]],"Basic",10,"Premium",10,"Business",25,"Enterprise",27)</f>
        <v>10</v>
      </c>
      <c r="G2188">
        <v>0</v>
      </c>
      <c r="H2188">
        <v>6</v>
      </c>
      <c r="I2188">
        <f>IF(Sales[[#This Row],[Number of Users]]-Sales[[#This Row],[Licenses Bought]]&lt;0,0,Sales[[#This Row],[Number of Users]]-Sales[[#This Row],[Licenses Bought]])</f>
        <v>6</v>
      </c>
      <c r="J2188" s="2">
        <f>IF(Sales[[#This Row],[Sales Month]]=MAX(Sales[Sales Month]),Sales[[#This Row],[Upsell $ Per Non-Paying User]]*Sales[[#This Row],[Non-Paying Users]],0)</f>
        <v>60</v>
      </c>
      <c r="K2188" s="2" t="str">
        <f>_xlfn.IFS(Sales[[#This Row],[Current Upsell $]]=0,"",Sales[[#This Row],[Current Upsell $]]&gt;=400,"High",Sales[[#This Row],[Current Upsell $]]&gt;=100,"Medium",Sales[[#This Row],[Current Upsell $]]&lt;100,"Low")</f>
        <v>Low</v>
      </c>
      <c r="L2188" s="2" t="str">
        <f>IF(Sales[[#This Row],[Current Upsell $]]&gt;0,_xlfn.CONCAT(Sales[[#This Row],[Subscription Type]]," ",Sales[[#This Row],[Upsell Priority]]," ",TEXT(Sales[[#This Row],[Current Upsell $]],"$#,#")),"")</f>
        <v>Basic Low $60</v>
      </c>
      <c r="M2188" s="1">
        <v>44348</v>
      </c>
      <c r="N2188" s="1">
        <v>44378</v>
      </c>
      <c r="O2188">
        <v>1</v>
      </c>
      <c r="P2188">
        <v>0</v>
      </c>
      <c r="Q2188" s="1">
        <v>44348</v>
      </c>
      <c r="R2188">
        <v>0</v>
      </c>
      <c r="S2188" s="1"/>
    </row>
    <row r="2189" spans="1:19" x14ac:dyDescent="0.35">
      <c r="A2189">
        <v>100359</v>
      </c>
      <c r="B2189" t="s">
        <v>3</v>
      </c>
      <c r="C2189" s="2">
        <f>_xlfn.SWITCH(Sales[[#This Row],[Subscription Type]],"Basic",10,"Premium",10,"Business",25,"Enterprise",27)</f>
        <v>10</v>
      </c>
      <c r="G2189">
        <v>0</v>
      </c>
      <c r="H2189">
        <v>6</v>
      </c>
      <c r="I2189">
        <f>IF(Sales[[#This Row],[Number of Users]]-Sales[[#This Row],[Licenses Bought]]&lt;0,0,Sales[[#This Row],[Number of Users]]-Sales[[#This Row],[Licenses Bought]])</f>
        <v>6</v>
      </c>
      <c r="J2189" s="2">
        <f>IF(Sales[[#This Row],[Sales Month]]=MAX(Sales[Sales Month]),Sales[[#This Row],[Upsell $ Per Non-Paying User]]*Sales[[#This Row],[Non-Paying Users]],0)</f>
        <v>60</v>
      </c>
      <c r="K2189" s="2" t="str">
        <f>_xlfn.IFS(Sales[[#This Row],[Current Upsell $]]=0,"",Sales[[#This Row],[Current Upsell $]]&gt;=400,"High",Sales[[#This Row],[Current Upsell $]]&gt;=100,"Medium",Sales[[#This Row],[Current Upsell $]]&lt;100,"Low")</f>
        <v>Low</v>
      </c>
      <c r="L2189" s="2" t="str">
        <f>IF(Sales[[#This Row],[Current Upsell $]]&gt;0,_xlfn.CONCAT(Sales[[#This Row],[Subscription Type]]," ",Sales[[#This Row],[Upsell Priority]]," ",TEXT(Sales[[#This Row],[Current Upsell $]],"$#,#")),"")</f>
        <v>Basic Low $60</v>
      </c>
      <c r="M2189" s="1">
        <v>44348</v>
      </c>
      <c r="N2189" s="1">
        <v>44378</v>
      </c>
      <c r="O2189">
        <v>1</v>
      </c>
      <c r="P2189">
        <v>0</v>
      </c>
      <c r="Q2189" s="1">
        <v>44348</v>
      </c>
      <c r="R2189">
        <v>0</v>
      </c>
      <c r="S2189" s="1"/>
    </row>
    <row r="2190" spans="1:19" x14ac:dyDescent="0.35">
      <c r="A2190">
        <v>100360</v>
      </c>
      <c r="B2190" t="s">
        <v>3</v>
      </c>
      <c r="C2190" s="2">
        <f>_xlfn.SWITCH(Sales[[#This Row],[Subscription Type]],"Basic",10,"Premium",10,"Business",25,"Enterprise",27)</f>
        <v>10</v>
      </c>
      <c r="G2190">
        <v>0</v>
      </c>
      <c r="H2190">
        <v>7</v>
      </c>
      <c r="I2190">
        <f>IF(Sales[[#This Row],[Number of Users]]-Sales[[#This Row],[Licenses Bought]]&lt;0,0,Sales[[#This Row],[Number of Users]]-Sales[[#This Row],[Licenses Bought]])</f>
        <v>7</v>
      </c>
      <c r="J2190" s="2">
        <f>IF(Sales[[#This Row],[Sales Month]]=MAX(Sales[Sales Month]),Sales[[#This Row],[Upsell $ Per Non-Paying User]]*Sales[[#This Row],[Non-Paying Users]],0)</f>
        <v>70</v>
      </c>
      <c r="K2190" s="2" t="str">
        <f>_xlfn.IFS(Sales[[#This Row],[Current Upsell $]]=0,"",Sales[[#This Row],[Current Upsell $]]&gt;=400,"High",Sales[[#This Row],[Current Upsell $]]&gt;=100,"Medium",Sales[[#This Row],[Current Upsell $]]&lt;100,"Low")</f>
        <v>Low</v>
      </c>
      <c r="L2190" s="2" t="str">
        <f>IF(Sales[[#This Row],[Current Upsell $]]&gt;0,_xlfn.CONCAT(Sales[[#This Row],[Subscription Type]]," ",Sales[[#This Row],[Upsell Priority]]," ",TEXT(Sales[[#This Row],[Current Upsell $]],"$#,#")),"")</f>
        <v>Basic Low $70</v>
      </c>
      <c r="M2190" s="1">
        <v>44348</v>
      </c>
      <c r="N2190" s="1">
        <v>44378</v>
      </c>
      <c r="O2190">
        <v>1</v>
      </c>
      <c r="P2190">
        <v>0</v>
      </c>
      <c r="Q2190" s="1">
        <v>44348</v>
      </c>
      <c r="R2190">
        <v>0</v>
      </c>
      <c r="S2190" s="1"/>
    </row>
    <row r="2191" spans="1:19" x14ac:dyDescent="0.35">
      <c r="A2191">
        <v>100361</v>
      </c>
      <c r="B2191" t="s">
        <v>3</v>
      </c>
      <c r="C2191" s="2">
        <f>_xlfn.SWITCH(Sales[[#This Row],[Subscription Type]],"Basic",10,"Premium",10,"Business",25,"Enterprise",27)</f>
        <v>10</v>
      </c>
      <c r="G2191">
        <v>0</v>
      </c>
      <c r="H2191">
        <v>6</v>
      </c>
      <c r="I2191">
        <f>IF(Sales[[#This Row],[Number of Users]]-Sales[[#This Row],[Licenses Bought]]&lt;0,0,Sales[[#This Row],[Number of Users]]-Sales[[#This Row],[Licenses Bought]])</f>
        <v>6</v>
      </c>
      <c r="J2191" s="2">
        <f>IF(Sales[[#This Row],[Sales Month]]=MAX(Sales[Sales Month]),Sales[[#This Row],[Upsell $ Per Non-Paying User]]*Sales[[#This Row],[Non-Paying Users]],0)</f>
        <v>60</v>
      </c>
      <c r="K2191" s="2" t="str">
        <f>_xlfn.IFS(Sales[[#This Row],[Current Upsell $]]=0,"",Sales[[#This Row],[Current Upsell $]]&gt;=400,"High",Sales[[#This Row],[Current Upsell $]]&gt;=100,"Medium",Sales[[#This Row],[Current Upsell $]]&lt;100,"Low")</f>
        <v>Low</v>
      </c>
      <c r="L2191" s="2" t="str">
        <f>IF(Sales[[#This Row],[Current Upsell $]]&gt;0,_xlfn.CONCAT(Sales[[#This Row],[Subscription Type]]," ",Sales[[#This Row],[Upsell Priority]]," ",TEXT(Sales[[#This Row],[Current Upsell $]],"$#,#")),"")</f>
        <v>Basic Low $60</v>
      </c>
      <c r="M2191" s="1">
        <v>44348</v>
      </c>
      <c r="N2191" s="1">
        <v>44378</v>
      </c>
      <c r="O2191">
        <v>1</v>
      </c>
      <c r="P2191">
        <v>0</v>
      </c>
      <c r="Q2191" s="1">
        <v>44348</v>
      </c>
      <c r="R2191">
        <v>0</v>
      </c>
      <c r="S2191" s="1"/>
    </row>
    <row r="2192" spans="1:19" x14ac:dyDescent="0.35">
      <c r="A2192">
        <v>100362</v>
      </c>
      <c r="B2192" t="s">
        <v>3</v>
      </c>
      <c r="C2192" s="2">
        <f>_xlfn.SWITCH(Sales[[#This Row],[Subscription Type]],"Basic",10,"Premium",10,"Business",25,"Enterprise",27)</f>
        <v>10</v>
      </c>
      <c r="G2192">
        <v>0</v>
      </c>
      <c r="H2192">
        <v>5</v>
      </c>
      <c r="I2192">
        <f>IF(Sales[[#This Row],[Number of Users]]-Sales[[#This Row],[Licenses Bought]]&lt;0,0,Sales[[#This Row],[Number of Users]]-Sales[[#This Row],[Licenses Bought]])</f>
        <v>5</v>
      </c>
      <c r="J2192" s="2">
        <f>IF(Sales[[#This Row],[Sales Month]]=MAX(Sales[Sales Month]),Sales[[#This Row],[Upsell $ Per Non-Paying User]]*Sales[[#This Row],[Non-Paying Users]],0)</f>
        <v>50</v>
      </c>
      <c r="K2192" s="2" t="str">
        <f>_xlfn.IFS(Sales[[#This Row],[Current Upsell $]]=0,"",Sales[[#This Row],[Current Upsell $]]&gt;=400,"High",Sales[[#This Row],[Current Upsell $]]&gt;=100,"Medium",Sales[[#This Row],[Current Upsell $]]&lt;100,"Low")</f>
        <v>Low</v>
      </c>
      <c r="L2192" s="2" t="str">
        <f>IF(Sales[[#This Row],[Current Upsell $]]&gt;0,_xlfn.CONCAT(Sales[[#This Row],[Subscription Type]]," ",Sales[[#This Row],[Upsell Priority]]," ",TEXT(Sales[[#This Row],[Current Upsell $]],"$#,#")),"")</f>
        <v>Basic Low $50</v>
      </c>
      <c r="M2192" s="1">
        <v>44348</v>
      </c>
      <c r="N2192" s="1">
        <v>44378</v>
      </c>
      <c r="O2192">
        <v>1</v>
      </c>
      <c r="P2192">
        <v>0</v>
      </c>
      <c r="Q2192" s="1">
        <v>44348</v>
      </c>
      <c r="R2192">
        <v>0</v>
      </c>
      <c r="S2192" s="1"/>
    </row>
    <row r="2193" spans="1:19" x14ac:dyDescent="0.35">
      <c r="A2193">
        <v>100363</v>
      </c>
      <c r="B2193" t="s">
        <v>3</v>
      </c>
      <c r="C2193" s="2">
        <f>_xlfn.SWITCH(Sales[[#This Row],[Subscription Type]],"Basic",10,"Premium",10,"Business",25,"Enterprise",27)</f>
        <v>10</v>
      </c>
      <c r="G2193">
        <v>0</v>
      </c>
      <c r="H2193">
        <v>5</v>
      </c>
      <c r="I2193">
        <f>IF(Sales[[#This Row],[Number of Users]]-Sales[[#This Row],[Licenses Bought]]&lt;0,0,Sales[[#This Row],[Number of Users]]-Sales[[#This Row],[Licenses Bought]])</f>
        <v>5</v>
      </c>
      <c r="J2193" s="2">
        <f>IF(Sales[[#This Row],[Sales Month]]=MAX(Sales[Sales Month]),Sales[[#This Row],[Upsell $ Per Non-Paying User]]*Sales[[#This Row],[Non-Paying Users]],0)</f>
        <v>50</v>
      </c>
      <c r="K2193" s="2" t="str">
        <f>_xlfn.IFS(Sales[[#This Row],[Current Upsell $]]=0,"",Sales[[#This Row],[Current Upsell $]]&gt;=400,"High",Sales[[#This Row],[Current Upsell $]]&gt;=100,"Medium",Sales[[#This Row],[Current Upsell $]]&lt;100,"Low")</f>
        <v>Low</v>
      </c>
      <c r="L2193" s="2" t="str">
        <f>IF(Sales[[#This Row],[Current Upsell $]]&gt;0,_xlfn.CONCAT(Sales[[#This Row],[Subscription Type]]," ",Sales[[#This Row],[Upsell Priority]]," ",TEXT(Sales[[#This Row],[Current Upsell $]],"$#,#")),"")</f>
        <v>Basic Low $50</v>
      </c>
      <c r="M2193" s="1">
        <v>44348</v>
      </c>
      <c r="N2193" s="1">
        <v>44378</v>
      </c>
      <c r="O2193">
        <v>1</v>
      </c>
      <c r="P2193">
        <v>0</v>
      </c>
      <c r="Q2193" s="1">
        <v>44348</v>
      </c>
      <c r="R2193">
        <v>0</v>
      </c>
      <c r="S2193" s="1"/>
    </row>
    <row r="2194" spans="1:19" x14ac:dyDescent="0.35">
      <c r="A2194">
        <v>100364</v>
      </c>
      <c r="B2194" t="s">
        <v>3</v>
      </c>
      <c r="C2194" s="2">
        <f>_xlfn.SWITCH(Sales[[#This Row],[Subscription Type]],"Basic",10,"Premium",10,"Business",25,"Enterprise",27)</f>
        <v>10</v>
      </c>
      <c r="G2194">
        <v>0</v>
      </c>
      <c r="H2194">
        <v>6</v>
      </c>
      <c r="I2194">
        <f>IF(Sales[[#This Row],[Number of Users]]-Sales[[#This Row],[Licenses Bought]]&lt;0,0,Sales[[#This Row],[Number of Users]]-Sales[[#This Row],[Licenses Bought]])</f>
        <v>6</v>
      </c>
      <c r="J2194" s="2">
        <f>IF(Sales[[#This Row],[Sales Month]]=MAX(Sales[Sales Month]),Sales[[#This Row],[Upsell $ Per Non-Paying User]]*Sales[[#This Row],[Non-Paying Users]],0)</f>
        <v>60</v>
      </c>
      <c r="K2194" s="2" t="str">
        <f>_xlfn.IFS(Sales[[#This Row],[Current Upsell $]]=0,"",Sales[[#This Row],[Current Upsell $]]&gt;=400,"High",Sales[[#This Row],[Current Upsell $]]&gt;=100,"Medium",Sales[[#This Row],[Current Upsell $]]&lt;100,"Low")</f>
        <v>Low</v>
      </c>
      <c r="L2194" s="2" t="str">
        <f>IF(Sales[[#This Row],[Current Upsell $]]&gt;0,_xlfn.CONCAT(Sales[[#This Row],[Subscription Type]]," ",Sales[[#This Row],[Upsell Priority]]," ",TEXT(Sales[[#This Row],[Current Upsell $]],"$#,#")),"")</f>
        <v>Basic Low $60</v>
      </c>
      <c r="M2194" s="1">
        <v>44348</v>
      </c>
      <c r="N2194" s="1">
        <v>44378</v>
      </c>
      <c r="O2194">
        <v>1</v>
      </c>
      <c r="P2194">
        <v>0</v>
      </c>
      <c r="Q2194" s="1">
        <v>44348</v>
      </c>
      <c r="R2194">
        <v>0</v>
      </c>
      <c r="S2194" s="1"/>
    </row>
    <row r="2195" spans="1:19" x14ac:dyDescent="0.35">
      <c r="A2195">
        <v>100365</v>
      </c>
      <c r="B2195" t="s">
        <v>3</v>
      </c>
      <c r="C2195" s="2">
        <f>_xlfn.SWITCH(Sales[[#This Row],[Subscription Type]],"Basic",10,"Premium",10,"Business",25,"Enterprise",27)</f>
        <v>10</v>
      </c>
      <c r="G2195">
        <v>0</v>
      </c>
      <c r="H2195">
        <v>5</v>
      </c>
      <c r="I2195">
        <f>IF(Sales[[#This Row],[Number of Users]]-Sales[[#This Row],[Licenses Bought]]&lt;0,0,Sales[[#This Row],[Number of Users]]-Sales[[#This Row],[Licenses Bought]])</f>
        <v>5</v>
      </c>
      <c r="J2195" s="2">
        <f>IF(Sales[[#This Row],[Sales Month]]=MAX(Sales[Sales Month]),Sales[[#This Row],[Upsell $ Per Non-Paying User]]*Sales[[#This Row],[Non-Paying Users]],0)</f>
        <v>50</v>
      </c>
      <c r="K2195" s="2" t="str">
        <f>_xlfn.IFS(Sales[[#This Row],[Current Upsell $]]=0,"",Sales[[#This Row],[Current Upsell $]]&gt;=400,"High",Sales[[#This Row],[Current Upsell $]]&gt;=100,"Medium",Sales[[#This Row],[Current Upsell $]]&lt;100,"Low")</f>
        <v>Low</v>
      </c>
      <c r="L2195" s="2" t="str">
        <f>IF(Sales[[#This Row],[Current Upsell $]]&gt;0,_xlfn.CONCAT(Sales[[#This Row],[Subscription Type]]," ",Sales[[#This Row],[Upsell Priority]]," ",TEXT(Sales[[#This Row],[Current Upsell $]],"$#,#")),"")</f>
        <v>Basic Low $50</v>
      </c>
      <c r="M2195" s="1">
        <v>44348</v>
      </c>
      <c r="N2195" s="1">
        <v>44378</v>
      </c>
      <c r="O2195">
        <v>1</v>
      </c>
      <c r="P2195">
        <v>0</v>
      </c>
      <c r="Q2195" s="1">
        <v>44348</v>
      </c>
      <c r="R2195">
        <v>0</v>
      </c>
      <c r="S2195" s="1"/>
    </row>
    <row r="2196" spans="1:19" x14ac:dyDescent="0.35">
      <c r="A2196">
        <v>100366</v>
      </c>
      <c r="B2196" t="s">
        <v>3</v>
      </c>
      <c r="C2196" s="2">
        <f>_xlfn.SWITCH(Sales[[#This Row],[Subscription Type]],"Basic",10,"Premium",10,"Business",25,"Enterprise",27)</f>
        <v>10</v>
      </c>
      <c r="G2196">
        <v>0</v>
      </c>
      <c r="H2196">
        <v>5</v>
      </c>
      <c r="I2196">
        <f>IF(Sales[[#This Row],[Number of Users]]-Sales[[#This Row],[Licenses Bought]]&lt;0,0,Sales[[#This Row],[Number of Users]]-Sales[[#This Row],[Licenses Bought]])</f>
        <v>5</v>
      </c>
      <c r="J2196" s="2">
        <f>IF(Sales[[#This Row],[Sales Month]]=MAX(Sales[Sales Month]),Sales[[#This Row],[Upsell $ Per Non-Paying User]]*Sales[[#This Row],[Non-Paying Users]],0)</f>
        <v>50</v>
      </c>
      <c r="K2196" s="2" t="str">
        <f>_xlfn.IFS(Sales[[#This Row],[Current Upsell $]]=0,"",Sales[[#This Row],[Current Upsell $]]&gt;=400,"High",Sales[[#This Row],[Current Upsell $]]&gt;=100,"Medium",Sales[[#This Row],[Current Upsell $]]&lt;100,"Low")</f>
        <v>Low</v>
      </c>
      <c r="L2196" s="2" t="str">
        <f>IF(Sales[[#This Row],[Current Upsell $]]&gt;0,_xlfn.CONCAT(Sales[[#This Row],[Subscription Type]]," ",Sales[[#This Row],[Upsell Priority]]," ",TEXT(Sales[[#This Row],[Current Upsell $]],"$#,#")),"")</f>
        <v>Basic Low $50</v>
      </c>
      <c r="M2196" s="1">
        <v>44348</v>
      </c>
      <c r="N2196" s="1">
        <v>44378</v>
      </c>
      <c r="O2196">
        <v>1</v>
      </c>
      <c r="P2196">
        <v>0</v>
      </c>
      <c r="Q2196" s="1">
        <v>44348</v>
      </c>
      <c r="R2196">
        <v>0</v>
      </c>
      <c r="S2196" s="1"/>
    </row>
    <row r="2197" spans="1:19" x14ac:dyDescent="0.35">
      <c r="A2197">
        <v>100367</v>
      </c>
      <c r="B2197" t="s">
        <v>3</v>
      </c>
      <c r="C2197" s="2">
        <f>_xlfn.SWITCH(Sales[[#This Row],[Subscription Type]],"Basic",10,"Premium",10,"Business",25,"Enterprise",27)</f>
        <v>10</v>
      </c>
      <c r="G2197">
        <v>0</v>
      </c>
      <c r="H2197">
        <v>5</v>
      </c>
      <c r="I2197">
        <f>IF(Sales[[#This Row],[Number of Users]]-Sales[[#This Row],[Licenses Bought]]&lt;0,0,Sales[[#This Row],[Number of Users]]-Sales[[#This Row],[Licenses Bought]])</f>
        <v>5</v>
      </c>
      <c r="J2197" s="2">
        <f>IF(Sales[[#This Row],[Sales Month]]=MAX(Sales[Sales Month]),Sales[[#This Row],[Upsell $ Per Non-Paying User]]*Sales[[#This Row],[Non-Paying Users]],0)</f>
        <v>50</v>
      </c>
      <c r="K2197" s="2" t="str">
        <f>_xlfn.IFS(Sales[[#This Row],[Current Upsell $]]=0,"",Sales[[#This Row],[Current Upsell $]]&gt;=400,"High",Sales[[#This Row],[Current Upsell $]]&gt;=100,"Medium",Sales[[#This Row],[Current Upsell $]]&lt;100,"Low")</f>
        <v>Low</v>
      </c>
      <c r="L2197" s="2" t="str">
        <f>IF(Sales[[#This Row],[Current Upsell $]]&gt;0,_xlfn.CONCAT(Sales[[#This Row],[Subscription Type]]," ",Sales[[#This Row],[Upsell Priority]]," ",TEXT(Sales[[#This Row],[Current Upsell $]],"$#,#")),"")</f>
        <v>Basic Low $50</v>
      </c>
      <c r="M2197" s="1">
        <v>44348</v>
      </c>
      <c r="N2197" s="1">
        <v>44378</v>
      </c>
      <c r="O2197">
        <v>1</v>
      </c>
      <c r="P2197">
        <v>0</v>
      </c>
      <c r="Q2197" s="1">
        <v>44348</v>
      </c>
      <c r="R2197">
        <v>0</v>
      </c>
      <c r="S2197" s="1"/>
    </row>
    <row r="2198" spans="1:19" x14ac:dyDescent="0.35">
      <c r="A2198">
        <v>100368</v>
      </c>
      <c r="B2198" t="s">
        <v>3</v>
      </c>
      <c r="C2198" s="2">
        <f>_xlfn.SWITCH(Sales[[#This Row],[Subscription Type]],"Basic",10,"Premium",10,"Business",25,"Enterprise",27)</f>
        <v>10</v>
      </c>
      <c r="G2198">
        <v>0</v>
      </c>
      <c r="H2198">
        <v>5</v>
      </c>
      <c r="I2198">
        <f>IF(Sales[[#This Row],[Number of Users]]-Sales[[#This Row],[Licenses Bought]]&lt;0,0,Sales[[#This Row],[Number of Users]]-Sales[[#This Row],[Licenses Bought]])</f>
        <v>5</v>
      </c>
      <c r="J2198" s="2">
        <f>IF(Sales[[#This Row],[Sales Month]]=MAX(Sales[Sales Month]),Sales[[#This Row],[Upsell $ Per Non-Paying User]]*Sales[[#This Row],[Non-Paying Users]],0)</f>
        <v>50</v>
      </c>
      <c r="K2198" s="2" t="str">
        <f>_xlfn.IFS(Sales[[#This Row],[Current Upsell $]]=0,"",Sales[[#This Row],[Current Upsell $]]&gt;=400,"High",Sales[[#This Row],[Current Upsell $]]&gt;=100,"Medium",Sales[[#This Row],[Current Upsell $]]&lt;100,"Low")</f>
        <v>Low</v>
      </c>
      <c r="L2198" s="2" t="str">
        <f>IF(Sales[[#This Row],[Current Upsell $]]&gt;0,_xlfn.CONCAT(Sales[[#This Row],[Subscription Type]]," ",Sales[[#This Row],[Upsell Priority]]," ",TEXT(Sales[[#This Row],[Current Upsell $]],"$#,#")),"")</f>
        <v>Basic Low $50</v>
      </c>
      <c r="M2198" s="1">
        <v>44348</v>
      </c>
      <c r="N2198" s="1">
        <v>44378</v>
      </c>
      <c r="O2198">
        <v>1</v>
      </c>
      <c r="P2198">
        <v>0</v>
      </c>
      <c r="Q2198" s="1">
        <v>44348</v>
      </c>
      <c r="R2198">
        <v>0</v>
      </c>
      <c r="S2198" s="1"/>
    </row>
    <row r="2199" spans="1:19" x14ac:dyDescent="0.35">
      <c r="A2199">
        <v>100369</v>
      </c>
      <c r="B2199" t="s">
        <v>3</v>
      </c>
      <c r="C2199" s="2">
        <f>_xlfn.SWITCH(Sales[[#This Row],[Subscription Type]],"Basic",10,"Premium",10,"Business",25,"Enterprise",27)</f>
        <v>10</v>
      </c>
      <c r="G2199">
        <v>0</v>
      </c>
      <c r="H2199">
        <v>5</v>
      </c>
      <c r="I2199">
        <f>IF(Sales[[#This Row],[Number of Users]]-Sales[[#This Row],[Licenses Bought]]&lt;0,0,Sales[[#This Row],[Number of Users]]-Sales[[#This Row],[Licenses Bought]])</f>
        <v>5</v>
      </c>
      <c r="J2199" s="2">
        <f>IF(Sales[[#This Row],[Sales Month]]=MAX(Sales[Sales Month]),Sales[[#This Row],[Upsell $ Per Non-Paying User]]*Sales[[#This Row],[Non-Paying Users]],0)</f>
        <v>50</v>
      </c>
      <c r="K2199" s="2" t="str">
        <f>_xlfn.IFS(Sales[[#This Row],[Current Upsell $]]=0,"",Sales[[#This Row],[Current Upsell $]]&gt;=400,"High",Sales[[#This Row],[Current Upsell $]]&gt;=100,"Medium",Sales[[#This Row],[Current Upsell $]]&lt;100,"Low")</f>
        <v>Low</v>
      </c>
      <c r="L2199" s="2" t="str">
        <f>IF(Sales[[#This Row],[Current Upsell $]]&gt;0,_xlfn.CONCAT(Sales[[#This Row],[Subscription Type]]," ",Sales[[#This Row],[Upsell Priority]]," ",TEXT(Sales[[#This Row],[Current Upsell $]],"$#,#")),"")</f>
        <v>Basic Low $50</v>
      </c>
      <c r="M2199" s="1">
        <v>44348</v>
      </c>
      <c r="N2199" s="1">
        <v>44378</v>
      </c>
      <c r="O2199">
        <v>1</v>
      </c>
      <c r="P2199">
        <v>0</v>
      </c>
      <c r="Q2199" s="1">
        <v>44348</v>
      </c>
      <c r="R2199">
        <v>0</v>
      </c>
      <c r="S2199" s="1"/>
    </row>
    <row r="2200" spans="1:19" x14ac:dyDescent="0.35">
      <c r="A2200">
        <v>100370</v>
      </c>
      <c r="B2200" t="s">
        <v>3</v>
      </c>
      <c r="C2200" s="2">
        <f>_xlfn.SWITCH(Sales[[#This Row],[Subscription Type]],"Basic",10,"Premium",10,"Business",25,"Enterprise",27)</f>
        <v>10</v>
      </c>
      <c r="E2200" s="1"/>
      <c r="F2200" s="1"/>
      <c r="G2200">
        <v>0</v>
      </c>
      <c r="H2200">
        <v>85</v>
      </c>
      <c r="I2200">
        <f>IF(Sales[[#This Row],[Number of Users]]-Sales[[#This Row],[Licenses Bought]]&lt;0,0,Sales[[#This Row],[Number of Users]]-Sales[[#This Row],[Licenses Bought]])</f>
        <v>85</v>
      </c>
      <c r="J2200" s="2">
        <f>IF(Sales[[#This Row],[Sales Month]]=MAX(Sales[Sales Month]),Sales[[#This Row],[Upsell $ Per Non-Paying User]]*Sales[[#This Row],[Non-Paying Users]],0)</f>
        <v>850</v>
      </c>
      <c r="K2200" s="2" t="str">
        <f>_xlfn.IFS(Sales[[#This Row],[Current Upsell $]]=0,"",Sales[[#This Row],[Current Upsell $]]&gt;=400,"High",Sales[[#This Row],[Current Upsell $]]&gt;=100,"Medium",Sales[[#This Row],[Current Upsell $]]&lt;100,"Low")</f>
        <v>High</v>
      </c>
      <c r="L2200" s="2" t="str">
        <f>IF(Sales[[#This Row],[Current Upsell $]]&gt;0,_xlfn.CONCAT(Sales[[#This Row],[Subscription Type]]," ",Sales[[#This Row],[Upsell Priority]]," ",TEXT(Sales[[#This Row],[Current Upsell $]],"$#,#")),"")</f>
        <v>Basic High $850</v>
      </c>
      <c r="M2200" s="1">
        <v>44348</v>
      </c>
      <c r="N2200" s="1">
        <v>44378</v>
      </c>
      <c r="O2200">
        <v>1</v>
      </c>
      <c r="P2200">
        <v>0</v>
      </c>
      <c r="Q2200" s="1">
        <v>44348</v>
      </c>
      <c r="R2200">
        <v>0</v>
      </c>
      <c r="S2200" s="1"/>
    </row>
    <row r="2201" spans="1:19" x14ac:dyDescent="0.35">
      <c r="A2201">
        <v>100371</v>
      </c>
      <c r="B2201" t="s">
        <v>3</v>
      </c>
      <c r="C2201" s="2">
        <f>_xlfn.SWITCH(Sales[[#This Row],[Subscription Type]],"Basic",10,"Premium",10,"Business",25,"Enterprise",27)</f>
        <v>10</v>
      </c>
      <c r="G2201">
        <v>0</v>
      </c>
      <c r="H2201">
        <v>5</v>
      </c>
      <c r="I2201">
        <f>IF(Sales[[#This Row],[Number of Users]]-Sales[[#This Row],[Licenses Bought]]&lt;0,0,Sales[[#This Row],[Number of Users]]-Sales[[#This Row],[Licenses Bought]])</f>
        <v>5</v>
      </c>
      <c r="J2201" s="2">
        <f>IF(Sales[[#This Row],[Sales Month]]=MAX(Sales[Sales Month]),Sales[[#This Row],[Upsell $ Per Non-Paying User]]*Sales[[#This Row],[Non-Paying Users]],0)</f>
        <v>50</v>
      </c>
      <c r="K2201" s="2" t="str">
        <f>_xlfn.IFS(Sales[[#This Row],[Current Upsell $]]=0,"",Sales[[#This Row],[Current Upsell $]]&gt;=400,"High",Sales[[#This Row],[Current Upsell $]]&gt;=100,"Medium",Sales[[#This Row],[Current Upsell $]]&lt;100,"Low")</f>
        <v>Low</v>
      </c>
      <c r="L2201" s="2" t="str">
        <f>IF(Sales[[#This Row],[Current Upsell $]]&gt;0,_xlfn.CONCAT(Sales[[#This Row],[Subscription Type]]," ",Sales[[#This Row],[Upsell Priority]]," ",TEXT(Sales[[#This Row],[Current Upsell $]],"$#,#")),"")</f>
        <v>Basic Low $50</v>
      </c>
      <c r="M2201" s="1">
        <v>44348</v>
      </c>
      <c r="N2201" s="1">
        <v>44378</v>
      </c>
      <c r="O2201">
        <v>1</v>
      </c>
      <c r="P2201">
        <v>0</v>
      </c>
      <c r="Q2201" s="1">
        <v>44348</v>
      </c>
      <c r="R2201">
        <v>0</v>
      </c>
      <c r="S2201" s="1"/>
    </row>
    <row r="2202" spans="1:19" x14ac:dyDescent="0.35">
      <c r="A2202">
        <v>100372</v>
      </c>
      <c r="B2202" t="s">
        <v>3</v>
      </c>
      <c r="C2202" s="2">
        <f>_xlfn.SWITCH(Sales[[#This Row],[Subscription Type]],"Basic",10,"Premium",10,"Business",25,"Enterprise",27)</f>
        <v>10</v>
      </c>
      <c r="G2202">
        <v>0</v>
      </c>
      <c r="H2202">
        <v>4</v>
      </c>
      <c r="I2202">
        <f>IF(Sales[[#This Row],[Number of Users]]-Sales[[#This Row],[Licenses Bought]]&lt;0,0,Sales[[#This Row],[Number of Users]]-Sales[[#This Row],[Licenses Bought]])</f>
        <v>4</v>
      </c>
      <c r="J2202" s="2">
        <f>IF(Sales[[#This Row],[Sales Month]]=MAX(Sales[Sales Month]),Sales[[#This Row],[Upsell $ Per Non-Paying User]]*Sales[[#This Row],[Non-Paying Users]],0)</f>
        <v>40</v>
      </c>
      <c r="K2202" s="2" t="str">
        <f>_xlfn.IFS(Sales[[#This Row],[Current Upsell $]]=0,"",Sales[[#This Row],[Current Upsell $]]&gt;=400,"High",Sales[[#This Row],[Current Upsell $]]&gt;=100,"Medium",Sales[[#This Row],[Current Upsell $]]&lt;100,"Low")</f>
        <v>Low</v>
      </c>
      <c r="L2202" s="2" t="str">
        <f>IF(Sales[[#This Row],[Current Upsell $]]&gt;0,_xlfn.CONCAT(Sales[[#This Row],[Subscription Type]]," ",Sales[[#This Row],[Upsell Priority]]," ",TEXT(Sales[[#This Row],[Current Upsell $]],"$#,#")),"")</f>
        <v>Basic Low $40</v>
      </c>
      <c r="M2202" s="1">
        <v>44348</v>
      </c>
      <c r="N2202" s="1">
        <v>44378</v>
      </c>
      <c r="O2202">
        <v>1</v>
      </c>
      <c r="P2202">
        <v>0</v>
      </c>
      <c r="Q2202" s="1">
        <v>44348</v>
      </c>
      <c r="R2202">
        <v>0</v>
      </c>
      <c r="S2202" s="1"/>
    </row>
    <row r="2203" spans="1:19" x14ac:dyDescent="0.35">
      <c r="A2203">
        <v>100373</v>
      </c>
      <c r="B2203" t="s">
        <v>3</v>
      </c>
      <c r="C2203" s="2">
        <f>_xlfn.SWITCH(Sales[[#This Row],[Subscription Type]],"Basic",10,"Premium",10,"Business",25,"Enterprise",27)</f>
        <v>10</v>
      </c>
      <c r="G2203">
        <v>0</v>
      </c>
      <c r="H2203">
        <v>5</v>
      </c>
      <c r="I2203">
        <f>IF(Sales[[#This Row],[Number of Users]]-Sales[[#This Row],[Licenses Bought]]&lt;0,0,Sales[[#This Row],[Number of Users]]-Sales[[#This Row],[Licenses Bought]])</f>
        <v>5</v>
      </c>
      <c r="J2203" s="2">
        <f>IF(Sales[[#This Row],[Sales Month]]=MAX(Sales[Sales Month]),Sales[[#This Row],[Upsell $ Per Non-Paying User]]*Sales[[#This Row],[Non-Paying Users]],0)</f>
        <v>50</v>
      </c>
      <c r="K2203" s="2" t="str">
        <f>_xlfn.IFS(Sales[[#This Row],[Current Upsell $]]=0,"",Sales[[#This Row],[Current Upsell $]]&gt;=400,"High",Sales[[#This Row],[Current Upsell $]]&gt;=100,"Medium",Sales[[#This Row],[Current Upsell $]]&lt;100,"Low")</f>
        <v>Low</v>
      </c>
      <c r="L2203" s="2" t="str">
        <f>IF(Sales[[#This Row],[Current Upsell $]]&gt;0,_xlfn.CONCAT(Sales[[#This Row],[Subscription Type]]," ",Sales[[#This Row],[Upsell Priority]]," ",TEXT(Sales[[#This Row],[Current Upsell $]],"$#,#")),"")</f>
        <v>Basic Low $50</v>
      </c>
      <c r="M2203" s="1">
        <v>44348</v>
      </c>
      <c r="N2203" s="1">
        <v>44378</v>
      </c>
      <c r="O2203">
        <v>1</v>
      </c>
      <c r="P2203">
        <v>0</v>
      </c>
      <c r="Q2203" s="1">
        <v>44348</v>
      </c>
      <c r="R2203">
        <v>0</v>
      </c>
      <c r="S2203" s="1"/>
    </row>
    <row r="2204" spans="1:19" x14ac:dyDescent="0.35">
      <c r="A2204">
        <v>100374</v>
      </c>
      <c r="B2204" t="s">
        <v>3</v>
      </c>
      <c r="C2204" s="2">
        <f>_xlfn.SWITCH(Sales[[#This Row],[Subscription Type]],"Basic",10,"Premium",10,"Business",25,"Enterprise",27)</f>
        <v>10</v>
      </c>
      <c r="G2204">
        <v>0</v>
      </c>
      <c r="H2204">
        <v>2</v>
      </c>
      <c r="I2204">
        <f>IF(Sales[[#This Row],[Number of Users]]-Sales[[#This Row],[Licenses Bought]]&lt;0,0,Sales[[#This Row],[Number of Users]]-Sales[[#This Row],[Licenses Bought]])</f>
        <v>2</v>
      </c>
      <c r="J2204" s="2">
        <f>IF(Sales[[#This Row],[Sales Month]]=MAX(Sales[Sales Month]),Sales[[#This Row],[Upsell $ Per Non-Paying User]]*Sales[[#This Row],[Non-Paying Users]],0)</f>
        <v>20</v>
      </c>
      <c r="K2204" s="2" t="str">
        <f>_xlfn.IFS(Sales[[#This Row],[Current Upsell $]]=0,"",Sales[[#This Row],[Current Upsell $]]&gt;=400,"High",Sales[[#This Row],[Current Upsell $]]&gt;=100,"Medium",Sales[[#This Row],[Current Upsell $]]&lt;100,"Low")</f>
        <v>Low</v>
      </c>
      <c r="L2204" s="2" t="str">
        <f>IF(Sales[[#This Row],[Current Upsell $]]&gt;0,_xlfn.CONCAT(Sales[[#This Row],[Subscription Type]]," ",Sales[[#This Row],[Upsell Priority]]," ",TEXT(Sales[[#This Row],[Current Upsell $]],"$#,#")),"")</f>
        <v>Basic Low $20</v>
      </c>
      <c r="M2204" s="1">
        <v>44348</v>
      </c>
      <c r="N2204" s="1">
        <v>44378</v>
      </c>
      <c r="O2204">
        <v>1</v>
      </c>
      <c r="P2204">
        <v>0</v>
      </c>
      <c r="Q2204" s="1">
        <v>44348</v>
      </c>
      <c r="R2204">
        <v>0</v>
      </c>
      <c r="S2204" s="1"/>
    </row>
    <row r="2205" spans="1:19" x14ac:dyDescent="0.35">
      <c r="A2205">
        <v>100375</v>
      </c>
      <c r="B2205" t="s">
        <v>3</v>
      </c>
      <c r="C2205" s="2">
        <f>_xlfn.SWITCH(Sales[[#This Row],[Subscription Type]],"Basic",10,"Premium",10,"Business",25,"Enterprise",27)</f>
        <v>10</v>
      </c>
      <c r="G2205">
        <v>0</v>
      </c>
      <c r="H2205">
        <v>2</v>
      </c>
      <c r="I2205">
        <f>IF(Sales[[#This Row],[Number of Users]]-Sales[[#This Row],[Licenses Bought]]&lt;0,0,Sales[[#This Row],[Number of Users]]-Sales[[#This Row],[Licenses Bought]])</f>
        <v>2</v>
      </c>
      <c r="J2205" s="2">
        <f>IF(Sales[[#This Row],[Sales Month]]=MAX(Sales[Sales Month]),Sales[[#This Row],[Upsell $ Per Non-Paying User]]*Sales[[#This Row],[Non-Paying Users]],0)</f>
        <v>20</v>
      </c>
      <c r="K2205" s="2" t="str">
        <f>_xlfn.IFS(Sales[[#This Row],[Current Upsell $]]=0,"",Sales[[#This Row],[Current Upsell $]]&gt;=400,"High",Sales[[#This Row],[Current Upsell $]]&gt;=100,"Medium",Sales[[#This Row],[Current Upsell $]]&lt;100,"Low")</f>
        <v>Low</v>
      </c>
      <c r="L2205" s="2" t="str">
        <f>IF(Sales[[#This Row],[Current Upsell $]]&gt;0,_xlfn.CONCAT(Sales[[#This Row],[Subscription Type]]," ",Sales[[#This Row],[Upsell Priority]]," ",TEXT(Sales[[#This Row],[Current Upsell $]],"$#,#")),"")</f>
        <v>Basic Low $20</v>
      </c>
      <c r="M2205" s="1">
        <v>44348</v>
      </c>
      <c r="N2205" s="1">
        <v>44378</v>
      </c>
      <c r="O2205">
        <v>1</v>
      </c>
      <c r="P2205">
        <v>0</v>
      </c>
      <c r="Q2205" s="1">
        <v>44348</v>
      </c>
      <c r="R2205">
        <v>0</v>
      </c>
      <c r="S2205" s="1"/>
    </row>
    <row r="2206" spans="1:19" x14ac:dyDescent="0.35">
      <c r="A2206">
        <v>100376</v>
      </c>
      <c r="B2206" t="s">
        <v>3</v>
      </c>
      <c r="C2206" s="2">
        <f>_xlfn.SWITCH(Sales[[#This Row],[Subscription Type]],"Basic",10,"Premium",10,"Business",25,"Enterprise",27)</f>
        <v>10</v>
      </c>
      <c r="G2206">
        <v>0</v>
      </c>
      <c r="H2206">
        <v>2</v>
      </c>
      <c r="I2206">
        <f>IF(Sales[[#This Row],[Number of Users]]-Sales[[#This Row],[Licenses Bought]]&lt;0,0,Sales[[#This Row],[Number of Users]]-Sales[[#This Row],[Licenses Bought]])</f>
        <v>2</v>
      </c>
      <c r="J2206" s="2">
        <f>IF(Sales[[#This Row],[Sales Month]]=MAX(Sales[Sales Month]),Sales[[#This Row],[Upsell $ Per Non-Paying User]]*Sales[[#This Row],[Non-Paying Users]],0)</f>
        <v>20</v>
      </c>
      <c r="K2206" s="2" t="str">
        <f>_xlfn.IFS(Sales[[#This Row],[Current Upsell $]]=0,"",Sales[[#This Row],[Current Upsell $]]&gt;=400,"High",Sales[[#This Row],[Current Upsell $]]&gt;=100,"Medium",Sales[[#This Row],[Current Upsell $]]&lt;100,"Low")</f>
        <v>Low</v>
      </c>
      <c r="L2206" s="2" t="str">
        <f>IF(Sales[[#This Row],[Current Upsell $]]&gt;0,_xlfn.CONCAT(Sales[[#This Row],[Subscription Type]]," ",Sales[[#This Row],[Upsell Priority]]," ",TEXT(Sales[[#This Row],[Current Upsell $]],"$#,#")),"")</f>
        <v>Basic Low $20</v>
      </c>
      <c r="M2206" s="1">
        <v>44348</v>
      </c>
      <c r="N2206" s="1">
        <v>44378</v>
      </c>
      <c r="O2206">
        <v>1</v>
      </c>
      <c r="P2206">
        <v>0</v>
      </c>
      <c r="Q2206" s="1">
        <v>44348</v>
      </c>
      <c r="R2206">
        <v>0</v>
      </c>
      <c r="S2206" s="1"/>
    </row>
    <row r="2207" spans="1:19" x14ac:dyDescent="0.35">
      <c r="A2207">
        <v>100377</v>
      </c>
      <c r="B2207" t="s">
        <v>3</v>
      </c>
      <c r="C2207" s="2">
        <f>_xlfn.SWITCH(Sales[[#This Row],[Subscription Type]],"Basic",10,"Premium",10,"Business",25,"Enterprise",27)</f>
        <v>10</v>
      </c>
      <c r="G2207">
        <v>0</v>
      </c>
      <c r="H2207">
        <v>2</v>
      </c>
      <c r="I2207">
        <f>IF(Sales[[#This Row],[Number of Users]]-Sales[[#This Row],[Licenses Bought]]&lt;0,0,Sales[[#This Row],[Number of Users]]-Sales[[#This Row],[Licenses Bought]])</f>
        <v>2</v>
      </c>
      <c r="J2207" s="2">
        <f>IF(Sales[[#This Row],[Sales Month]]=MAX(Sales[Sales Month]),Sales[[#This Row],[Upsell $ Per Non-Paying User]]*Sales[[#This Row],[Non-Paying Users]],0)</f>
        <v>20</v>
      </c>
      <c r="K2207" s="2" t="str">
        <f>_xlfn.IFS(Sales[[#This Row],[Current Upsell $]]=0,"",Sales[[#This Row],[Current Upsell $]]&gt;=400,"High",Sales[[#This Row],[Current Upsell $]]&gt;=100,"Medium",Sales[[#This Row],[Current Upsell $]]&lt;100,"Low")</f>
        <v>Low</v>
      </c>
      <c r="L2207" s="2" t="str">
        <f>IF(Sales[[#This Row],[Current Upsell $]]&gt;0,_xlfn.CONCAT(Sales[[#This Row],[Subscription Type]]," ",Sales[[#This Row],[Upsell Priority]]," ",TEXT(Sales[[#This Row],[Current Upsell $]],"$#,#")),"")</f>
        <v>Basic Low $20</v>
      </c>
      <c r="M2207" s="1">
        <v>44348</v>
      </c>
      <c r="N2207" s="1">
        <v>44378</v>
      </c>
      <c r="O2207">
        <v>1</v>
      </c>
      <c r="P2207">
        <v>0</v>
      </c>
      <c r="Q2207" s="1">
        <v>44348</v>
      </c>
      <c r="R2207">
        <v>0</v>
      </c>
      <c r="S2207" s="1"/>
    </row>
    <row r="2208" spans="1:19" x14ac:dyDescent="0.35">
      <c r="A2208">
        <v>100378</v>
      </c>
      <c r="B2208" t="s">
        <v>3</v>
      </c>
      <c r="C2208" s="2">
        <f>_xlfn.SWITCH(Sales[[#This Row],[Subscription Type]],"Basic",10,"Premium",10,"Business",25,"Enterprise",27)</f>
        <v>10</v>
      </c>
      <c r="G2208">
        <v>0</v>
      </c>
      <c r="H2208">
        <v>2</v>
      </c>
      <c r="I2208">
        <f>IF(Sales[[#This Row],[Number of Users]]-Sales[[#This Row],[Licenses Bought]]&lt;0,0,Sales[[#This Row],[Number of Users]]-Sales[[#This Row],[Licenses Bought]])</f>
        <v>2</v>
      </c>
      <c r="J2208" s="2">
        <f>IF(Sales[[#This Row],[Sales Month]]=MAX(Sales[Sales Month]),Sales[[#This Row],[Upsell $ Per Non-Paying User]]*Sales[[#This Row],[Non-Paying Users]],0)</f>
        <v>20</v>
      </c>
      <c r="K2208" s="2" t="str">
        <f>_xlfn.IFS(Sales[[#This Row],[Current Upsell $]]=0,"",Sales[[#This Row],[Current Upsell $]]&gt;=400,"High",Sales[[#This Row],[Current Upsell $]]&gt;=100,"Medium",Sales[[#This Row],[Current Upsell $]]&lt;100,"Low")</f>
        <v>Low</v>
      </c>
      <c r="L2208" s="2" t="str">
        <f>IF(Sales[[#This Row],[Current Upsell $]]&gt;0,_xlfn.CONCAT(Sales[[#This Row],[Subscription Type]]," ",Sales[[#This Row],[Upsell Priority]]," ",TEXT(Sales[[#This Row],[Current Upsell $]],"$#,#")),"")</f>
        <v>Basic Low $20</v>
      </c>
      <c r="M2208" s="1">
        <v>44348</v>
      </c>
      <c r="N2208" s="1">
        <v>44378</v>
      </c>
      <c r="O2208">
        <v>1</v>
      </c>
      <c r="P2208">
        <v>0</v>
      </c>
      <c r="Q2208" s="1">
        <v>44348</v>
      </c>
      <c r="R2208">
        <v>0</v>
      </c>
      <c r="S2208" s="1"/>
    </row>
    <row r="2209" spans="1:20" x14ac:dyDescent="0.35">
      <c r="A2209">
        <v>100379</v>
      </c>
      <c r="B2209" t="s">
        <v>3</v>
      </c>
      <c r="C2209" s="2">
        <f>_xlfn.SWITCH(Sales[[#This Row],[Subscription Type]],"Basic",10,"Premium",10,"Business",25,"Enterprise",27)</f>
        <v>10</v>
      </c>
      <c r="G2209">
        <v>0</v>
      </c>
      <c r="H2209">
        <v>2</v>
      </c>
      <c r="I2209">
        <f>IF(Sales[[#This Row],[Number of Users]]-Sales[[#This Row],[Licenses Bought]]&lt;0,0,Sales[[#This Row],[Number of Users]]-Sales[[#This Row],[Licenses Bought]])</f>
        <v>2</v>
      </c>
      <c r="J2209" s="2">
        <f>IF(Sales[[#This Row],[Sales Month]]=MAX(Sales[Sales Month]),Sales[[#This Row],[Upsell $ Per Non-Paying User]]*Sales[[#This Row],[Non-Paying Users]],0)</f>
        <v>20</v>
      </c>
      <c r="K2209" s="2" t="str">
        <f>_xlfn.IFS(Sales[[#This Row],[Current Upsell $]]=0,"",Sales[[#This Row],[Current Upsell $]]&gt;=400,"High",Sales[[#This Row],[Current Upsell $]]&gt;=100,"Medium",Sales[[#This Row],[Current Upsell $]]&lt;100,"Low")</f>
        <v>Low</v>
      </c>
      <c r="L2209" s="2" t="str">
        <f>IF(Sales[[#This Row],[Current Upsell $]]&gt;0,_xlfn.CONCAT(Sales[[#This Row],[Subscription Type]]," ",Sales[[#This Row],[Upsell Priority]]," ",TEXT(Sales[[#This Row],[Current Upsell $]],"$#,#")),"")</f>
        <v>Basic Low $20</v>
      </c>
      <c r="M2209" s="1">
        <v>44348</v>
      </c>
      <c r="N2209" s="1">
        <v>44378</v>
      </c>
      <c r="O2209">
        <v>1</v>
      </c>
      <c r="P2209">
        <v>0</v>
      </c>
      <c r="Q2209" s="1">
        <v>44348</v>
      </c>
      <c r="R2209">
        <v>0</v>
      </c>
      <c r="S2209" s="1"/>
    </row>
    <row r="2210" spans="1:20" x14ac:dyDescent="0.35">
      <c r="A2210">
        <v>100380</v>
      </c>
      <c r="B2210" t="s">
        <v>3</v>
      </c>
      <c r="C2210" s="2">
        <f>_xlfn.SWITCH(Sales[[#This Row],[Subscription Type]],"Basic",10,"Premium",10,"Business",25,"Enterprise",27)</f>
        <v>10</v>
      </c>
      <c r="G2210">
        <v>0</v>
      </c>
      <c r="H2210">
        <v>2</v>
      </c>
      <c r="I2210">
        <f>IF(Sales[[#This Row],[Number of Users]]-Sales[[#This Row],[Licenses Bought]]&lt;0,0,Sales[[#This Row],[Number of Users]]-Sales[[#This Row],[Licenses Bought]])</f>
        <v>2</v>
      </c>
      <c r="J2210" s="2">
        <f>IF(Sales[[#This Row],[Sales Month]]=MAX(Sales[Sales Month]),Sales[[#This Row],[Upsell $ Per Non-Paying User]]*Sales[[#This Row],[Non-Paying Users]],0)</f>
        <v>20</v>
      </c>
      <c r="K2210" s="2" t="str">
        <f>_xlfn.IFS(Sales[[#This Row],[Current Upsell $]]=0,"",Sales[[#This Row],[Current Upsell $]]&gt;=400,"High",Sales[[#This Row],[Current Upsell $]]&gt;=100,"Medium",Sales[[#This Row],[Current Upsell $]]&lt;100,"Low")</f>
        <v>Low</v>
      </c>
      <c r="L2210" s="2" t="str">
        <f>IF(Sales[[#This Row],[Current Upsell $]]&gt;0,_xlfn.CONCAT(Sales[[#This Row],[Subscription Type]]," ",Sales[[#This Row],[Upsell Priority]]," ",TEXT(Sales[[#This Row],[Current Upsell $]],"$#,#")),"")</f>
        <v>Basic Low $20</v>
      </c>
      <c r="M2210" s="1">
        <v>44348</v>
      </c>
      <c r="N2210" s="1">
        <v>44378</v>
      </c>
      <c r="O2210">
        <v>1</v>
      </c>
      <c r="P2210">
        <v>0</v>
      </c>
      <c r="Q2210" s="1">
        <v>44348</v>
      </c>
      <c r="R2210">
        <v>0</v>
      </c>
      <c r="S2210" s="1"/>
    </row>
    <row r="2211" spans="1:20" x14ac:dyDescent="0.35">
      <c r="A2211">
        <v>100381</v>
      </c>
      <c r="B2211" t="s">
        <v>3</v>
      </c>
      <c r="C2211" s="2">
        <f>_xlfn.SWITCH(Sales[[#This Row],[Subscription Type]],"Basic",10,"Premium",10,"Business",25,"Enterprise",27)</f>
        <v>10</v>
      </c>
      <c r="G2211">
        <v>0</v>
      </c>
      <c r="H2211">
        <v>2</v>
      </c>
      <c r="I2211">
        <f>IF(Sales[[#This Row],[Number of Users]]-Sales[[#This Row],[Licenses Bought]]&lt;0,0,Sales[[#This Row],[Number of Users]]-Sales[[#This Row],[Licenses Bought]])</f>
        <v>2</v>
      </c>
      <c r="J2211" s="2">
        <f>IF(Sales[[#This Row],[Sales Month]]=MAX(Sales[Sales Month]),Sales[[#This Row],[Upsell $ Per Non-Paying User]]*Sales[[#This Row],[Non-Paying Users]],0)</f>
        <v>20</v>
      </c>
      <c r="K2211" s="2" t="str">
        <f>_xlfn.IFS(Sales[[#This Row],[Current Upsell $]]=0,"",Sales[[#This Row],[Current Upsell $]]&gt;=400,"High",Sales[[#This Row],[Current Upsell $]]&gt;=100,"Medium",Sales[[#This Row],[Current Upsell $]]&lt;100,"Low")</f>
        <v>Low</v>
      </c>
      <c r="L2211" s="2" t="str">
        <f>IF(Sales[[#This Row],[Current Upsell $]]&gt;0,_xlfn.CONCAT(Sales[[#This Row],[Subscription Type]]," ",Sales[[#This Row],[Upsell Priority]]," ",TEXT(Sales[[#This Row],[Current Upsell $]],"$#,#")),"")</f>
        <v>Basic Low $20</v>
      </c>
      <c r="M2211" s="1">
        <v>44348</v>
      </c>
      <c r="N2211" s="1">
        <v>44378</v>
      </c>
      <c r="O2211">
        <v>1</v>
      </c>
      <c r="P2211">
        <v>0</v>
      </c>
      <c r="Q2211" s="1">
        <v>44348</v>
      </c>
      <c r="R2211">
        <v>0</v>
      </c>
      <c r="S2211" s="1"/>
    </row>
    <row r="2212" spans="1:20" x14ac:dyDescent="0.35">
      <c r="A2212">
        <v>100382</v>
      </c>
      <c r="B2212" t="s">
        <v>3</v>
      </c>
      <c r="C2212" s="2">
        <f>_xlfn.SWITCH(Sales[[#This Row],[Subscription Type]],"Basic",10,"Premium",10,"Business",25,"Enterprise",27)</f>
        <v>10</v>
      </c>
      <c r="G2212">
        <v>0</v>
      </c>
      <c r="H2212">
        <v>2</v>
      </c>
      <c r="I2212">
        <f>IF(Sales[[#This Row],[Number of Users]]-Sales[[#This Row],[Licenses Bought]]&lt;0,0,Sales[[#This Row],[Number of Users]]-Sales[[#This Row],[Licenses Bought]])</f>
        <v>2</v>
      </c>
      <c r="J2212" s="2">
        <f>IF(Sales[[#This Row],[Sales Month]]=MAX(Sales[Sales Month]),Sales[[#This Row],[Upsell $ Per Non-Paying User]]*Sales[[#This Row],[Non-Paying Users]],0)</f>
        <v>20</v>
      </c>
      <c r="K2212" s="2" t="str">
        <f>_xlfn.IFS(Sales[[#This Row],[Current Upsell $]]=0,"",Sales[[#This Row],[Current Upsell $]]&gt;=400,"High",Sales[[#This Row],[Current Upsell $]]&gt;=100,"Medium",Sales[[#This Row],[Current Upsell $]]&lt;100,"Low")</f>
        <v>Low</v>
      </c>
      <c r="L2212" s="2" t="str">
        <f>IF(Sales[[#This Row],[Current Upsell $]]&gt;0,_xlfn.CONCAT(Sales[[#This Row],[Subscription Type]]," ",Sales[[#This Row],[Upsell Priority]]," ",TEXT(Sales[[#This Row],[Current Upsell $]],"$#,#")),"")</f>
        <v>Basic Low $20</v>
      </c>
      <c r="M2212" s="1">
        <v>44348</v>
      </c>
      <c r="N2212" s="1">
        <v>44378</v>
      </c>
      <c r="O2212">
        <v>1</v>
      </c>
      <c r="P2212">
        <v>0</v>
      </c>
      <c r="Q2212" s="1">
        <v>44348</v>
      </c>
      <c r="R2212">
        <v>0</v>
      </c>
      <c r="S2212" s="1"/>
    </row>
    <row r="2213" spans="1:20" x14ac:dyDescent="0.35">
      <c r="A2213">
        <v>100383</v>
      </c>
      <c r="B2213" t="s">
        <v>3</v>
      </c>
      <c r="C2213" s="2">
        <f>_xlfn.SWITCH(Sales[[#This Row],[Subscription Type]],"Basic",10,"Premium",10,"Business",25,"Enterprise",27)</f>
        <v>10</v>
      </c>
      <c r="G2213">
        <v>0</v>
      </c>
      <c r="H2213">
        <v>2</v>
      </c>
      <c r="I2213">
        <f>IF(Sales[[#This Row],[Number of Users]]-Sales[[#This Row],[Licenses Bought]]&lt;0,0,Sales[[#This Row],[Number of Users]]-Sales[[#This Row],[Licenses Bought]])</f>
        <v>2</v>
      </c>
      <c r="J2213" s="2">
        <f>IF(Sales[[#This Row],[Sales Month]]=MAX(Sales[Sales Month]),Sales[[#This Row],[Upsell $ Per Non-Paying User]]*Sales[[#This Row],[Non-Paying Users]],0)</f>
        <v>20</v>
      </c>
      <c r="K2213" s="2" t="str">
        <f>_xlfn.IFS(Sales[[#This Row],[Current Upsell $]]=0,"",Sales[[#This Row],[Current Upsell $]]&gt;=400,"High",Sales[[#This Row],[Current Upsell $]]&gt;=100,"Medium",Sales[[#This Row],[Current Upsell $]]&lt;100,"Low")</f>
        <v>Low</v>
      </c>
      <c r="L2213" s="2" t="str">
        <f>IF(Sales[[#This Row],[Current Upsell $]]&gt;0,_xlfn.CONCAT(Sales[[#This Row],[Subscription Type]]," ",Sales[[#This Row],[Upsell Priority]]," ",TEXT(Sales[[#This Row],[Current Upsell $]],"$#,#")),"")</f>
        <v>Basic Low $20</v>
      </c>
      <c r="M2213" s="1">
        <v>44348</v>
      </c>
      <c r="N2213" s="1">
        <v>44378</v>
      </c>
      <c r="O2213">
        <v>1</v>
      </c>
      <c r="P2213">
        <v>0</v>
      </c>
      <c r="Q2213" s="1">
        <v>44348</v>
      </c>
      <c r="R2213">
        <v>0</v>
      </c>
      <c r="S2213" s="1"/>
    </row>
    <row r="2214" spans="1:20" x14ac:dyDescent="0.35">
      <c r="A2214">
        <v>100384</v>
      </c>
      <c r="B2214" t="s">
        <v>3</v>
      </c>
      <c r="C2214" s="2">
        <f>_xlfn.SWITCH(Sales[[#This Row],[Subscription Type]],"Basic",10,"Premium",10,"Business",25,"Enterprise",27)</f>
        <v>10</v>
      </c>
      <c r="G2214">
        <v>0</v>
      </c>
      <c r="H2214">
        <v>2</v>
      </c>
      <c r="I2214">
        <f>IF(Sales[[#This Row],[Number of Users]]-Sales[[#This Row],[Licenses Bought]]&lt;0,0,Sales[[#This Row],[Number of Users]]-Sales[[#This Row],[Licenses Bought]])</f>
        <v>2</v>
      </c>
      <c r="J2214" s="2">
        <f>IF(Sales[[#This Row],[Sales Month]]=MAX(Sales[Sales Month]),Sales[[#This Row],[Upsell $ Per Non-Paying User]]*Sales[[#This Row],[Non-Paying Users]],0)</f>
        <v>20</v>
      </c>
      <c r="K2214" s="2" t="str">
        <f>_xlfn.IFS(Sales[[#This Row],[Current Upsell $]]=0,"",Sales[[#This Row],[Current Upsell $]]&gt;=400,"High",Sales[[#This Row],[Current Upsell $]]&gt;=100,"Medium",Sales[[#This Row],[Current Upsell $]]&lt;100,"Low")</f>
        <v>Low</v>
      </c>
      <c r="L2214" s="2" t="str">
        <f>IF(Sales[[#This Row],[Current Upsell $]]&gt;0,_xlfn.CONCAT(Sales[[#This Row],[Subscription Type]]," ",Sales[[#This Row],[Upsell Priority]]," ",TEXT(Sales[[#This Row],[Current Upsell $]],"$#,#")),"")</f>
        <v>Basic Low $20</v>
      </c>
      <c r="M2214" s="1">
        <v>44348</v>
      </c>
      <c r="N2214" s="1">
        <v>44378</v>
      </c>
      <c r="O2214">
        <v>1</v>
      </c>
      <c r="P2214">
        <v>0</v>
      </c>
      <c r="Q2214" s="1">
        <v>44348</v>
      </c>
      <c r="R2214">
        <v>0</v>
      </c>
      <c r="S2214" s="1"/>
    </row>
    <row r="2215" spans="1:20" x14ac:dyDescent="0.35">
      <c r="A2215">
        <v>100385</v>
      </c>
      <c r="B2215" t="s">
        <v>3</v>
      </c>
      <c r="C2215" s="2">
        <f>_xlfn.SWITCH(Sales[[#This Row],[Subscription Type]],"Basic",10,"Premium",10,"Business",25,"Enterprise",27)</f>
        <v>10</v>
      </c>
      <c r="G2215">
        <v>0</v>
      </c>
      <c r="H2215">
        <v>2</v>
      </c>
      <c r="I2215">
        <f>IF(Sales[[#This Row],[Number of Users]]-Sales[[#This Row],[Licenses Bought]]&lt;0,0,Sales[[#This Row],[Number of Users]]-Sales[[#This Row],[Licenses Bought]])</f>
        <v>2</v>
      </c>
      <c r="J2215" s="2">
        <f>IF(Sales[[#This Row],[Sales Month]]=MAX(Sales[Sales Month]),Sales[[#This Row],[Upsell $ Per Non-Paying User]]*Sales[[#This Row],[Non-Paying Users]],0)</f>
        <v>20</v>
      </c>
      <c r="K2215" s="2" t="str">
        <f>_xlfn.IFS(Sales[[#This Row],[Current Upsell $]]=0,"",Sales[[#This Row],[Current Upsell $]]&gt;=400,"High",Sales[[#This Row],[Current Upsell $]]&gt;=100,"Medium",Sales[[#This Row],[Current Upsell $]]&lt;100,"Low")</f>
        <v>Low</v>
      </c>
      <c r="L2215" s="2" t="str">
        <f>IF(Sales[[#This Row],[Current Upsell $]]&gt;0,_xlfn.CONCAT(Sales[[#This Row],[Subscription Type]]," ",Sales[[#This Row],[Upsell Priority]]," ",TEXT(Sales[[#This Row],[Current Upsell $]],"$#,#")),"")</f>
        <v>Basic Low $20</v>
      </c>
      <c r="M2215" s="1">
        <v>44348</v>
      </c>
      <c r="N2215" s="1">
        <v>44378</v>
      </c>
      <c r="O2215">
        <v>1</v>
      </c>
      <c r="P2215">
        <v>0</v>
      </c>
      <c r="Q2215" s="1">
        <v>44348</v>
      </c>
      <c r="R2215">
        <v>0</v>
      </c>
      <c r="S2215" s="1"/>
    </row>
    <row r="2216" spans="1:20" x14ac:dyDescent="0.35">
      <c r="A2216">
        <v>100386</v>
      </c>
      <c r="B2216" t="s">
        <v>3</v>
      </c>
      <c r="C2216" s="2">
        <f>_xlfn.SWITCH(Sales[[#This Row],[Subscription Type]],"Basic",10,"Premium",10,"Business",25,"Enterprise",27)</f>
        <v>10</v>
      </c>
      <c r="G2216">
        <v>0</v>
      </c>
      <c r="H2216">
        <v>1</v>
      </c>
      <c r="I2216">
        <f>IF(Sales[[#This Row],[Number of Users]]-Sales[[#This Row],[Licenses Bought]]&lt;0,0,Sales[[#This Row],[Number of Users]]-Sales[[#This Row],[Licenses Bought]])</f>
        <v>1</v>
      </c>
      <c r="J2216" s="2">
        <f>IF(Sales[[#This Row],[Sales Month]]=MAX(Sales[Sales Month]),Sales[[#This Row],[Upsell $ Per Non-Paying User]]*Sales[[#This Row],[Non-Paying Users]],0)</f>
        <v>10</v>
      </c>
      <c r="K2216" s="2" t="str">
        <f>_xlfn.IFS(Sales[[#This Row],[Current Upsell $]]=0,"",Sales[[#This Row],[Current Upsell $]]&gt;=400,"High",Sales[[#This Row],[Current Upsell $]]&gt;=100,"Medium",Sales[[#This Row],[Current Upsell $]]&lt;100,"Low")</f>
        <v>Low</v>
      </c>
      <c r="L2216" s="2" t="str">
        <f>IF(Sales[[#This Row],[Current Upsell $]]&gt;0,_xlfn.CONCAT(Sales[[#This Row],[Subscription Type]]," ",Sales[[#This Row],[Upsell Priority]]," ",TEXT(Sales[[#This Row],[Current Upsell $]],"$#,#")),"")</f>
        <v>Basic Low $10</v>
      </c>
      <c r="M2216" s="1">
        <v>44348</v>
      </c>
      <c r="N2216" s="1">
        <v>44378</v>
      </c>
      <c r="O2216">
        <v>1</v>
      </c>
      <c r="P2216">
        <v>0</v>
      </c>
      <c r="Q2216" s="1">
        <v>44348</v>
      </c>
      <c r="R2216">
        <v>0</v>
      </c>
      <c r="S2216" s="1"/>
    </row>
    <row r="2217" spans="1:20" x14ac:dyDescent="0.35">
      <c r="A2217">
        <v>100387</v>
      </c>
      <c r="B2217" t="s">
        <v>3</v>
      </c>
      <c r="C2217" s="2">
        <f>_xlfn.SWITCH(Sales[[#This Row],[Subscription Type]],"Basic",10,"Premium",10,"Business",25,"Enterprise",27)</f>
        <v>10</v>
      </c>
      <c r="G2217">
        <v>0</v>
      </c>
      <c r="H2217">
        <v>2</v>
      </c>
      <c r="I2217">
        <f>IF(Sales[[#This Row],[Number of Users]]-Sales[[#This Row],[Licenses Bought]]&lt;0,0,Sales[[#This Row],[Number of Users]]-Sales[[#This Row],[Licenses Bought]])</f>
        <v>2</v>
      </c>
      <c r="J2217" s="2">
        <f>IF(Sales[[#This Row],[Sales Month]]=MAX(Sales[Sales Month]),Sales[[#This Row],[Upsell $ Per Non-Paying User]]*Sales[[#This Row],[Non-Paying Users]],0)</f>
        <v>20</v>
      </c>
      <c r="K2217" s="2" t="str">
        <f>_xlfn.IFS(Sales[[#This Row],[Current Upsell $]]=0,"",Sales[[#This Row],[Current Upsell $]]&gt;=400,"High",Sales[[#This Row],[Current Upsell $]]&gt;=100,"Medium",Sales[[#This Row],[Current Upsell $]]&lt;100,"Low")</f>
        <v>Low</v>
      </c>
      <c r="L2217" s="2" t="str">
        <f>IF(Sales[[#This Row],[Current Upsell $]]&gt;0,_xlfn.CONCAT(Sales[[#This Row],[Subscription Type]]," ",Sales[[#This Row],[Upsell Priority]]," ",TEXT(Sales[[#This Row],[Current Upsell $]],"$#,#")),"")</f>
        <v>Basic Low $20</v>
      </c>
      <c r="M2217" s="1">
        <v>44348</v>
      </c>
      <c r="N2217" s="1">
        <v>44378</v>
      </c>
      <c r="O2217">
        <v>1</v>
      </c>
      <c r="P2217">
        <v>0</v>
      </c>
      <c r="Q2217" s="1">
        <v>44348</v>
      </c>
      <c r="R2217">
        <v>0</v>
      </c>
      <c r="S2217" s="1"/>
    </row>
    <row r="2218" spans="1:20" x14ac:dyDescent="0.35">
      <c r="A2218">
        <v>100388</v>
      </c>
      <c r="B2218" t="s">
        <v>3</v>
      </c>
      <c r="C2218" s="2">
        <f>_xlfn.SWITCH(Sales[[#This Row],[Subscription Type]],"Basic",10,"Premium",10,"Business",25,"Enterprise",27)</f>
        <v>10</v>
      </c>
      <c r="G2218">
        <v>0</v>
      </c>
      <c r="H2218">
        <v>2</v>
      </c>
      <c r="I2218">
        <f>IF(Sales[[#This Row],[Number of Users]]-Sales[[#This Row],[Licenses Bought]]&lt;0,0,Sales[[#This Row],[Number of Users]]-Sales[[#This Row],[Licenses Bought]])</f>
        <v>2</v>
      </c>
      <c r="J2218" s="2">
        <f>IF(Sales[[#This Row],[Sales Month]]=MAX(Sales[Sales Month]),Sales[[#This Row],[Upsell $ Per Non-Paying User]]*Sales[[#This Row],[Non-Paying Users]],0)</f>
        <v>20</v>
      </c>
      <c r="K2218" s="2" t="str">
        <f>_xlfn.IFS(Sales[[#This Row],[Current Upsell $]]=0,"",Sales[[#This Row],[Current Upsell $]]&gt;=400,"High",Sales[[#This Row],[Current Upsell $]]&gt;=100,"Medium",Sales[[#This Row],[Current Upsell $]]&lt;100,"Low")</f>
        <v>Low</v>
      </c>
      <c r="L2218" s="2" t="str">
        <f>IF(Sales[[#This Row],[Current Upsell $]]&gt;0,_xlfn.CONCAT(Sales[[#This Row],[Subscription Type]]," ",Sales[[#This Row],[Upsell Priority]]," ",TEXT(Sales[[#This Row],[Current Upsell $]],"$#,#")),"")</f>
        <v>Basic Low $20</v>
      </c>
      <c r="M2218" s="1">
        <v>44348</v>
      </c>
      <c r="N2218" s="1">
        <v>44378</v>
      </c>
      <c r="O2218">
        <v>1</v>
      </c>
      <c r="P2218">
        <v>0</v>
      </c>
      <c r="Q2218" s="1">
        <v>44348</v>
      </c>
      <c r="R2218">
        <v>0</v>
      </c>
      <c r="S2218" s="1"/>
    </row>
    <row r="2219" spans="1:20" x14ac:dyDescent="0.35">
      <c r="A2219">
        <v>100389</v>
      </c>
      <c r="B2219" t="s">
        <v>3</v>
      </c>
      <c r="C2219" s="2">
        <f>_xlfn.SWITCH(Sales[[#This Row],[Subscription Type]],"Basic",10,"Premium",10,"Business",25,"Enterprise",27)</f>
        <v>10</v>
      </c>
      <c r="G2219">
        <v>0</v>
      </c>
      <c r="H2219">
        <v>2</v>
      </c>
      <c r="I2219">
        <f>IF(Sales[[#This Row],[Number of Users]]-Sales[[#This Row],[Licenses Bought]]&lt;0,0,Sales[[#This Row],[Number of Users]]-Sales[[#This Row],[Licenses Bought]])</f>
        <v>2</v>
      </c>
      <c r="J2219" s="2">
        <f>IF(Sales[[#This Row],[Sales Month]]=MAX(Sales[Sales Month]),Sales[[#This Row],[Upsell $ Per Non-Paying User]]*Sales[[#This Row],[Non-Paying Users]],0)</f>
        <v>20</v>
      </c>
      <c r="K2219" s="2" t="str">
        <f>_xlfn.IFS(Sales[[#This Row],[Current Upsell $]]=0,"",Sales[[#This Row],[Current Upsell $]]&gt;=400,"High",Sales[[#This Row],[Current Upsell $]]&gt;=100,"Medium",Sales[[#This Row],[Current Upsell $]]&lt;100,"Low")</f>
        <v>Low</v>
      </c>
      <c r="L2219" s="2" t="str">
        <f>IF(Sales[[#This Row],[Current Upsell $]]&gt;0,_xlfn.CONCAT(Sales[[#This Row],[Subscription Type]]," ",Sales[[#This Row],[Upsell Priority]]," ",TEXT(Sales[[#This Row],[Current Upsell $]],"$#,#")),"")</f>
        <v>Basic Low $20</v>
      </c>
      <c r="M2219" s="1">
        <v>44348</v>
      </c>
      <c r="N2219" s="1">
        <v>44378</v>
      </c>
      <c r="O2219">
        <v>1</v>
      </c>
      <c r="P2219">
        <v>0</v>
      </c>
      <c r="Q2219" s="1">
        <v>44348</v>
      </c>
      <c r="R2219">
        <v>0</v>
      </c>
      <c r="S2219" s="1"/>
    </row>
    <row r="2220" spans="1:20" x14ac:dyDescent="0.35">
      <c r="A2220">
        <v>100390</v>
      </c>
      <c r="B2220" t="s">
        <v>3</v>
      </c>
      <c r="C2220" s="2">
        <f>_xlfn.SWITCH(Sales[[#This Row],[Subscription Type]],"Basic",10,"Premium",10,"Business",25,"Enterprise",27)</f>
        <v>10</v>
      </c>
      <c r="E2220" s="1"/>
      <c r="F2220" s="1"/>
      <c r="G2220">
        <v>0</v>
      </c>
      <c r="H2220">
        <v>2</v>
      </c>
      <c r="I2220">
        <f>IF(Sales[[#This Row],[Number of Users]]-Sales[[#This Row],[Licenses Bought]]&lt;0,0,Sales[[#This Row],[Number of Users]]-Sales[[#This Row],[Licenses Bought]])</f>
        <v>2</v>
      </c>
      <c r="J2220" s="2">
        <f>IF(Sales[[#This Row],[Sales Month]]=MAX(Sales[Sales Month]),Sales[[#This Row],[Upsell $ Per Non-Paying User]]*Sales[[#This Row],[Non-Paying Users]],0)</f>
        <v>20</v>
      </c>
      <c r="K2220" s="2" t="str">
        <f>_xlfn.IFS(Sales[[#This Row],[Current Upsell $]]=0,"",Sales[[#This Row],[Current Upsell $]]&gt;=400,"High",Sales[[#This Row],[Current Upsell $]]&gt;=100,"Medium",Sales[[#This Row],[Current Upsell $]]&lt;100,"Low")</f>
        <v>Low</v>
      </c>
      <c r="L2220" s="2" t="str">
        <f>IF(Sales[[#This Row],[Current Upsell $]]&gt;0,_xlfn.CONCAT(Sales[[#This Row],[Subscription Type]]," ",Sales[[#This Row],[Upsell Priority]]," ",TEXT(Sales[[#This Row],[Current Upsell $]],"$#,#")),"")</f>
        <v>Basic Low $20</v>
      </c>
      <c r="M2220" s="1">
        <v>44348</v>
      </c>
      <c r="N2220" s="1">
        <v>44378</v>
      </c>
      <c r="O2220">
        <v>1</v>
      </c>
      <c r="P2220">
        <v>0</v>
      </c>
      <c r="Q2220" s="1">
        <v>44348</v>
      </c>
      <c r="R2220">
        <v>0</v>
      </c>
      <c r="S2220" s="1"/>
    </row>
    <row r="2221" spans="1:20" x14ac:dyDescent="0.35">
      <c r="A2221">
        <v>100391</v>
      </c>
      <c r="B2221" t="s">
        <v>3</v>
      </c>
      <c r="C2221" s="2">
        <f>_xlfn.SWITCH(Sales[[#This Row],[Subscription Type]],"Basic",10,"Premium",10,"Business",25,"Enterprise",27)</f>
        <v>10</v>
      </c>
      <c r="E2221" s="1"/>
      <c r="F2221" s="1"/>
      <c r="G2221">
        <v>0</v>
      </c>
      <c r="H2221">
        <v>1</v>
      </c>
      <c r="I2221">
        <f>IF(Sales[[#This Row],[Number of Users]]-Sales[[#This Row],[Licenses Bought]]&lt;0,0,Sales[[#This Row],[Number of Users]]-Sales[[#This Row],[Licenses Bought]])</f>
        <v>1</v>
      </c>
      <c r="J2221" s="2">
        <f>IF(Sales[[#This Row],[Sales Month]]=MAX(Sales[Sales Month]),Sales[[#This Row],[Upsell $ Per Non-Paying User]]*Sales[[#This Row],[Non-Paying Users]],0)</f>
        <v>10</v>
      </c>
      <c r="K2221" s="2" t="str">
        <f>_xlfn.IFS(Sales[[#This Row],[Current Upsell $]]=0,"",Sales[[#This Row],[Current Upsell $]]&gt;=400,"High",Sales[[#This Row],[Current Upsell $]]&gt;=100,"Medium",Sales[[#This Row],[Current Upsell $]]&lt;100,"Low")</f>
        <v>Low</v>
      </c>
      <c r="L2221" s="2" t="str">
        <f>IF(Sales[[#This Row],[Current Upsell $]]&gt;0,_xlfn.CONCAT(Sales[[#This Row],[Subscription Type]]," ",Sales[[#This Row],[Upsell Priority]]," ",TEXT(Sales[[#This Row],[Current Upsell $]],"$#,#")),"")</f>
        <v>Basic Low $10</v>
      </c>
      <c r="M2221" s="1">
        <v>44348</v>
      </c>
      <c r="N2221" s="1">
        <v>44378</v>
      </c>
      <c r="O2221">
        <v>1</v>
      </c>
      <c r="P2221">
        <v>0</v>
      </c>
      <c r="Q2221" s="1">
        <v>44348</v>
      </c>
      <c r="R2221">
        <v>0</v>
      </c>
      <c r="S2221" s="1"/>
    </row>
    <row r="2222" spans="1:20" x14ac:dyDescent="0.35">
      <c r="P2222" s="1"/>
      <c r="Q2222" s="1"/>
      <c r="T2222" s="1"/>
    </row>
    <row r="2223" spans="1:20" x14ac:dyDescent="0.35">
      <c r="P2223" s="1"/>
      <c r="Q2223" s="1"/>
      <c r="T2223" s="1"/>
    </row>
    <row r="2224" spans="1:20" x14ac:dyDescent="0.35">
      <c r="P2224" s="1"/>
      <c r="Q2224" s="1"/>
      <c r="T2224" s="1"/>
    </row>
    <row r="2225" spans="16:20" x14ac:dyDescent="0.35">
      <c r="P2225" s="1"/>
      <c r="Q2225" s="1"/>
      <c r="T2225" s="1"/>
    </row>
    <row r="2226" spans="16:20" x14ac:dyDescent="0.35">
      <c r="P2226" s="1"/>
      <c r="Q2226" s="1"/>
      <c r="T2226" s="1"/>
    </row>
    <row r="2227" spans="16:20" x14ac:dyDescent="0.35">
      <c r="P2227" s="1"/>
      <c r="Q2227" s="1"/>
      <c r="T2227" s="1"/>
    </row>
    <row r="2228" spans="16:20" x14ac:dyDescent="0.35">
      <c r="P2228" s="1"/>
      <c r="Q2228" s="1"/>
      <c r="T2228" s="1"/>
    </row>
    <row r="2229" spans="16:20" x14ac:dyDescent="0.35">
      <c r="P2229" s="1"/>
      <c r="Q2229" s="1"/>
      <c r="T2229" s="1"/>
    </row>
    <row r="2230" spans="16:20" x14ac:dyDescent="0.35">
      <c r="P2230" s="1"/>
      <c r="Q2230" s="1"/>
      <c r="T2230" s="1"/>
    </row>
    <row r="2231" spans="16:20" x14ac:dyDescent="0.35">
      <c r="P2231" s="1"/>
      <c r="Q2231" s="1"/>
      <c r="T2231" s="1"/>
    </row>
    <row r="2232" spans="16:20" x14ac:dyDescent="0.35">
      <c r="P2232" s="1"/>
      <c r="Q2232" s="1"/>
      <c r="T2232" s="1"/>
    </row>
    <row r="2233" spans="16:20" x14ac:dyDescent="0.35">
      <c r="P2233" s="1"/>
      <c r="Q2233" s="1"/>
      <c r="T2233" s="1"/>
    </row>
    <row r="2234" spans="16:20" x14ac:dyDescent="0.35">
      <c r="P2234" s="1"/>
      <c r="Q2234" s="1"/>
      <c r="T2234" s="1"/>
    </row>
    <row r="2235" spans="16:20" x14ac:dyDescent="0.35">
      <c r="P2235" s="1"/>
      <c r="Q2235" s="1"/>
      <c r="T2235" s="1"/>
    </row>
    <row r="2236" spans="16:20" x14ac:dyDescent="0.35">
      <c r="P2236" s="1"/>
      <c r="Q2236" s="1"/>
      <c r="T2236" s="1"/>
    </row>
    <row r="2237" spans="16:20" x14ac:dyDescent="0.35">
      <c r="P2237" s="1"/>
      <c r="Q2237" s="1"/>
      <c r="T2237" s="1"/>
    </row>
    <row r="2238" spans="16:20" x14ac:dyDescent="0.35">
      <c r="P2238" s="1"/>
      <c r="Q2238" s="1"/>
      <c r="T2238" s="1"/>
    </row>
    <row r="2239" spans="16:20" x14ac:dyDescent="0.35">
      <c r="P2239" s="1"/>
      <c r="Q2239" s="1"/>
      <c r="T2239" s="1"/>
    </row>
    <row r="2240" spans="16:20" x14ac:dyDescent="0.35">
      <c r="P2240" s="1"/>
      <c r="Q2240" s="1"/>
      <c r="T2240" s="1"/>
    </row>
    <row r="2241" spans="16:20" x14ac:dyDescent="0.35">
      <c r="P2241" s="1"/>
      <c r="Q2241" s="1"/>
      <c r="T2241" s="1"/>
    </row>
    <row r="2242" spans="16:20" x14ac:dyDescent="0.35">
      <c r="P2242" s="1"/>
      <c r="Q2242" s="1"/>
      <c r="T2242" s="1"/>
    </row>
    <row r="2243" spans="16:20" x14ac:dyDescent="0.35">
      <c r="P2243" s="1"/>
      <c r="Q2243" s="1"/>
      <c r="T2243" s="1"/>
    </row>
    <row r="2244" spans="16:20" x14ac:dyDescent="0.35">
      <c r="P2244" s="1"/>
      <c r="Q2244" s="1"/>
      <c r="T2244" s="1"/>
    </row>
    <row r="2245" spans="16:20" x14ac:dyDescent="0.35">
      <c r="P2245" s="1"/>
      <c r="Q2245" s="1"/>
      <c r="T2245" s="1"/>
    </row>
    <row r="2246" spans="16:20" x14ac:dyDescent="0.35">
      <c r="P2246" s="1"/>
      <c r="Q2246" s="1"/>
      <c r="T2246" s="1"/>
    </row>
    <row r="2247" spans="16:20" x14ac:dyDescent="0.35">
      <c r="P2247" s="1"/>
      <c r="Q2247" s="1"/>
      <c r="T2247" s="1"/>
    </row>
    <row r="2248" spans="16:20" x14ac:dyDescent="0.35">
      <c r="P2248" s="1"/>
      <c r="Q2248" s="1"/>
      <c r="T2248" s="1"/>
    </row>
    <row r="2249" spans="16:20" x14ac:dyDescent="0.35">
      <c r="P2249" s="1"/>
      <c r="Q2249" s="1"/>
      <c r="T2249" s="1"/>
    </row>
    <row r="2250" spans="16:20" x14ac:dyDescent="0.35">
      <c r="P2250" s="1"/>
      <c r="Q2250" s="1"/>
      <c r="T2250" s="1"/>
    </row>
    <row r="2251" spans="16:20" x14ac:dyDescent="0.35">
      <c r="P2251" s="1"/>
      <c r="Q2251" s="1"/>
      <c r="T2251" s="1"/>
    </row>
    <row r="2252" spans="16:20" x14ac:dyDescent="0.35">
      <c r="P2252" s="1"/>
      <c r="Q2252" s="1"/>
      <c r="T2252" s="1"/>
    </row>
    <row r="2253" spans="16:20" x14ac:dyDescent="0.35">
      <c r="P2253" s="1"/>
      <c r="Q2253" s="1"/>
      <c r="T2253" s="1"/>
    </row>
    <row r="2254" spans="16:20" x14ac:dyDescent="0.35">
      <c r="P2254" s="1"/>
      <c r="Q2254" s="1"/>
      <c r="T2254" s="1"/>
    </row>
    <row r="2255" spans="16:20" x14ac:dyDescent="0.35">
      <c r="P2255" s="1"/>
      <c r="Q2255" s="1"/>
      <c r="T2255" s="1"/>
    </row>
    <row r="2256" spans="16:20" x14ac:dyDescent="0.35">
      <c r="P2256" s="1"/>
      <c r="Q2256" s="1"/>
      <c r="T2256" s="1"/>
    </row>
    <row r="2257" spans="16:20" x14ac:dyDescent="0.35">
      <c r="P2257" s="1"/>
      <c r="Q2257" s="1"/>
      <c r="T2257" s="1"/>
    </row>
    <row r="2258" spans="16:20" x14ac:dyDescent="0.35">
      <c r="P2258" s="1"/>
      <c r="Q2258" s="1"/>
      <c r="T2258" s="1"/>
    </row>
    <row r="2259" spans="16:20" x14ac:dyDescent="0.35">
      <c r="P2259" s="1"/>
      <c r="Q2259" s="1"/>
      <c r="T2259" s="1"/>
    </row>
    <row r="2260" spans="16:20" x14ac:dyDescent="0.35">
      <c r="P2260" s="1"/>
      <c r="Q2260" s="1"/>
      <c r="T2260" s="1"/>
    </row>
    <row r="2261" spans="16:20" x14ac:dyDescent="0.35">
      <c r="P2261" s="1"/>
      <c r="Q2261" s="1"/>
      <c r="T2261" s="1"/>
    </row>
    <row r="2262" spans="16:20" x14ac:dyDescent="0.35">
      <c r="P2262" s="1"/>
      <c r="Q2262" s="1"/>
      <c r="T2262" s="1"/>
    </row>
    <row r="2263" spans="16:20" x14ac:dyDescent="0.35">
      <c r="P2263" s="1"/>
      <c r="Q2263" s="1"/>
      <c r="T2263" s="1"/>
    </row>
    <row r="2264" spans="16:20" x14ac:dyDescent="0.35">
      <c r="P2264" s="1"/>
      <c r="Q2264" s="1"/>
      <c r="T2264" s="1"/>
    </row>
    <row r="2265" spans="16:20" x14ac:dyDescent="0.35">
      <c r="P2265" s="1"/>
      <c r="Q2265" s="1"/>
      <c r="T2265" s="1"/>
    </row>
    <row r="2266" spans="16:20" x14ac:dyDescent="0.35">
      <c r="P2266" s="1"/>
      <c r="Q2266" s="1"/>
      <c r="T2266" s="1"/>
    </row>
    <row r="2267" spans="16:20" x14ac:dyDescent="0.35">
      <c r="P2267" s="1"/>
      <c r="Q2267" s="1"/>
      <c r="T2267" s="1"/>
    </row>
    <row r="2268" spans="16:20" x14ac:dyDescent="0.35">
      <c r="P2268" s="1"/>
      <c r="Q2268" s="1"/>
      <c r="T2268" s="1"/>
    </row>
    <row r="2269" spans="16:20" x14ac:dyDescent="0.35">
      <c r="P2269" s="1"/>
      <c r="Q2269" s="1"/>
      <c r="T2269" s="1"/>
    </row>
    <row r="2270" spans="16:20" x14ac:dyDescent="0.35">
      <c r="P2270" s="1"/>
      <c r="Q2270" s="1"/>
      <c r="T2270" s="1"/>
    </row>
    <row r="2271" spans="16:20" x14ac:dyDescent="0.35">
      <c r="P2271" s="1"/>
      <c r="Q2271" s="1"/>
      <c r="T2271" s="1"/>
    </row>
    <row r="2272" spans="16:20" x14ac:dyDescent="0.35">
      <c r="P2272" s="1"/>
      <c r="Q2272" s="1"/>
      <c r="T2272" s="1"/>
    </row>
    <row r="2273" spans="5:20" x14ac:dyDescent="0.35">
      <c r="P2273" s="1"/>
      <c r="Q2273" s="1"/>
      <c r="T2273" s="1"/>
    </row>
    <row r="2274" spans="5:20" x14ac:dyDescent="0.35">
      <c r="P2274" s="1"/>
      <c r="Q2274" s="1"/>
      <c r="T2274" s="1"/>
    </row>
    <row r="2275" spans="5:20" x14ac:dyDescent="0.35">
      <c r="P2275" s="1"/>
      <c r="Q2275" s="1"/>
      <c r="T2275" s="1"/>
    </row>
    <row r="2276" spans="5:20" x14ac:dyDescent="0.35">
      <c r="P2276" s="1"/>
      <c r="Q2276" s="1"/>
      <c r="T2276" s="1"/>
    </row>
    <row r="2277" spans="5:20" x14ac:dyDescent="0.35">
      <c r="P2277" s="1"/>
      <c r="Q2277" s="1"/>
      <c r="T2277" s="1"/>
    </row>
    <row r="2278" spans="5:20" x14ac:dyDescent="0.35">
      <c r="P2278" s="1"/>
      <c r="Q2278" s="1"/>
      <c r="T2278" s="1"/>
    </row>
    <row r="2279" spans="5:20" x14ac:dyDescent="0.35">
      <c r="P2279" s="1"/>
      <c r="Q2279" s="1"/>
      <c r="T2279" s="1"/>
    </row>
    <row r="2280" spans="5:20" x14ac:dyDescent="0.35">
      <c r="P2280" s="1"/>
      <c r="Q2280" s="1"/>
      <c r="T2280" s="1"/>
    </row>
    <row r="2281" spans="5:20" x14ac:dyDescent="0.35">
      <c r="P2281" s="1"/>
      <c r="Q2281" s="1"/>
      <c r="T2281" s="1"/>
    </row>
    <row r="2282" spans="5:20" x14ac:dyDescent="0.35">
      <c r="E2282" s="1"/>
      <c r="F2282" s="1"/>
      <c r="P2282" s="1"/>
      <c r="Q2282" s="1"/>
      <c r="T2282" s="1"/>
    </row>
    <row r="2283" spans="5:20" x14ac:dyDescent="0.35">
      <c r="E2283" s="1"/>
      <c r="F2283" s="1"/>
      <c r="P2283" s="1"/>
      <c r="Q2283" s="1"/>
      <c r="T2283" s="1"/>
    </row>
    <row r="2284" spans="5:20" x14ac:dyDescent="0.35">
      <c r="E2284" s="1"/>
      <c r="F2284" s="1"/>
      <c r="P2284" s="1"/>
      <c r="Q2284" s="1"/>
      <c r="T2284" s="1"/>
    </row>
    <row r="2285" spans="5:20" x14ac:dyDescent="0.35">
      <c r="E2285" s="1"/>
      <c r="F2285" s="1"/>
      <c r="P2285" s="1"/>
      <c r="Q2285" s="1"/>
      <c r="T2285" s="1"/>
    </row>
    <row r="2286" spans="5:20" x14ac:dyDescent="0.35">
      <c r="E2286" s="1"/>
      <c r="F2286" s="1"/>
      <c r="P2286" s="1"/>
      <c r="Q2286" s="1"/>
      <c r="T2286" s="1"/>
    </row>
    <row r="2287" spans="5:20" x14ac:dyDescent="0.35">
      <c r="E2287" s="1"/>
      <c r="F2287" s="1"/>
      <c r="P2287" s="1"/>
      <c r="Q2287" s="1"/>
      <c r="T2287" s="1"/>
    </row>
    <row r="2288" spans="5:20" x14ac:dyDescent="0.35">
      <c r="E2288" s="1"/>
      <c r="F2288" s="1"/>
      <c r="P2288" s="1"/>
      <c r="Q2288" s="1"/>
      <c r="T2288" s="1"/>
    </row>
    <row r="2289" spans="5:20" x14ac:dyDescent="0.35">
      <c r="E2289" s="1"/>
      <c r="F2289" s="1"/>
      <c r="P2289" s="1"/>
      <c r="Q2289" s="1"/>
      <c r="T2289" s="1"/>
    </row>
    <row r="2290" spans="5:20" x14ac:dyDescent="0.35">
      <c r="E2290" s="1"/>
      <c r="F2290" s="1"/>
      <c r="P2290" s="1"/>
      <c r="Q2290" s="1"/>
      <c r="T2290" s="1"/>
    </row>
    <row r="2291" spans="5:20" x14ac:dyDescent="0.35">
      <c r="E2291" s="1"/>
      <c r="F2291" s="1"/>
      <c r="P2291" s="1"/>
      <c r="Q2291" s="1"/>
      <c r="T2291" s="1"/>
    </row>
    <row r="2292" spans="5:20" x14ac:dyDescent="0.35">
      <c r="E2292" s="1"/>
      <c r="F2292" s="1"/>
      <c r="P2292" s="1"/>
      <c r="Q2292" s="1"/>
      <c r="T2292" s="1"/>
    </row>
    <row r="2293" spans="5:20" x14ac:dyDescent="0.35">
      <c r="E2293" s="1"/>
      <c r="F2293" s="1"/>
      <c r="P2293" s="1"/>
      <c r="Q2293" s="1"/>
      <c r="T2293" s="1"/>
    </row>
    <row r="2294" spans="5:20" x14ac:dyDescent="0.35">
      <c r="E2294" s="1"/>
      <c r="F2294" s="1"/>
      <c r="P2294" s="1"/>
      <c r="Q2294" s="1"/>
      <c r="T2294" s="1"/>
    </row>
    <row r="2295" spans="5:20" x14ac:dyDescent="0.35">
      <c r="E2295" s="1"/>
      <c r="F2295" s="1"/>
      <c r="P2295" s="1"/>
      <c r="Q2295" s="1"/>
      <c r="T2295" s="1"/>
    </row>
    <row r="2296" spans="5:20" x14ac:dyDescent="0.35">
      <c r="E2296" s="1"/>
      <c r="F2296" s="1"/>
      <c r="P2296" s="1"/>
      <c r="Q2296" s="1"/>
      <c r="T2296" s="1"/>
    </row>
    <row r="2297" spans="5:20" x14ac:dyDescent="0.35">
      <c r="E2297" s="1"/>
      <c r="F2297" s="1"/>
      <c r="P2297" s="1"/>
      <c r="Q2297" s="1"/>
      <c r="T2297" s="1"/>
    </row>
    <row r="2298" spans="5:20" x14ac:dyDescent="0.35">
      <c r="E2298" s="1"/>
      <c r="F2298" s="1"/>
      <c r="P2298" s="1"/>
      <c r="Q2298" s="1"/>
      <c r="T2298" s="1"/>
    </row>
    <row r="2299" spans="5:20" x14ac:dyDescent="0.35">
      <c r="E2299" s="1"/>
      <c r="F2299" s="1"/>
      <c r="P2299" s="1"/>
      <c r="Q2299" s="1"/>
      <c r="T2299" s="1"/>
    </row>
    <row r="2300" spans="5:20" x14ac:dyDescent="0.35">
      <c r="E2300" s="1"/>
      <c r="F2300" s="1"/>
      <c r="P2300" s="1"/>
      <c r="Q2300" s="1"/>
      <c r="T2300" s="1"/>
    </row>
    <row r="2301" spans="5:20" x14ac:dyDescent="0.35">
      <c r="E2301" s="1"/>
      <c r="F2301" s="1"/>
      <c r="P2301" s="1"/>
      <c r="Q2301" s="1"/>
      <c r="T2301" s="1"/>
    </row>
    <row r="2302" spans="5:20" x14ac:dyDescent="0.35">
      <c r="E2302" s="1"/>
      <c r="F2302" s="1"/>
      <c r="P2302" s="1"/>
      <c r="Q2302" s="1"/>
      <c r="T2302" s="1"/>
    </row>
    <row r="2303" spans="5:20" x14ac:dyDescent="0.35">
      <c r="E2303" s="1"/>
      <c r="F2303" s="1"/>
      <c r="P2303" s="1"/>
      <c r="Q2303" s="1"/>
      <c r="T2303" s="1"/>
    </row>
    <row r="2304" spans="5:20" x14ac:dyDescent="0.35">
      <c r="E2304" s="1"/>
      <c r="F2304" s="1"/>
      <c r="P2304" s="1"/>
      <c r="Q2304" s="1"/>
      <c r="T2304" s="1"/>
    </row>
    <row r="2305" spans="5:20" x14ac:dyDescent="0.35">
      <c r="E2305" s="1"/>
      <c r="F2305" s="1"/>
      <c r="P2305" s="1"/>
      <c r="Q2305" s="1"/>
      <c r="T2305" s="1"/>
    </row>
    <row r="2306" spans="5:20" x14ac:dyDescent="0.35">
      <c r="P2306" s="1"/>
      <c r="Q2306" s="1"/>
      <c r="T2306" s="1"/>
    </row>
    <row r="2307" spans="5:20" x14ac:dyDescent="0.35">
      <c r="P2307" s="1"/>
      <c r="Q2307" s="1"/>
      <c r="T2307" s="1"/>
    </row>
    <row r="2308" spans="5:20" x14ac:dyDescent="0.35">
      <c r="P2308" s="1"/>
      <c r="Q2308" s="1"/>
      <c r="T2308" s="1"/>
    </row>
    <row r="2309" spans="5:20" x14ac:dyDescent="0.35">
      <c r="P2309" s="1"/>
      <c r="Q2309" s="1"/>
      <c r="T2309" s="1"/>
    </row>
    <row r="2310" spans="5:20" x14ac:dyDescent="0.35">
      <c r="P2310" s="1"/>
      <c r="Q2310" s="1"/>
      <c r="T2310" s="1"/>
    </row>
    <row r="2311" spans="5:20" x14ac:dyDescent="0.35">
      <c r="P2311" s="1"/>
      <c r="Q2311" s="1"/>
      <c r="T2311" s="1"/>
    </row>
    <row r="2312" spans="5:20" x14ac:dyDescent="0.35">
      <c r="P2312" s="1"/>
      <c r="Q2312" s="1"/>
      <c r="T2312" s="1"/>
    </row>
    <row r="2313" spans="5:20" x14ac:dyDescent="0.35">
      <c r="P2313" s="1"/>
      <c r="Q2313" s="1"/>
      <c r="T2313" s="1"/>
    </row>
    <row r="2314" spans="5:20" x14ac:dyDescent="0.35">
      <c r="P2314" s="1"/>
      <c r="Q2314" s="1"/>
      <c r="T2314" s="1"/>
    </row>
    <row r="2315" spans="5:20" x14ac:dyDescent="0.35">
      <c r="P2315" s="1"/>
      <c r="Q2315" s="1"/>
      <c r="T2315" s="1"/>
    </row>
    <row r="2316" spans="5:20" x14ac:dyDescent="0.35">
      <c r="P2316" s="1"/>
      <c r="Q2316" s="1"/>
      <c r="T2316" s="1"/>
    </row>
    <row r="2317" spans="5:20" x14ac:dyDescent="0.35">
      <c r="P2317" s="1"/>
      <c r="Q2317" s="1"/>
      <c r="T2317" s="1"/>
    </row>
    <row r="2318" spans="5:20" x14ac:dyDescent="0.35">
      <c r="P2318" s="1"/>
      <c r="Q2318" s="1"/>
      <c r="T2318" s="1"/>
    </row>
    <row r="2319" spans="5:20" x14ac:dyDescent="0.35">
      <c r="P2319" s="1"/>
      <c r="Q2319" s="1"/>
      <c r="T2319" s="1"/>
    </row>
    <row r="2320" spans="5:20" x14ac:dyDescent="0.35">
      <c r="P2320" s="1"/>
      <c r="Q2320" s="1"/>
      <c r="T2320" s="1"/>
    </row>
    <row r="2321" spans="16:20" x14ac:dyDescent="0.35">
      <c r="P2321" s="1"/>
      <c r="Q2321" s="1"/>
      <c r="T2321" s="1"/>
    </row>
    <row r="2322" spans="16:20" x14ac:dyDescent="0.35">
      <c r="P2322" s="1"/>
      <c r="Q2322" s="1"/>
      <c r="T2322" s="1"/>
    </row>
    <row r="2323" spans="16:20" x14ac:dyDescent="0.35">
      <c r="P2323" s="1"/>
      <c r="Q2323" s="1"/>
      <c r="T2323" s="1"/>
    </row>
    <row r="2324" spans="16:20" x14ac:dyDescent="0.35">
      <c r="P2324" s="1"/>
      <c r="Q2324" s="1"/>
      <c r="T2324" s="1"/>
    </row>
    <row r="2325" spans="16:20" x14ac:dyDescent="0.35">
      <c r="P2325" s="1"/>
      <c r="Q2325" s="1"/>
      <c r="T2325" s="1"/>
    </row>
    <row r="2326" spans="16:20" x14ac:dyDescent="0.35">
      <c r="P2326" s="1"/>
      <c r="Q2326" s="1"/>
      <c r="T2326" s="1"/>
    </row>
    <row r="2327" spans="16:20" x14ac:dyDescent="0.35">
      <c r="P2327" s="1"/>
      <c r="Q2327" s="1"/>
      <c r="T2327" s="1"/>
    </row>
    <row r="2328" spans="16:20" x14ac:dyDescent="0.35">
      <c r="P2328" s="1"/>
      <c r="Q2328" s="1"/>
      <c r="T2328" s="1"/>
    </row>
    <row r="2329" spans="16:20" x14ac:dyDescent="0.35">
      <c r="P2329" s="1"/>
      <c r="Q2329" s="1"/>
      <c r="T2329" s="1"/>
    </row>
    <row r="2330" spans="16:20" x14ac:dyDescent="0.35">
      <c r="P2330" s="1"/>
      <c r="Q2330" s="1"/>
      <c r="T2330" s="1"/>
    </row>
    <row r="2331" spans="16:20" x14ac:dyDescent="0.35">
      <c r="P2331" s="1"/>
      <c r="Q2331" s="1"/>
      <c r="T2331" s="1"/>
    </row>
    <row r="2332" spans="16:20" x14ac:dyDescent="0.35">
      <c r="P2332" s="1"/>
      <c r="Q2332" s="1"/>
      <c r="T2332" s="1"/>
    </row>
    <row r="2333" spans="16:20" x14ac:dyDescent="0.35">
      <c r="P2333" s="1"/>
      <c r="Q2333" s="1"/>
      <c r="T2333" s="1"/>
    </row>
    <row r="2334" spans="16:20" x14ac:dyDescent="0.35">
      <c r="P2334" s="1"/>
      <c r="Q2334" s="1"/>
      <c r="T2334" s="1"/>
    </row>
    <row r="2335" spans="16:20" x14ac:dyDescent="0.35">
      <c r="P2335" s="1"/>
      <c r="Q2335" s="1"/>
      <c r="T2335" s="1"/>
    </row>
    <row r="2336" spans="16:20" x14ac:dyDescent="0.35">
      <c r="P2336" s="1"/>
      <c r="Q2336" s="1"/>
      <c r="T2336" s="1"/>
    </row>
    <row r="2337" spans="16:20" x14ac:dyDescent="0.35">
      <c r="P2337" s="1"/>
      <c r="Q2337" s="1"/>
      <c r="T2337" s="1"/>
    </row>
    <row r="2338" spans="16:20" x14ac:dyDescent="0.35">
      <c r="P2338" s="1"/>
      <c r="Q2338" s="1"/>
      <c r="T2338" s="1"/>
    </row>
    <row r="2339" spans="16:20" x14ac:dyDescent="0.35">
      <c r="P2339" s="1"/>
      <c r="Q2339" s="1"/>
      <c r="T2339" s="1"/>
    </row>
    <row r="2340" spans="16:20" x14ac:dyDescent="0.35">
      <c r="P2340" s="1"/>
      <c r="Q2340" s="1"/>
      <c r="T2340" s="1"/>
    </row>
    <row r="2341" spans="16:20" x14ac:dyDescent="0.35">
      <c r="P2341" s="1"/>
      <c r="Q2341" s="1"/>
      <c r="T2341" s="1"/>
    </row>
    <row r="2342" spans="16:20" x14ac:dyDescent="0.35">
      <c r="P2342" s="1"/>
      <c r="Q2342" s="1"/>
      <c r="T2342" s="1"/>
    </row>
    <row r="2343" spans="16:20" x14ac:dyDescent="0.35">
      <c r="P2343" s="1"/>
      <c r="Q2343" s="1"/>
      <c r="T2343" s="1"/>
    </row>
    <row r="2344" spans="16:20" x14ac:dyDescent="0.35">
      <c r="P2344" s="1"/>
      <c r="Q2344" s="1"/>
      <c r="T2344" s="1"/>
    </row>
    <row r="2345" spans="16:20" x14ac:dyDescent="0.35">
      <c r="P2345" s="1"/>
      <c r="Q2345" s="1"/>
      <c r="T2345" s="1"/>
    </row>
    <row r="2346" spans="16:20" x14ac:dyDescent="0.35">
      <c r="P2346" s="1"/>
      <c r="Q2346" s="1"/>
      <c r="T2346" s="1"/>
    </row>
    <row r="2347" spans="16:20" x14ac:dyDescent="0.35">
      <c r="P2347" s="1"/>
      <c r="Q2347" s="1"/>
      <c r="T2347" s="1"/>
    </row>
    <row r="2348" spans="16:20" x14ac:dyDescent="0.35">
      <c r="P2348" s="1"/>
      <c r="Q2348" s="1"/>
      <c r="T2348" s="1"/>
    </row>
    <row r="2349" spans="16:20" x14ac:dyDescent="0.35">
      <c r="P2349" s="1"/>
      <c r="Q2349" s="1"/>
      <c r="T2349" s="1"/>
    </row>
    <row r="2350" spans="16:20" x14ac:dyDescent="0.35">
      <c r="P2350" s="1"/>
      <c r="Q2350" s="1"/>
      <c r="T2350" s="1"/>
    </row>
    <row r="2351" spans="16:20" x14ac:dyDescent="0.35">
      <c r="P2351" s="1"/>
      <c r="Q2351" s="1"/>
      <c r="T2351" s="1"/>
    </row>
    <row r="2352" spans="16:20" x14ac:dyDescent="0.35">
      <c r="P2352" s="1"/>
      <c r="Q2352" s="1"/>
      <c r="T2352" s="1"/>
    </row>
    <row r="2353" spans="16:20" x14ac:dyDescent="0.35">
      <c r="P2353" s="1"/>
      <c r="Q2353" s="1"/>
      <c r="T2353" s="1"/>
    </row>
    <row r="2354" spans="16:20" x14ac:dyDescent="0.35">
      <c r="P2354" s="1"/>
      <c r="Q2354" s="1"/>
      <c r="T2354" s="1"/>
    </row>
    <row r="2355" spans="16:20" x14ac:dyDescent="0.35">
      <c r="P2355" s="1"/>
      <c r="Q2355" s="1"/>
      <c r="T2355" s="1"/>
    </row>
    <row r="2356" spans="16:20" x14ac:dyDescent="0.35">
      <c r="P2356" s="1"/>
      <c r="Q2356" s="1"/>
      <c r="T2356" s="1"/>
    </row>
    <row r="2357" spans="16:20" x14ac:dyDescent="0.35">
      <c r="P2357" s="1"/>
      <c r="Q2357" s="1"/>
      <c r="T2357" s="1"/>
    </row>
    <row r="2358" spans="16:20" x14ac:dyDescent="0.35">
      <c r="P2358" s="1"/>
      <c r="Q2358" s="1"/>
      <c r="T2358" s="1"/>
    </row>
    <row r="2359" spans="16:20" x14ac:dyDescent="0.35">
      <c r="P2359" s="1"/>
      <c r="Q2359" s="1"/>
      <c r="T2359" s="1"/>
    </row>
    <row r="2360" spans="16:20" x14ac:dyDescent="0.35">
      <c r="P2360" s="1"/>
      <c r="Q2360" s="1"/>
      <c r="T2360" s="1"/>
    </row>
    <row r="2361" spans="16:20" x14ac:dyDescent="0.35">
      <c r="P2361" s="1"/>
      <c r="Q2361" s="1"/>
      <c r="T2361" s="1"/>
    </row>
    <row r="2362" spans="16:20" x14ac:dyDescent="0.35">
      <c r="P2362" s="1"/>
      <c r="Q2362" s="1"/>
      <c r="T2362" s="1"/>
    </row>
    <row r="2363" spans="16:20" x14ac:dyDescent="0.35">
      <c r="P2363" s="1"/>
      <c r="Q2363" s="1"/>
      <c r="T2363" s="1"/>
    </row>
    <row r="2364" spans="16:20" x14ac:dyDescent="0.35">
      <c r="P2364" s="1"/>
      <c r="Q2364" s="1"/>
      <c r="T2364" s="1"/>
    </row>
    <row r="2365" spans="16:20" x14ac:dyDescent="0.35">
      <c r="P2365" s="1"/>
      <c r="Q2365" s="1"/>
      <c r="T2365" s="1"/>
    </row>
    <row r="2366" spans="16:20" x14ac:dyDescent="0.35">
      <c r="P2366" s="1"/>
      <c r="Q2366" s="1"/>
      <c r="T2366" s="1"/>
    </row>
    <row r="2367" spans="16:20" x14ac:dyDescent="0.35">
      <c r="P2367" s="1"/>
      <c r="Q2367" s="1"/>
      <c r="T2367" s="1"/>
    </row>
    <row r="2368" spans="16:20" x14ac:dyDescent="0.35">
      <c r="P2368" s="1"/>
      <c r="Q2368" s="1"/>
      <c r="T2368" s="1"/>
    </row>
    <row r="2369" spans="16:20" x14ac:dyDescent="0.35">
      <c r="P2369" s="1"/>
      <c r="Q2369" s="1"/>
      <c r="T2369" s="1"/>
    </row>
    <row r="2370" spans="16:20" x14ac:dyDescent="0.35">
      <c r="P2370" s="1"/>
      <c r="Q2370" s="1"/>
      <c r="T2370" s="1"/>
    </row>
    <row r="2371" spans="16:20" x14ac:dyDescent="0.35">
      <c r="P2371" s="1"/>
      <c r="Q2371" s="1"/>
      <c r="T2371" s="1"/>
    </row>
    <row r="2372" spans="16:20" x14ac:dyDescent="0.35">
      <c r="P2372" s="1"/>
      <c r="Q2372" s="1"/>
      <c r="T2372" s="1"/>
    </row>
    <row r="2373" spans="16:20" x14ac:dyDescent="0.35">
      <c r="P2373" s="1"/>
      <c r="Q2373" s="1"/>
      <c r="T2373" s="1"/>
    </row>
    <row r="2374" spans="16:20" x14ac:dyDescent="0.35">
      <c r="P2374" s="1"/>
      <c r="Q2374" s="1"/>
      <c r="T2374" s="1"/>
    </row>
    <row r="2375" spans="16:20" x14ac:dyDescent="0.35">
      <c r="P2375" s="1"/>
      <c r="Q2375" s="1"/>
      <c r="T2375" s="1"/>
    </row>
    <row r="2376" spans="16:20" x14ac:dyDescent="0.35">
      <c r="P2376" s="1"/>
      <c r="Q2376" s="1"/>
      <c r="T2376" s="1"/>
    </row>
    <row r="2377" spans="16:20" x14ac:dyDescent="0.35">
      <c r="P2377" s="1"/>
      <c r="Q2377" s="1"/>
      <c r="T2377" s="1"/>
    </row>
    <row r="2378" spans="16:20" x14ac:dyDescent="0.35">
      <c r="P2378" s="1"/>
      <c r="Q2378" s="1"/>
      <c r="T2378" s="1"/>
    </row>
    <row r="2379" spans="16:20" x14ac:dyDescent="0.35">
      <c r="P2379" s="1"/>
      <c r="Q2379" s="1"/>
      <c r="T2379" s="1"/>
    </row>
    <row r="2380" spans="16:20" x14ac:dyDescent="0.35">
      <c r="P2380" s="1"/>
      <c r="Q2380" s="1"/>
      <c r="T2380" s="1"/>
    </row>
    <row r="2381" spans="16:20" x14ac:dyDescent="0.35">
      <c r="P2381" s="1"/>
      <c r="Q2381" s="1"/>
      <c r="T2381" s="1"/>
    </row>
    <row r="2382" spans="16:20" x14ac:dyDescent="0.35">
      <c r="P2382" s="1"/>
      <c r="Q2382" s="1"/>
      <c r="T2382" s="1"/>
    </row>
    <row r="2383" spans="16:20" x14ac:dyDescent="0.35">
      <c r="P2383" s="1"/>
      <c r="Q2383" s="1"/>
      <c r="T2383" s="1"/>
    </row>
    <row r="2384" spans="16:20" x14ac:dyDescent="0.35">
      <c r="P2384" s="1"/>
      <c r="Q2384" s="1"/>
      <c r="T2384" s="1"/>
    </row>
    <row r="2385" spans="16:20" x14ac:dyDescent="0.35">
      <c r="P2385" s="1"/>
      <c r="Q2385" s="1"/>
      <c r="T2385" s="1"/>
    </row>
    <row r="2386" spans="16:20" x14ac:dyDescent="0.35">
      <c r="P2386" s="1"/>
      <c r="Q2386" s="1"/>
      <c r="T2386" s="1"/>
    </row>
    <row r="2387" spans="16:20" x14ac:dyDescent="0.35">
      <c r="P2387" s="1"/>
      <c r="Q2387" s="1"/>
      <c r="T2387" s="1"/>
    </row>
    <row r="2388" spans="16:20" x14ac:dyDescent="0.35">
      <c r="P2388" s="1"/>
      <c r="Q2388" s="1"/>
      <c r="T2388" s="1"/>
    </row>
    <row r="2389" spans="16:20" x14ac:dyDescent="0.35">
      <c r="P2389" s="1"/>
      <c r="Q2389" s="1"/>
      <c r="T2389" s="1"/>
    </row>
    <row r="2390" spans="16:20" x14ac:dyDescent="0.35">
      <c r="P2390" s="1"/>
      <c r="Q2390" s="1"/>
      <c r="T2390" s="1"/>
    </row>
    <row r="2391" spans="16:20" x14ac:dyDescent="0.35">
      <c r="P2391" s="1"/>
      <c r="Q2391" s="1"/>
      <c r="T2391" s="1"/>
    </row>
    <row r="2392" spans="16:20" x14ac:dyDescent="0.35">
      <c r="P2392" s="1"/>
      <c r="Q2392" s="1"/>
      <c r="T2392" s="1"/>
    </row>
    <row r="2393" spans="16:20" x14ac:dyDescent="0.35">
      <c r="P2393" s="1"/>
      <c r="Q2393" s="1"/>
      <c r="T2393" s="1"/>
    </row>
    <row r="2394" spans="16:20" x14ac:dyDescent="0.35">
      <c r="P2394" s="1"/>
      <c r="Q2394" s="1"/>
      <c r="T2394" s="1"/>
    </row>
    <row r="2395" spans="16:20" x14ac:dyDescent="0.35">
      <c r="P2395" s="1"/>
      <c r="Q2395" s="1"/>
      <c r="T2395" s="1"/>
    </row>
    <row r="2396" spans="16:20" x14ac:dyDescent="0.35">
      <c r="P2396" s="1"/>
      <c r="Q2396" s="1"/>
      <c r="T2396" s="1"/>
    </row>
    <row r="2397" spans="16:20" x14ac:dyDescent="0.35">
      <c r="P2397" s="1"/>
      <c r="Q2397" s="1"/>
      <c r="T2397" s="1"/>
    </row>
    <row r="2398" spans="16:20" x14ac:dyDescent="0.35">
      <c r="P2398" s="1"/>
      <c r="Q2398" s="1"/>
      <c r="T2398" s="1"/>
    </row>
    <row r="2399" spans="16:20" x14ac:dyDescent="0.35">
      <c r="P2399" s="1"/>
      <c r="Q2399" s="1"/>
      <c r="T2399" s="1"/>
    </row>
    <row r="2400" spans="16:20" x14ac:dyDescent="0.35">
      <c r="P2400" s="1"/>
      <c r="Q2400" s="1"/>
      <c r="T2400" s="1"/>
    </row>
    <row r="2401" spans="16:20" x14ac:dyDescent="0.35">
      <c r="P2401" s="1"/>
      <c r="Q2401" s="1"/>
      <c r="T2401" s="1"/>
    </row>
    <row r="2402" spans="16:20" x14ac:dyDescent="0.35">
      <c r="P2402" s="1"/>
      <c r="Q2402" s="1"/>
      <c r="T2402" s="1"/>
    </row>
    <row r="2403" spans="16:20" x14ac:dyDescent="0.35">
      <c r="P2403" s="1"/>
      <c r="Q2403" s="1"/>
      <c r="T2403" s="1"/>
    </row>
    <row r="2404" spans="16:20" x14ac:dyDescent="0.35">
      <c r="P2404" s="1"/>
      <c r="Q2404" s="1"/>
      <c r="T2404" s="1"/>
    </row>
    <row r="2405" spans="16:20" x14ac:dyDescent="0.35">
      <c r="P2405" s="1"/>
      <c r="Q2405" s="1"/>
      <c r="T2405" s="1"/>
    </row>
    <row r="2406" spans="16:20" x14ac:dyDescent="0.35">
      <c r="P2406" s="1"/>
      <c r="Q2406" s="1"/>
      <c r="T2406" s="1"/>
    </row>
    <row r="2407" spans="16:20" x14ac:dyDescent="0.35">
      <c r="P2407" s="1"/>
      <c r="Q2407" s="1"/>
      <c r="T2407" s="1"/>
    </row>
    <row r="2408" spans="16:20" x14ac:dyDescent="0.35">
      <c r="P2408" s="1"/>
      <c r="Q2408" s="1"/>
      <c r="T2408" s="1"/>
    </row>
    <row r="2409" spans="16:20" x14ac:dyDescent="0.35">
      <c r="P2409" s="1"/>
      <c r="Q2409" s="1"/>
      <c r="T2409" s="1"/>
    </row>
    <row r="2410" spans="16:20" x14ac:dyDescent="0.35">
      <c r="P2410" s="1"/>
      <c r="Q2410" s="1"/>
      <c r="T2410" s="1"/>
    </row>
    <row r="2411" spans="16:20" x14ac:dyDescent="0.35">
      <c r="P2411" s="1"/>
      <c r="Q2411" s="1"/>
      <c r="T2411" s="1"/>
    </row>
    <row r="2412" spans="16:20" x14ac:dyDescent="0.35">
      <c r="P2412" s="1"/>
      <c r="Q2412" s="1"/>
      <c r="T2412" s="1"/>
    </row>
    <row r="2413" spans="16:20" x14ac:dyDescent="0.35">
      <c r="P2413" s="1"/>
      <c r="Q2413" s="1"/>
      <c r="T2413" s="1"/>
    </row>
    <row r="2414" spans="16:20" x14ac:dyDescent="0.35">
      <c r="P2414" s="1"/>
      <c r="Q2414" s="1"/>
      <c r="T2414" s="1"/>
    </row>
    <row r="2415" spans="16:20" x14ac:dyDescent="0.35">
      <c r="P2415" s="1"/>
      <c r="Q2415" s="1"/>
      <c r="T2415" s="1"/>
    </row>
    <row r="2416" spans="16:20" x14ac:dyDescent="0.35">
      <c r="P2416" s="1"/>
      <c r="Q2416" s="1"/>
      <c r="T2416" s="1"/>
    </row>
    <row r="2417" spans="16:20" x14ac:dyDescent="0.35">
      <c r="P2417" s="1"/>
      <c r="Q2417" s="1"/>
      <c r="T2417" s="1"/>
    </row>
    <row r="2418" spans="16:20" x14ac:dyDescent="0.35">
      <c r="P2418" s="1"/>
      <c r="Q2418" s="1"/>
      <c r="T2418" s="1"/>
    </row>
    <row r="2419" spans="16:20" x14ac:dyDescent="0.35">
      <c r="P2419" s="1"/>
      <c r="Q2419" s="1"/>
      <c r="T2419" s="1"/>
    </row>
    <row r="2420" spans="16:20" x14ac:dyDescent="0.35">
      <c r="P2420" s="1"/>
      <c r="Q2420" s="1"/>
      <c r="T2420" s="1"/>
    </row>
    <row r="2421" spans="16:20" x14ac:dyDescent="0.35">
      <c r="P2421" s="1"/>
      <c r="Q2421" s="1"/>
      <c r="T2421" s="1"/>
    </row>
    <row r="2422" spans="16:20" x14ac:dyDescent="0.35">
      <c r="P2422" s="1"/>
      <c r="Q2422" s="1"/>
      <c r="T2422" s="1"/>
    </row>
    <row r="2423" spans="16:20" x14ac:dyDescent="0.35">
      <c r="P2423" s="1"/>
      <c r="Q2423" s="1"/>
      <c r="T2423" s="1"/>
    </row>
    <row r="2424" spans="16:20" x14ac:dyDescent="0.35">
      <c r="P2424" s="1"/>
      <c r="Q2424" s="1"/>
      <c r="T2424" s="1"/>
    </row>
    <row r="2425" spans="16:20" x14ac:dyDescent="0.35">
      <c r="P2425" s="1"/>
      <c r="Q2425" s="1"/>
      <c r="T2425" s="1"/>
    </row>
    <row r="2426" spans="16:20" x14ac:dyDescent="0.35">
      <c r="P2426" s="1"/>
      <c r="Q2426" s="1"/>
      <c r="T2426" s="1"/>
    </row>
    <row r="2427" spans="16:20" x14ac:dyDescent="0.35">
      <c r="P2427" s="1"/>
      <c r="Q2427" s="1"/>
      <c r="T2427" s="1"/>
    </row>
    <row r="2428" spans="16:20" x14ac:dyDescent="0.35">
      <c r="P2428" s="1"/>
      <c r="Q2428" s="1"/>
      <c r="T2428" s="1"/>
    </row>
    <row r="2429" spans="16:20" x14ac:dyDescent="0.35">
      <c r="P2429" s="1"/>
      <c r="Q2429" s="1"/>
      <c r="T2429" s="1"/>
    </row>
    <row r="2430" spans="16:20" x14ac:dyDescent="0.35">
      <c r="P2430" s="1"/>
      <c r="Q2430" s="1"/>
      <c r="T2430" s="1"/>
    </row>
    <row r="2431" spans="16:20" x14ac:dyDescent="0.35">
      <c r="P2431" s="1"/>
      <c r="Q2431" s="1"/>
      <c r="T2431" s="1"/>
    </row>
    <row r="2432" spans="16:20" x14ac:dyDescent="0.35">
      <c r="P2432" s="1"/>
      <c r="Q2432" s="1"/>
      <c r="T2432" s="1"/>
    </row>
    <row r="2433" spans="16:20" x14ac:dyDescent="0.35">
      <c r="P2433" s="1"/>
      <c r="Q2433" s="1"/>
      <c r="T2433" s="1"/>
    </row>
    <row r="2434" spans="16:20" x14ac:dyDescent="0.35">
      <c r="P2434" s="1"/>
      <c r="Q2434" s="1"/>
      <c r="T2434" s="1"/>
    </row>
    <row r="2435" spans="16:20" x14ac:dyDescent="0.35">
      <c r="P2435" s="1"/>
      <c r="Q2435" s="1"/>
      <c r="T2435" s="1"/>
    </row>
    <row r="2436" spans="16:20" x14ac:dyDescent="0.35">
      <c r="P2436" s="1"/>
      <c r="Q2436" s="1"/>
      <c r="T2436" s="1"/>
    </row>
    <row r="2437" spans="16:20" x14ac:dyDescent="0.35">
      <c r="P2437" s="1"/>
      <c r="Q2437" s="1"/>
      <c r="T2437" s="1"/>
    </row>
    <row r="2438" spans="16:20" x14ac:dyDescent="0.35">
      <c r="P2438" s="1"/>
      <c r="Q2438" s="1"/>
      <c r="T2438" s="1"/>
    </row>
    <row r="2439" spans="16:20" x14ac:dyDescent="0.35">
      <c r="P2439" s="1"/>
      <c r="Q2439" s="1"/>
      <c r="T2439" s="1"/>
    </row>
    <row r="2440" spans="16:20" x14ac:dyDescent="0.35">
      <c r="P2440" s="1"/>
      <c r="Q2440" s="1"/>
      <c r="T2440" s="1"/>
    </row>
    <row r="2441" spans="16:20" x14ac:dyDescent="0.35">
      <c r="P2441" s="1"/>
      <c r="Q2441" s="1"/>
      <c r="T2441" s="1"/>
    </row>
    <row r="2442" spans="16:20" x14ac:dyDescent="0.35">
      <c r="P2442" s="1"/>
      <c r="Q2442" s="1"/>
      <c r="T2442" s="1"/>
    </row>
    <row r="2443" spans="16:20" x14ac:dyDescent="0.35">
      <c r="P2443" s="1"/>
      <c r="Q2443" s="1"/>
      <c r="T2443" s="1"/>
    </row>
    <row r="2444" spans="16:20" x14ac:dyDescent="0.35">
      <c r="P2444" s="1"/>
      <c r="Q2444" s="1"/>
      <c r="T2444" s="1"/>
    </row>
    <row r="2445" spans="16:20" x14ac:dyDescent="0.35">
      <c r="P2445" s="1"/>
      <c r="Q2445" s="1"/>
      <c r="T2445" s="1"/>
    </row>
    <row r="2446" spans="16:20" x14ac:dyDescent="0.35">
      <c r="P2446" s="1"/>
      <c r="Q2446" s="1"/>
      <c r="T2446" s="1"/>
    </row>
    <row r="2447" spans="16:20" x14ac:dyDescent="0.35">
      <c r="P2447" s="1"/>
      <c r="Q2447" s="1"/>
      <c r="T2447" s="1"/>
    </row>
    <row r="2448" spans="16:20" x14ac:dyDescent="0.35">
      <c r="P2448" s="1"/>
      <c r="Q2448" s="1"/>
      <c r="T2448" s="1"/>
    </row>
    <row r="2449" spans="16:20" x14ac:dyDescent="0.35">
      <c r="P2449" s="1"/>
      <c r="Q2449" s="1"/>
      <c r="T2449" s="1"/>
    </row>
    <row r="2450" spans="16:20" x14ac:dyDescent="0.35">
      <c r="P2450" s="1"/>
      <c r="Q2450" s="1"/>
      <c r="T2450" s="1"/>
    </row>
    <row r="2451" spans="16:20" x14ac:dyDescent="0.35">
      <c r="P2451" s="1"/>
      <c r="Q2451" s="1"/>
      <c r="T2451" s="1"/>
    </row>
    <row r="2452" spans="16:20" x14ac:dyDescent="0.35">
      <c r="P2452" s="1"/>
      <c r="Q2452" s="1"/>
      <c r="T2452" s="1"/>
    </row>
    <row r="2453" spans="16:20" x14ac:dyDescent="0.35">
      <c r="P2453" s="1"/>
      <c r="Q2453" s="1"/>
      <c r="T2453" s="1"/>
    </row>
    <row r="2454" spans="16:20" x14ac:dyDescent="0.35">
      <c r="P2454" s="1"/>
      <c r="Q2454" s="1"/>
      <c r="T2454" s="1"/>
    </row>
    <row r="2455" spans="16:20" x14ac:dyDescent="0.35">
      <c r="P2455" s="1"/>
      <c r="Q2455" s="1"/>
      <c r="T2455" s="1"/>
    </row>
    <row r="2456" spans="16:20" x14ac:dyDescent="0.35">
      <c r="P2456" s="1"/>
      <c r="Q2456" s="1"/>
      <c r="T2456" s="1"/>
    </row>
    <row r="2457" spans="16:20" x14ac:dyDescent="0.35">
      <c r="P2457" s="1"/>
      <c r="Q2457" s="1"/>
      <c r="T2457" s="1"/>
    </row>
    <row r="2458" spans="16:20" x14ac:dyDescent="0.35">
      <c r="P2458" s="1"/>
      <c r="Q2458" s="1"/>
      <c r="T2458" s="1"/>
    </row>
    <row r="2459" spans="16:20" x14ac:dyDescent="0.35">
      <c r="P2459" s="1"/>
      <c r="Q2459" s="1"/>
      <c r="T2459" s="1"/>
    </row>
    <row r="2460" spans="16:20" x14ac:dyDescent="0.35">
      <c r="P2460" s="1"/>
      <c r="Q2460" s="1"/>
      <c r="T2460" s="1"/>
    </row>
    <row r="2461" spans="16:20" x14ac:dyDescent="0.35">
      <c r="P2461" s="1"/>
      <c r="Q2461" s="1"/>
      <c r="T2461" s="1"/>
    </row>
    <row r="2462" spans="16:20" x14ac:dyDescent="0.35">
      <c r="P2462" s="1"/>
      <c r="Q2462" s="1"/>
      <c r="T2462" s="1"/>
    </row>
    <row r="2463" spans="16:20" x14ac:dyDescent="0.35">
      <c r="P2463" s="1"/>
      <c r="Q2463" s="1"/>
      <c r="T2463" s="1"/>
    </row>
    <row r="2464" spans="16:20" x14ac:dyDescent="0.35">
      <c r="P2464" s="1"/>
      <c r="Q2464" s="1"/>
      <c r="T2464" s="1"/>
    </row>
    <row r="2465" spans="16:20" x14ac:dyDescent="0.35">
      <c r="P2465" s="1"/>
      <c r="Q2465" s="1"/>
      <c r="T2465" s="1"/>
    </row>
    <row r="2466" spans="16:20" x14ac:dyDescent="0.35">
      <c r="P2466" s="1"/>
      <c r="Q2466" s="1"/>
      <c r="T2466" s="1"/>
    </row>
    <row r="2467" spans="16:20" x14ac:dyDescent="0.35">
      <c r="P2467" s="1"/>
      <c r="Q2467" s="1"/>
      <c r="T2467" s="1"/>
    </row>
    <row r="2468" spans="16:20" x14ac:dyDescent="0.35">
      <c r="P2468" s="1"/>
      <c r="Q2468" s="1"/>
      <c r="T2468" s="1"/>
    </row>
    <row r="2469" spans="16:20" x14ac:dyDescent="0.35">
      <c r="P2469" s="1"/>
      <c r="Q2469" s="1"/>
      <c r="T2469" s="1"/>
    </row>
    <row r="2470" spans="16:20" x14ac:dyDescent="0.35">
      <c r="P2470" s="1"/>
      <c r="Q2470" s="1"/>
      <c r="T2470" s="1"/>
    </row>
    <row r="2471" spans="16:20" x14ac:dyDescent="0.35">
      <c r="P2471" s="1"/>
      <c r="Q2471" s="1"/>
      <c r="T2471" s="1"/>
    </row>
    <row r="2472" spans="16:20" x14ac:dyDescent="0.35">
      <c r="P2472" s="1"/>
      <c r="Q2472" s="1"/>
      <c r="T2472" s="1"/>
    </row>
    <row r="2473" spans="16:20" x14ac:dyDescent="0.35">
      <c r="P2473" s="1"/>
      <c r="Q2473" s="1"/>
      <c r="T2473" s="1"/>
    </row>
    <row r="2474" spans="16:20" x14ac:dyDescent="0.35">
      <c r="P2474" s="1"/>
      <c r="Q2474" s="1"/>
      <c r="T2474" s="1"/>
    </row>
    <row r="2475" spans="16:20" x14ac:dyDescent="0.35">
      <c r="P2475" s="1"/>
      <c r="Q2475" s="1"/>
      <c r="T2475" s="1"/>
    </row>
    <row r="2476" spans="16:20" x14ac:dyDescent="0.35">
      <c r="P2476" s="1"/>
      <c r="Q2476" s="1"/>
      <c r="T2476" s="1"/>
    </row>
    <row r="2477" spans="16:20" x14ac:dyDescent="0.35">
      <c r="P2477" s="1"/>
      <c r="Q2477" s="1"/>
      <c r="T2477" s="1"/>
    </row>
    <row r="2478" spans="16:20" x14ac:dyDescent="0.35">
      <c r="P2478" s="1"/>
      <c r="Q2478" s="1"/>
      <c r="T2478" s="1"/>
    </row>
    <row r="2479" spans="16:20" x14ac:dyDescent="0.35">
      <c r="P2479" s="1"/>
      <c r="Q2479" s="1"/>
      <c r="T2479" s="1"/>
    </row>
    <row r="2480" spans="16:20" x14ac:dyDescent="0.35">
      <c r="P2480" s="1"/>
      <c r="Q2480" s="1"/>
      <c r="T2480" s="1"/>
    </row>
    <row r="2481" spans="16:20" x14ac:dyDescent="0.35">
      <c r="P2481" s="1"/>
      <c r="Q2481" s="1"/>
      <c r="T2481" s="1"/>
    </row>
    <row r="2482" spans="16:20" x14ac:dyDescent="0.35">
      <c r="P2482" s="1"/>
      <c r="Q2482" s="1"/>
      <c r="T2482" s="1"/>
    </row>
    <row r="2483" spans="16:20" x14ac:dyDescent="0.35">
      <c r="P2483" s="1"/>
      <c r="Q2483" s="1"/>
      <c r="T2483" s="1"/>
    </row>
    <row r="2484" spans="16:20" x14ac:dyDescent="0.35">
      <c r="P2484" s="1"/>
      <c r="Q2484" s="1"/>
      <c r="T2484" s="1"/>
    </row>
    <row r="2485" spans="16:20" x14ac:dyDescent="0.35">
      <c r="P2485" s="1"/>
      <c r="Q2485" s="1"/>
      <c r="T2485" s="1"/>
    </row>
    <row r="2486" spans="16:20" x14ac:dyDescent="0.35">
      <c r="P2486" s="1"/>
      <c r="Q2486" s="1"/>
      <c r="T2486" s="1"/>
    </row>
    <row r="2487" spans="16:20" x14ac:dyDescent="0.35">
      <c r="P2487" s="1"/>
      <c r="Q2487" s="1"/>
      <c r="T2487" s="1"/>
    </row>
    <row r="2488" spans="16:20" x14ac:dyDescent="0.35">
      <c r="P2488" s="1"/>
      <c r="Q2488" s="1"/>
      <c r="T2488" s="1"/>
    </row>
    <row r="2489" spans="16:20" x14ac:dyDescent="0.35">
      <c r="P2489" s="1"/>
      <c r="Q2489" s="1"/>
      <c r="T2489" s="1"/>
    </row>
    <row r="2490" spans="16:20" x14ac:dyDescent="0.35">
      <c r="P2490" s="1"/>
      <c r="Q2490" s="1"/>
      <c r="T2490" s="1"/>
    </row>
    <row r="2491" spans="16:20" x14ac:dyDescent="0.35">
      <c r="P2491" s="1"/>
      <c r="Q2491" s="1"/>
      <c r="T2491" s="1"/>
    </row>
    <row r="2492" spans="16:20" x14ac:dyDescent="0.35">
      <c r="P2492" s="1"/>
      <c r="Q2492" s="1"/>
      <c r="T2492" s="1"/>
    </row>
    <row r="2493" spans="16:20" x14ac:dyDescent="0.35">
      <c r="P2493" s="1"/>
      <c r="Q2493" s="1"/>
      <c r="T2493" s="1"/>
    </row>
    <row r="2494" spans="16:20" x14ac:dyDescent="0.35">
      <c r="P2494" s="1"/>
      <c r="Q2494" s="1"/>
      <c r="T2494" s="1"/>
    </row>
    <row r="2495" spans="16:20" x14ac:dyDescent="0.35">
      <c r="P2495" s="1"/>
      <c r="Q2495" s="1"/>
      <c r="T2495" s="1"/>
    </row>
    <row r="2496" spans="16:20" x14ac:dyDescent="0.35">
      <c r="P2496" s="1"/>
      <c r="Q2496" s="1"/>
      <c r="T2496" s="1"/>
    </row>
    <row r="2497" spans="16:20" x14ac:dyDescent="0.35">
      <c r="P2497" s="1"/>
      <c r="Q2497" s="1"/>
      <c r="T2497" s="1"/>
    </row>
    <row r="2498" spans="16:20" x14ac:dyDescent="0.35">
      <c r="P2498" s="1"/>
      <c r="Q2498" s="1"/>
      <c r="T2498" s="1"/>
    </row>
    <row r="2499" spans="16:20" x14ac:dyDescent="0.35">
      <c r="P2499" s="1"/>
      <c r="Q2499" s="1"/>
      <c r="T2499" s="1"/>
    </row>
    <row r="2500" spans="16:20" x14ac:dyDescent="0.35">
      <c r="P2500" s="1"/>
      <c r="Q2500" s="1"/>
      <c r="T2500" s="1"/>
    </row>
    <row r="2501" spans="16:20" x14ac:dyDescent="0.35">
      <c r="P2501" s="1"/>
      <c r="Q2501" s="1"/>
      <c r="T2501" s="1"/>
    </row>
    <row r="2502" spans="16:20" x14ac:dyDescent="0.35">
      <c r="P2502" s="1"/>
      <c r="Q2502" s="1"/>
      <c r="T2502" s="1"/>
    </row>
    <row r="2503" spans="16:20" x14ac:dyDescent="0.35">
      <c r="P2503" s="1"/>
      <c r="Q2503" s="1"/>
      <c r="T2503" s="1"/>
    </row>
    <row r="2504" spans="16:20" x14ac:dyDescent="0.35">
      <c r="P2504" s="1"/>
      <c r="Q2504" s="1"/>
      <c r="T2504" s="1"/>
    </row>
    <row r="2505" spans="16:20" x14ac:dyDescent="0.35">
      <c r="P2505" s="1"/>
      <c r="Q2505" s="1"/>
      <c r="T2505" s="1"/>
    </row>
    <row r="2506" spans="16:20" x14ac:dyDescent="0.35">
      <c r="P2506" s="1"/>
      <c r="Q2506" s="1"/>
      <c r="T2506" s="1"/>
    </row>
    <row r="2507" spans="16:20" x14ac:dyDescent="0.35">
      <c r="P2507" s="1"/>
      <c r="Q2507" s="1"/>
      <c r="T2507" s="1"/>
    </row>
    <row r="2508" spans="16:20" x14ac:dyDescent="0.35">
      <c r="P2508" s="1"/>
      <c r="Q2508" s="1"/>
      <c r="T2508" s="1"/>
    </row>
    <row r="2509" spans="16:20" x14ac:dyDescent="0.35">
      <c r="P2509" s="1"/>
      <c r="Q2509" s="1"/>
      <c r="T2509" s="1"/>
    </row>
    <row r="2510" spans="16:20" x14ac:dyDescent="0.35">
      <c r="P2510" s="1"/>
      <c r="Q2510" s="1"/>
      <c r="T2510" s="1"/>
    </row>
    <row r="2511" spans="16:20" x14ac:dyDescent="0.35">
      <c r="P2511" s="1"/>
      <c r="Q2511" s="1"/>
      <c r="T2511" s="1"/>
    </row>
    <row r="2512" spans="16:20" x14ac:dyDescent="0.35">
      <c r="P2512" s="1"/>
      <c r="Q2512" s="1"/>
      <c r="T2512" s="1"/>
    </row>
    <row r="2513" spans="16:20" x14ac:dyDescent="0.35">
      <c r="P2513" s="1"/>
      <c r="Q2513" s="1"/>
      <c r="T2513" s="1"/>
    </row>
    <row r="2514" spans="16:20" x14ac:dyDescent="0.35">
      <c r="P2514" s="1"/>
      <c r="Q2514" s="1"/>
      <c r="T2514" s="1"/>
    </row>
    <row r="2515" spans="16:20" x14ac:dyDescent="0.35">
      <c r="P2515" s="1"/>
      <c r="Q2515" s="1"/>
      <c r="T2515" s="1"/>
    </row>
    <row r="2516" spans="16:20" x14ac:dyDescent="0.35">
      <c r="P2516" s="1"/>
      <c r="Q2516" s="1"/>
      <c r="T2516" s="1"/>
    </row>
    <row r="2517" spans="16:20" x14ac:dyDescent="0.35">
      <c r="P2517" s="1"/>
      <c r="Q2517" s="1"/>
      <c r="T2517" s="1"/>
    </row>
    <row r="2518" spans="16:20" x14ac:dyDescent="0.35">
      <c r="P2518" s="1"/>
      <c r="Q2518" s="1"/>
      <c r="T2518" s="1"/>
    </row>
    <row r="2519" spans="16:20" x14ac:dyDescent="0.35">
      <c r="P2519" s="1"/>
      <c r="Q2519" s="1"/>
      <c r="T2519" s="1"/>
    </row>
    <row r="2520" spans="16:20" x14ac:dyDescent="0.35">
      <c r="P2520" s="1"/>
      <c r="Q2520" s="1"/>
      <c r="T2520" s="1"/>
    </row>
    <row r="2521" spans="16:20" x14ac:dyDescent="0.35">
      <c r="P2521" s="1"/>
      <c r="Q2521" s="1"/>
      <c r="T2521" s="1"/>
    </row>
    <row r="2522" spans="16:20" x14ac:dyDescent="0.35">
      <c r="P2522" s="1"/>
      <c r="Q2522" s="1"/>
      <c r="T2522" s="1"/>
    </row>
    <row r="2523" spans="16:20" x14ac:dyDescent="0.35">
      <c r="P2523" s="1"/>
      <c r="Q2523" s="1"/>
      <c r="T2523" s="1"/>
    </row>
    <row r="2524" spans="16:20" x14ac:dyDescent="0.35">
      <c r="P2524" s="1"/>
      <c r="Q2524" s="1"/>
      <c r="T2524" s="1"/>
    </row>
    <row r="2525" spans="16:20" x14ac:dyDescent="0.35">
      <c r="P2525" s="1"/>
      <c r="Q2525" s="1"/>
      <c r="T2525" s="1"/>
    </row>
    <row r="2526" spans="16:20" x14ac:dyDescent="0.35">
      <c r="P2526" s="1"/>
      <c r="Q2526" s="1"/>
      <c r="T2526" s="1"/>
    </row>
    <row r="2527" spans="16:20" x14ac:dyDescent="0.35">
      <c r="P2527" s="1"/>
      <c r="Q2527" s="1"/>
      <c r="T2527" s="1"/>
    </row>
    <row r="2528" spans="16:20" x14ac:dyDescent="0.35">
      <c r="P2528" s="1"/>
      <c r="Q2528" s="1"/>
      <c r="T2528" s="1"/>
    </row>
    <row r="2529" spans="16:20" x14ac:dyDescent="0.35">
      <c r="P2529" s="1"/>
      <c r="Q2529" s="1"/>
      <c r="T2529" s="1"/>
    </row>
    <row r="2530" spans="16:20" x14ac:dyDescent="0.35">
      <c r="P2530" s="1"/>
      <c r="Q2530" s="1"/>
      <c r="T2530" s="1"/>
    </row>
    <row r="2531" spans="16:20" x14ac:dyDescent="0.35">
      <c r="P2531" s="1"/>
      <c r="Q2531" s="1"/>
      <c r="T2531" s="1"/>
    </row>
    <row r="2532" spans="16:20" x14ac:dyDescent="0.35">
      <c r="P2532" s="1"/>
      <c r="Q2532" s="1"/>
      <c r="T2532" s="1"/>
    </row>
    <row r="2533" spans="16:20" x14ac:dyDescent="0.35">
      <c r="P2533" s="1"/>
      <c r="Q2533" s="1"/>
      <c r="T2533" s="1"/>
    </row>
    <row r="2534" spans="16:20" x14ac:dyDescent="0.35">
      <c r="P2534" s="1"/>
      <c r="Q2534" s="1"/>
      <c r="T2534" s="1"/>
    </row>
    <row r="2535" spans="16:20" x14ac:dyDescent="0.35">
      <c r="P2535" s="1"/>
      <c r="Q2535" s="1"/>
      <c r="T2535" s="1"/>
    </row>
    <row r="2536" spans="16:20" x14ac:dyDescent="0.35">
      <c r="P2536" s="1"/>
      <c r="Q2536" s="1"/>
      <c r="T2536" s="1"/>
    </row>
    <row r="2537" spans="16:20" x14ac:dyDescent="0.35">
      <c r="P2537" s="1"/>
      <c r="Q2537" s="1"/>
      <c r="T2537" s="1"/>
    </row>
    <row r="2538" spans="16:20" x14ac:dyDescent="0.35">
      <c r="P2538" s="1"/>
      <c r="Q2538" s="1"/>
      <c r="T2538" s="1"/>
    </row>
    <row r="2539" spans="16:20" x14ac:dyDescent="0.35">
      <c r="P2539" s="1"/>
      <c r="Q2539" s="1"/>
      <c r="T2539" s="1"/>
    </row>
    <row r="2540" spans="16:20" x14ac:dyDescent="0.35">
      <c r="P2540" s="1"/>
      <c r="Q2540" s="1"/>
      <c r="T2540" s="1"/>
    </row>
    <row r="2541" spans="16:20" x14ac:dyDescent="0.35">
      <c r="P2541" s="1"/>
      <c r="Q2541" s="1"/>
      <c r="T2541" s="1"/>
    </row>
    <row r="2542" spans="16:20" x14ac:dyDescent="0.35">
      <c r="P2542" s="1"/>
      <c r="Q2542" s="1"/>
      <c r="T2542" s="1"/>
    </row>
    <row r="2543" spans="16:20" x14ac:dyDescent="0.35">
      <c r="P2543" s="1"/>
      <c r="Q2543" s="1"/>
      <c r="T2543" s="1"/>
    </row>
    <row r="2544" spans="16:20" x14ac:dyDescent="0.35">
      <c r="P2544" s="1"/>
      <c r="Q2544" s="1"/>
      <c r="T2544" s="1"/>
    </row>
    <row r="2545" spans="16:20" x14ac:dyDescent="0.35">
      <c r="P2545" s="1"/>
      <c r="Q2545" s="1"/>
      <c r="T2545" s="1"/>
    </row>
    <row r="2546" spans="16:20" x14ac:dyDescent="0.35">
      <c r="P2546" s="1"/>
      <c r="Q2546" s="1"/>
      <c r="T2546" s="1"/>
    </row>
    <row r="2547" spans="16:20" x14ac:dyDescent="0.35">
      <c r="P2547" s="1"/>
      <c r="Q2547" s="1"/>
      <c r="T2547" s="1"/>
    </row>
    <row r="2548" spans="16:20" x14ac:dyDescent="0.35">
      <c r="P2548" s="1"/>
      <c r="Q2548" s="1"/>
      <c r="T2548" s="1"/>
    </row>
    <row r="2549" spans="16:20" x14ac:dyDescent="0.35">
      <c r="P2549" s="1"/>
      <c r="Q2549" s="1"/>
      <c r="T2549" s="1"/>
    </row>
    <row r="2550" spans="16:20" x14ac:dyDescent="0.35">
      <c r="P2550" s="1"/>
      <c r="Q2550" s="1"/>
      <c r="T2550" s="1"/>
    </row>
    <row r="2551" spans="16:20" x14ac:dyDescent="0.35">
      <c r="P2551" s="1"/>
      <c r="Q2551" s="1"/>
      <c r="T2551" s="1"/>
    </row>
    <row r="2552" spans="16:20" x14ac:dyDescent="0.35">
      <c r="P2552" s="1"/>
      <c r="Q2552" s="1"/>
      <c r="T2552" s="1"/>
    </row>
    <row r="2553" spans="16:20" x14ac:dyDescent="0.35">
      <c r="P2553" s="1"/>
      <c r="Q2553" s="1"/>
      <c r="T2553" s="1"/>
    </row>
    <row r="2554" spans="16:20" x14ac:dyDescent="0.35">
      <c r="P2554" s="1"/>
      <c r="Q2554" s="1"/>
      <c r="T2554" s="1"/>
    </row>
    <row r="2555" spans="16:20" x14ac:dyDescent="0.35">
      <c r="P2555" s="1"/>
      <c r="Q2555" s="1"/>
      <c r="T2555" s="1"/>
    </row>
    <row r="2556" spans="16:20" x14ac:dyDescent="0.35">
      <c r="P2556" s="1"/>
      <c r="Q2556" s="1"/>
      <c r="T2556" s="1"/>
    </row>
    <row r="2557" spans="16:20" x14ac:dyDescent="0.35">
      <c r="P2557" s="1"/>
      <c r="Q2557" s="1"/>
      <c r="T2557" s="1"/>
    </row>
    <row r="2558" spans="16:20" x14ac:dyDescent="0.35">
      <c r="P2558" s="1"/>
      <c r="Q2558" s="1"/>
      <c r="T2558" s="1"/>
    </row>
    <row r="2559" spans="16:20" x14ac:dyDescent="0.35">
      <c r="P2559" s="1"/>
      <c r="Q2559" s="1"/>
      <c r="T2559" s="1"/>
    </row>
    <row r="2560" spans="16:20" x14ac:dyDescent="0.35">
      <c r="P2560" s="1"/>
      <c r="Q2560" s="1"/>
      <c r="T2560" s="1"/>
    </row>
    <row r="2561" spans="5:20" x14ac:dyDescent="0.35">
      <c r="P2561" s="1"/>
      <c r="Q2561" s="1"/>
      <c r="T2561" s="1"/>
    </row>
    <row r="2562" spans="5:20" x14ac:dyDescent="0.35">
      <c r="P2562" s="1"/>
      <c r="Q2562" s="1"/>
      <c r="T2562" s="1"/>
    </row>
    <row r="2563" spans="5:20" x14ac:dyDescent="0.35">
      <c r="P2563" s="1"/>
      <c r="Q2563" s="1"/>
      <c r="T2563" s="1"/>
    </row>
    <row r="2564" spans="5:20" x14ac:dyDescent="0.35">
      <c r="P2564" s="1"/>
      <c r="Q2564" s="1"/>
      <c r="T2564" s="1"/>
    </row>
    <row r="2565" spans="5:20" x14ac:dyDescent="0.35">
      <c r="P2565" s="1"/>
      <c r="Q2565" s="1"/>
      <c r="T2565" s="1"/>
    </row>
    <row r="2566" spans="5:20" x14ac:dyDescent="0.35">
      <c r="P2566" s="1"/>
      <c r="Q2566" s="1"/>
      <c r="T2566" s="1"/>
    </row>
    <row r="2567" spans="5:20" x14ac:dyDescent="0.35">
      <c r="P2567" s="1"/>
      <c r="Q2567" s="1"/>
      <c r="T2567" s="1"/>
    </row>
    <row r="2568" spans="5:20" x14ac:dyDescent="0.35">
      <c r="P2568" s="1"/>
      <c r="Q2568" s="1"/>
      <c r="T2568" s="1"/>
    </row>
    <row r="2569" spans="5:20" x14ac:dyDescent="0.35">
      <c r="P2569" s="1"/>
      <c r="Q2569" s="1"/>
      <c r="T2569" s="1"/>
    </row>
    <row r="2570" spans="5:20" x14ac:dyDescent="0.35">
      <c r="E2570" s="1"/>
      <c r="F2570" s="1"/>
      <c r="P2570" s="1"/>
      <c r="Q2570" s="1"/>
      <c r="T2570" s="1"/>
    </row>
    <row r="2571" spans="5:20" x14ac:dyDescent="0.35">
      <c r="E2571" s="1"/>
      <c r="F2571" s="1"/>
      <c r="P2571" s="1"/>
      <c r="Q2571" s="1"/>
      <c r="T2571" s="1"/>
    </row>
    <row r="2572" spans="5:20" x14ac:dyDescent="0.35">
      <c r="E2572" s="1"/>
      <c r="F2572" s="1"/>
      <c r="P2572" s="1"/>
      <c r="Q2572" s="1"/>
      <c r="T2572" s="1"/>
    </row>
    <row r="2573" spans="5:20" x14ac:dyDescent="0.35">
      <c r="E2573" s="1"/>
      <c r="F2573" s="1"/>
      <c r="P2573" s="1"/>
      <c r="Q2573" s="1"/>
      <c r="T2573" s="1"/>
    </row>
    <row r="2574" spans="5:20" x14ac:dyDescent="0.35">
      <c r="E2574" s="1"/>
      <c r="F2574" s="1"/>
      <c r="P2574" s="1"/>
      <c r="Q2574" s="1"/>
      <c r="T2574" s="1"/>
    </row>
    <row r="2575" spans="5:20" x14ac:dyDescent="0.35">
      <c r="E2575" s="1"/>
      <c r="F2575" s="1"/>
      <c r="P2575" s="1"/>
      <c r="Q2575" s="1"/>
      <c r="T2575" s="1"/>
    </row>
    <row r="2576" spans="5:20" x14ac:dyDescent="0.35">
      <c r="E2576" s="1"/>
      <c r="F2576" s="1"/>
      <c r="P2576" s="1"/>
      <c r="Q2576" s="1"/>
      <c r="T2576" s="1"/>
    </row>
    <row r="2577" spans="5:20" x14ac:dyDescent="0.35">
      <c r="E2577" s="1"/>
      <c r="F2577" s="1"/>
      <c r="P2577" s="1"/>
      <c r="Q2577" s="1"/>
      <c r="T2577" s="1"/>
    </row>
    <row r="2578" spans="5:20" x14ac:dyDescent="0.35">
      <c r="E2578" s="1"/>
      <c r="F2578" s="1"/>
      <c r="P2578" s="1"/>
      <c r="Q2578" s="1"/>
      <c r="T2578" s="1"/>
    </row>
    <row r="2579" spans="5:20" x14ac:dyDescent="0.35">
      <c r="E2579" s="1"/>
      <c r="F2579" s="1"/>
      <c r="P2579" s="1"/>
      <c r="Q2579" s="1"/>
      <c r="T2579" s="1"/>
    </row>
    <row r="2580" spans="5:20" x14ac:dyDescent="0.35">
      <c r="E2580" s="1"/>
      <c r="F2580" s="1"/>
      <c r="P2580" s="1"/>
      <c r="Q2580" s="1"/>
      <c r="T2580" s="1"/>
    </row>
    <row r="2581" spans="5:20" x14ac:dyDescent="0.35">
      <c r="E2581" s="1"/>
      <c r="F2581" s="1"/>
      <c r="P2581" s="1"/>
      <c r="Q2581" s="1"/>
      <c r="T2581" s="1"/>
    </row>
    <row r="2582" spans="5:20" x14ac:dyDescent="0.35">
      <c r="E2582" s="1"/>
      <c r="F2582" s="1"/>
      <c r="P2582" s="1"/>
      <c r="Q2582" s="1"/>
      <c r="T2582" s="1"/>
    </row>
    <row r="2583" spans="5:20" x14ac:dyDescent="0.35">
      <c r="E2583" s="1"/>
      <c r="F2583" s="1"/>
      <c r="P2583" s="1"/>
      <c r="Q2583" s="1"/>
      <c r="T2583" s="1"/>
    </row>
    <row r="2584" spans="5:20" x14ac:dyDescent="0.35">
      <c r="E2584" s="1"/>
      <c r="F2584" s="1"/>
      <c r="P2584" s="1"/>
      <c r="Q2584" s="1"/>
      <c r="T2584" s="1"/>
    </row>
    <row r="2585" spans="5:20" x14ac:dyDescent="0.35">
      <c r="E2585" s="1"/>
      <c r="F2585" s="1"/>
      <c r="P2585" s="1"/>
      <c r="Q2585" s="1"/>
      <c r="T2585" s="1"/>
    </row>
    <row r="2586" spans="5:20" x14ac:dyDescent="0.35">
      <c r="E2586" s="1"/>
      <c r="F2586" s="1"/>
      <c r="P2586" s="1"/>
      <c r="Q2586" s="1"/>
      <c r="T2586" s="1"/>
    </row>
    <row r="2587" spans="5:20" x14ac:dyDescent="0.35">
      <c r="E2587" s="1"/>
      <c r="F2587" s="1"/>
      <c r="P2587" s="1"/>
      <c r="Q2587" s="1"/>
      <c r="T2587" s="1"/>
    </row>
    <row r="2588" spans="5:20" x14ac:dyDescent="0.35">
      <c r="E2588" s="1"/>
      <c r="F2588" s="1"/>
      <c r="P2588" s="1"/>
      <c r="Q2588" s="1"/>
      <c r="T2588" s="1"/>
    </row>
    <row r="2589" spans="5:20" x14ac:dyDescent="0.35">
      <c r="E2589" s="1"/>
      <c r="F2589" s="1"/>
      <c r="P2589" s="1"/>
      <c r="Q2589" s="1"/>
      <c r="T2589" s="1"/>
    </row>
    <row r="2590" spans="5:20" x14ac:dyDescent="0.35">
      <c r="E2590" s="1"/>
      <c r="F2590" s="1"/>
      <c r="P2590" s="1"/>
      <c r="Q2590" s="1"/>
      <c r="T2590" s="1"/>
    </row>
    <row r="2591" spans="5:20" x14ac:dyDescent="0.35">
      <c r="E2591" s="1"/>
      <c r="F2591" s="1"/>
      <c r="P2591" s="1"/>
      <c r="Q2591" s="1"/>
      <c r="T2591" s="1"/>
    </row>
    <row r="2592" spans="5:20" x14ac:dyDescent="0.35">
      <c r="E2592" s="1"/>
      <c r="F2592" s="1"/>
      <c r="P2592" s="1"/>
      <c r="Q2592" s="1"/>
      <c r="T2592" s="1"/>
    </row>
    <row r="2593" spans="5:20" x14ac:dyDescent="0.35">
      <c r="E2593" s="1"/>
      <c r="F2593" s="1"/>
      <c r="P2593" s="1"/>
      <c r="Q2593" s="1"/>
      <c r="T2593" s="1"/>
    </row>
    <row r="2594" spans="5:20" x14ac:dyDescent="0.35">
      <c r="E2594" s="1"/>
      <c r="F2594" s="1"/>
      <c r="P2594" s="1"/>
      <c r="Q2594" s="1"/>
      <c r="T2594" s="1"/>
    </row>
    <row r="2595" spans="5:20" x14ac:dyDescent="0.35">
      <c r="E2595" s="1"/>
      <c r="F2595" s="1"/>
      <c r="P2595" s="1"/>
      <c r="Q2595" s="1"/>
      <c r="T2595" s="1"/>
    </row>
    <row r="2596" spans="5:20" x14ac:dyDescent="0.35">
      <c r="E2596" s="1"/>
      <c r="F2596" s="1"/>
      <c r="P2596" s="1"/>
      <c r="Q2596" s="1"/>
      <c r="T2596" s="1"/>
    </row>
    <row r="2597" spans="5:20" x14ac:dyDescent="0.35">
      <c r="E2597" s="1"/>
      <c r="F2597" s="1"/>
      <c r="P2597" s="1"/>
      <c r="Q2597" s="1"/>
      <c r="T2597" s="1"/>
    </row>
    <row r="2598" spans="5:20" x14ac:dyDescent="0.35">
      <c r="E2598" s="1"/>
      <c r="F2598" s="1"/>
      <c r="P2598" s="1"/>
      <c r="Q2598" s="1"/>
      <c r="T2598" s="1"/>
    </row>
    <row r="2599" spans="5:20" x14ac:dyDescent="0.35">
      <c r="E2599" s="1"/>
      <c r="F2599" s="1"/>
      <c r="P2599" s="1"/>
      <c r="Q2599" s="1"/>
      <c r="T2599" s="1"/>
    </row>
    <row r="2600" spans="5:20" x14ac:dyDescent="0.35">
      <c r="E2600" s="1"/>
      <c r="F2600" s="1"/>
      <c r="P2600" s="1"/>
      <c r="Q2600" s="1"/>
      <c r="T2600" s="1"/>
    </row>
    <row r="2601" spans="5:20" x14ac:dyDescent="0.35">
      <c r="E2601" s="1"/>
      <c r="F2601" s="1"/>
      <c r="P2601" s="1"/>
      <c r="Q2601" s="1"/>
      <c r="T2601" s="1"/>
    </row>
    <row r="2602" spans="5:20" x14ac:dyDescent="0.35">
      <c r="E2602" s="1"/>
      <c r="F2602" s="1"/>
      <c r="P2602" s="1"/>
      <c r="Q2602" s="1"/>
      <c r="T2602" s="1"/>
    </row>
    <row r="2603" spans="5:20" x14ac:dyDescent="0.35">
      <c r="E2603" s="1"/>
      <c r="F2603" s="1"/>
      <c r="P2603" s="1"/>
      <c r="Q2603" s="1"/>
      <c r="T2603" s="1"/>
    </row>
    <row r="2604" spans="5:20" x14ac:dyDescent="0.35">
      <c r="E2604" s="1"/>
      <c r="F2604" s="1"/>
      <c r="P2604" s="1"/>
      <c r="Q2604" s="1"/>
      <c r="T2604" s="1"/>
    </row>
    <row r="2605" spans="5:20" x14ac:dyDescent="0.35">
      <c r="E2605" s="1"/>
      <c r="F2605" s="1"/>
      <c r="P2605" s="1"/>
      <c r="Q2605" s="1"/>
      <c r="T2605" s="1"/>
    </row>
    <row r="2606" spans="5:20" x14ac:dyDescent="0.35">
      <c r="E2606" s="1"/>
      <c r="F2606" s="1"/>
      <c r="P2606" s="1"/>
      <c r="Q2606" s="1"/>
      <c r="T2606" s="1"/>
    </row>
    <row r="2607" spans="5:20" x14ac:dyDescent="0.35">
      <c r="E2607" s="1"/>
      <c r="F2607" s="1"/>
      <c r="P2607" s="1"/>
      <c r="Q2607" s="1"/>
      <c r="T2607" s="1"/>
    </row>
    <row r="2608" spans="5:20" x14ac:dyDescent="0.35">
      <c r="E2608" s="1"/>
      <c r="F2608" s="1"/>
      <c r="P2608" s="1"/>
      <c r="Q2608" s="1"/>
      <c r="T2608" s="1"/>
    </row>
    <row r="2609" spans="5:20" x14ac:dyDescent="0.35">
      <c r="E2609" s="1"/>
      <c r="F2609" s="1"/>
      <c r="P2609" s="1"/>
      <c r="Q2609" s="1"/>
      <c r="T2609" s="1"/>
    </row>
    <row r="2610" spans="5:20" x14ac:dyDescent="0.35">
      <c r="E2610" s="1"/>
      <c r="F2610" s="1"/>
      <c r="P2610" s="1"/>
      <c r="Q2610" s="1"/>
      <c r="T2610" s="1"/>
    </row>
    <row r="2611" spans="5:20" x14ac:dyDescent="0.35">
      <c r="E2611" s="1"/>
      <c r="F2611" s="1"/>
      <c r="P2611" s="1"/>
      <c r="Q2611" s="1"/>
      <c r="T2611" s="1"/>
    </row>
    <row r="2612" spans="5:20" x14ac:dyDescent="0.35">
      <c r="E2612" s="1"/>
      <c r="F2612" s="1"/>
      <c r="P2612" s="1"/>
      <c r="Q2612" s="1"/>
      <c r="T2612" s="1"/>
    </row>
    <row r="2613" spans="5:20" x14ac:dyDescent="0.35">
      <c r="E2613" s="1"/>
      <c r="F2613" s="1"/>
      <c r="P2613" s="1"/>
      <c r="Q2613" s="1"/>
      <c r="T2613" s="1"/>
    </row>
    <row r="2614" spans="5:20" x14ac:dyDescent="0.35">
      <c r="E2614" s="1"/>
      <c r="F2614" s="1"/>
      <c r="P2614" s="1"/>
      <c r="Q2614" s="1"/>
      <c r="T2614" s="1"/>
    </row>
    <row r="2615" spans="5:20" x14ac:dyDescent="0.35">
      <c r="E2615" s="1"/>
      <c r="F2615" s="1"/>
      <c r="P2615" s="1"/>
      <c r="Q2615" s="1"/>
      <c r="T2615" s="1"/>
    </row>
    <row r="2616" spans="5:20" x14ac:dyDescent="0.35">
      <c r="E2616" s="1"/>
      <c r="F2616" s="1"/>
      <c r="P2616" s="1"/>
      <c r="Q2616" s="1"/>
      <c r="T2616" s="1"/>
    </row>
    <row r="2617" spans="5:20" x14ac:dyDescent="0.35">
      <c r="E2617" s="1"/>
      <c r="F2617" s="1"/>
      <c r="P2617" s="1"/>
      <c r="Q2617" s="1"/>
      <c r="T2617" s="1"/>
    </row>
    <row r="2618" spans="5:20" x14ac:dyDescent="0.35">
      <c r="E2618" s="1"/>
      <c r="F2618" s="1"/>
      <c r="P2618" s="1"/>
      <c r="Q2618" s="1"/>
      <c r="T2618" s="1"/>
    </row>
    <row r="2619" spans="5:20" x14ac:dyDescent="0.35">
      <c r="E2619" s="1"/>
      <c r="F2619" s="1"/>
      <c r="P2619" s="1"/>
      <c r="Q2619" s="1"/>
      <c r="T2619" s="1"/>
    </row>
    <row r="2620" spans="5:20" x14ac:dyDescent="0.35">
      <c r="E2620" s="1"/>
      <c r="F2620" s="1"/>
      <c r="P2620" s="1"/>
      <c r="Q2620" s="1"/>
      <c r="T2620" s="1"/>
    </row>
    <row r="2621" spans="5:20" x14ac:dyDescent="0.35">
      <c r="E2621" s="1"/>
      <c r="F2621" s="1"/>
      <c r="P2621" s="1"/>
      <c r="Q2621" s="1"/>
      <c r="T2621" s="1"/>
    </row>
    <row r="2622" spans="5:20" x14ac:dyDescent="0.35">
      <c r="E2622" s="1"/>
      <c r="F2622" s="1"/>
      <c r="P2622" s="1"/>
      <c r="Q2622" s="1"/>
      <c r="T2622" s="1"/>
    </row>
    <row r="2623" spans="5:20" x14ac:dyDescent="0.35">
      <c r="E2623" s="1"/>
      <c r="F2623" s="1"/>
      <c r="P2623" s="1"/>
      <c r="Q2623" s="1"/>
      <c r="T2623" s="1"/>
    </row>
    <row r="2624" spans="5:20" x14ac:dyDescent="0.35">
      <c r="E2624" s="1"/>
      <c r="F2624" s="1"/>
      <c r="P2624" s="1"/>
      <c r="Q2624" s="1"/>
      <c r="T2624" s="1"/>
    </row>
    <row r="2625" spans="5:20" x14ac:dyDescent="0.35">
      <c r="E2625" s="1"/>
      <c r="F2625" s="1"/>
      <c r="P2625" s="1"/>
      <c r="Q2625" s="1"/>
      <c r="T2625" s="1"/>
    </row>
    <row r="2626" spans="5:20" x14ac:dyDescent="0.35">
      <c r="E2626" s="1"/>
      <c r="F2626" s="1"/>
      <c r="P2626" s="1"/>
      <c r="Q2626" s="1"/>
      <c r="T2626" s="1"/>
    </row>
    <row r="2627" spans="5:20" x14ac:dyDescent="0.35">
      <c r="E2627" s="1"/>
      <c r="F2627" s="1"/>
      <c r="P2627" s="1"/>
      <c r="Q2627" s="1"/>
      <c r="T2627" s="1"/>
    </row>
    <row r="2628" spans="5:20" x14ac:dyDescent="0.35">
      <c r="E2628" s="1"/>
      <c r="F2628" s="1"/>
      <c r="P2628" s="1"/>
      <c r="Q2628" s="1"/>
      <c r="T2628" s="1"/>
    </row>
    <row r="2629" spans="5:20" x14ac:dyDescent="0.35">
      <c r="E2629" s="1"/>
      <c r="F2629" s="1"/>
      <c r="P2629" s="1"/>
      <c r="Q2629" s="1"/>
      <c r="T2629" s="1"/>
    </row>
    <row r="2630" spans="5:20" x14ac:dyDescent="0.35">
      <c r="E2630" s="1"/>
      <c r="F2630" s="1"/>
      <c r="P2630" s="1"/>
      <c r="Q2630" s="1"/>
      <c r="T2630" s="1"/>
    </row>
    <row r="2631" spans="5:20" x14ac:dyDescent="0.35">
      <c r="E2631" s="1"/>
      <c r="F2631" s="1"/>
      <c r="P2631" s="1"/>
      <c r="Q2631" s="1"/>
      <c r="T2631" s="1"/>
    </row>
    <row r="2632" spans="5:20" x14ac:dyDescent="0.35">
      <c r="E2632" s="1"/>
      <c r="F2632" s="1"/>
      <c r="P2632" s="1"/>
      <c r="Q2632" s="1"/>
      <c r="T2632" s="1"/>
    </row>
    <row r="2633" spans="5:20" x14ac:dyDescent="0.35">
      <c r="E2633" s="1"/>
      <c r="F2633" s="1"/>
      <c r="P2633" s="1"/>
      <c r="Q2633" s="1"/>
      <c r="T2633" s="1"/>
    </row>
    <row r="2634" spans="5:20" x14ac:dyDescent="0.35">
      <c r="E2634" s="1"/>
      <c r="F2634" s="1"/>
      <c r="P2634" s="1"/>
      <c r="Q2634" s="1"/>
      <c r="T2634" s="1"/>
    </row>
    <row r="2635" spans="5:20" x14ac:dyDescent="0.35">
      <c r="E2635" s="1"/>
      <c r="F2635" s="1"/>
      <c r="P2635" s="1"/>
      <c r="Q2635" s="1"/>
      <c r="T2635" s="1"/>
    </row>
    <row r="2636" spans="5:20" x14ac:dyDescent="0.35">
      <c r="E2636" s="1"/>
      <c r="F2636" s="1"/>
      <c r="P2636" s="1"/>
      <c r="Q2636" s="1"/>
      <c r="T2636" s="1"/>
    </row>
    <row r="2637" spans="5:20" x14ac:dyDescent="0.35">
      <c r="E2637" s="1"/>
      <c r="F2637" s="1"/>
      <c r="P2637" s="1"/>
      <c r="Q2637" s="1"/>
      <c r="T2637" s="1"/>
    </row>
    <row r="2638" spans="5:20" x14ac:dyDescent="0.35">
      <c r="E2638" s="1"/>
      <c r="F2638" s="1"/>
      <c r="P2638" s="1"/>
      <c r="Q2638" s="1"/>
      <c r="T2638" s="1"/>
    </row>
    <row r="2639" spans="5:20" x14ac:dyDescent="0.35">
      <c r="E2639" s="1"/>
      <c r="F2639" s="1"/>
      <c r="P2639" s="1"/>
      <c r="Q2639" s="1"/>
      <c r="T2639" s="1"/>
    </row>
    <row r="2640" spans="5:20" x14ac:dyDescent="0.35">
      <c r="E2640" s="1"/>
      <c r="F2640" s="1"/>
      <c r="P2640" s="1"/>
      <c r="Q2640" s="1"/>
      <c r="T2640" s="1"/>
    </row>
    <row r="2641" spans="5:20" x14ac:dyDescent="0.35">
      <c r="E2641" s="1"/>
      <c r="F2641" s="1"/>
      <c r="P2641" s="1"/>
      <c r="Q2641" s="1"/>
      <c r="T2641" s="1"/>
    </row>
    <row r="2642" spans="5:20" x14ac:dyDescent="0.35">
      <c r="E2642" s="1"/>
      <c r="F2642" s="1"/>
      <c r="P2642" s="1"/>
      <c r="Q2642" s="1"/>
      <c r="T2642" s="1"/>
    </row>
    <row r="2643" spans="5:20" x14ac:dyDescent="0.35">
      <c r="E2643" s="1"/>
      <c r="F2643" s="1"/>
      <c r="P2643" s="1"/>
      <c r="Q2643" s="1"/>
      <c r="T2643" s="1"/>
    </row>
    <row r="2644" spans="5:20" x14ac:dyDescent="0.35">
      <c r="E2644" s="1"/>
      <c r="F2644" s="1"/>
      <c r="P2644" s="1"/>
      <c r="Q2644" s="1"/>
      <c r="T2644" s="1"/>
    </row>
    <row r="2645" spans="5:20" x14ac:dyDescent="0.35">
      <c r="E2645" s="1"/>
      <c r="F2645" s="1"/>
      <c r="P2645" s="1"/>
      <c r="Q2645" s="1"/>
      <c r="T2645" s="1"/>
    </row>
    <row r="2646" spans="5:20" x14ac:dyDescent="0.35">
      <c r="E2646" s="1"/>
      <c r="F2646" s="1"/>
      <c r="P2646" s="1"/>
      <c r="Q2646" s="1"/>
      <c r="T2646" s="1"/>
    </row>
    <row r="2647" spans="5:20" x14ac:dyDescent="0.35">
      <c r="E2647" s="1"/>
      <c r="F2647" s="1"/>
      <c r="P2647" s="1"/>
      <c r="Q2647" s="1"/>
      <c r="T2647" s="1"/>
    </row>
    <row r="2648" spans="5:20" x14ac:dyDescent="0.35">
      <c r="E2648" s="1"/>
      <c r="F2648" s="1"/>
      <c r="P2648" s="1"/>
      <c r="Q2648" s="1"/>
      <c r="T2648" s="1"/>
    </row>
    <row r="2649" spans="5:20" x14ac:dyDescent="0.35">
      <c r="E2649" s="1"/>
      <c r="F2649" s="1"/>
      <c r="P2649" s="1"/>
      <c r="Q2649" s="1"/>
      <c r="T2649" s="1"/>
    </row>
    <row r="2650" spans="5:20" x14ac:dyDescent="0.35">
      <c r="E2650" s="1"/>
      <c r="F2650" s="1"/>
      <c r="P2650" s="1"/>
      <c r="Q2650" s="1"/>
      <c r="T2650" s="1"/>
    </row>
    <row r="2651" spans="5:20" x14ac:dyDescent="0.35">
      <c r="E2651" s="1"/>
      <c r="F2651" s="1"/>
      <c r="P2651" s="1"/>
      <c r="Q2651" s="1"/>
      <c r="T2651" s="1"/>
    </row>
    <row r="2652" spans="5:20" x14ac:dyDescent="0.35">
      <c r="E2652" s="1"/>
      <c r="F2652" s="1"/>
      <c r="P2652" s="1"/>
      <c r="Q2652" s="1"/>
      <c r="T2652" s="1"/>
    </row>
    <row r="2653" spans="5:20" x14ac:dyDescent="0.35">
      <c r="E2653" s="1"/>
      <c r="F2653" s="1"/>
      <c r="P2653" s="1"/>
      <c r="Q2653" s="1"/>
      <c r="T2653" s="1"/>
    </row>
    <row r="2654" spans="5:20" x14ac:dyDescent="0.35">
      <c r="E2654" s="1"/>
      <c r="F2654" s="1"/>
      <c r="P2654" s="1"/>
      <c r="Q2654" s="1"/>
      <c r="T2654" s="1"/>
    </row>
    <row r="2655" spans="5:20" x14ac:dyDescent="0.35">
      <c r="E2655" s="1"/>
      <c r="F2655" s="1"/>
      <c r="P2655" s="1"/>
      <c r="Q2655" s="1"/>
      <c r="T2655" s="1"/>
    </row>
    <row r="2656" spans="5:20" x14ac:dyDescent="0.35">
      <c r="E2656" s="1"/>
      <c r="F2656" s="1"/>
      <c r="P2656" s="1"/>
      <c r="Q2656" s="1"/>
      <c r="T2656" s="1"/>
    </row>
    <row r="2657" spans="5:20" x14ac:dyDescent="0.35">
      <c r="E2657" s="1"/>
      <c r="F2657" s="1"/>
      <c r="P2657" s="1"/>
      <c r="Q2657" s="1"/>
      <c r="T2657" s="1"/>
    </row>
    <row r="2658" spans="5:20" x14ac:dyDescent="0.35">
      <c r="E2658" s="1"/>
      <c r="F2658" s="1"/>
      <c r="P2658" s="1"/>
      <c r="Q2658" s="1"/>
      <c r="T2658" s="1"/>
    </row>
    <row r="2659" spans="5:20" x14ac:dyDescent="0.35">
      <c r="E2659" s="1"/>
      <c r="F2659" s="1"/>
      <c r="P2659" s="1"/>
      <c r="Q2659" s="1"/>
      <c r="T2659" s="1"/>
    </row>
    <row r="2660" spans="5:20" x14ac:dyDescent="0.35">
      <c r="E2660" s="1"/>
      <c r="F2660" s="1"/>
      <c r="P2660" s="1"/>
      <c r="Q2660" s="1"/>
      <c r="T2660" s="1"/>
    </row>
    <row r="2661" spans="5:20" x14ac:dyDescent="0.35">
      <c r="E2661" s="1"/>
      <c r="F2661" s="1"/>
      <c r="P2661" s="1"/>
      <c r="Q2661" s="1"/>
      <c r="T2661" s="1"/>
    </row>
    <row r="2662" spans="5:20" x14ac:dyDescent="0.35">
      <c r="E2662" s="1"/>
      <c r="F2662" s="1"/>
      <c r="P2662" s="1"/>
      <c r="Q2662" s="1"/>
      <c r="T2662" s="1"/>
    </row>
    <row r="2663" spans="5:20" x14ac:dyDescent="0.35">
      <c r="E2663" s="1"/>
      <c r="F2663" s="1"/>
      <c r="P2663" s="1"/>
      <c r="Q2663" s="1"/>
      <c r="T2663" s="1"/>
    </row>
    <row r="2664" spans="5:20" x14ac:dyDescent="0.35">
      <c r="E2664" s="1"/>
      <c r="F2664" s="1"/>
      <c r="P2664" s="1"/>
      <c r="Q2664" s="1"/>
      <c r="T2664" s="1"/>
    </row>
    <row r="2665" spans="5:20" x14ac:dyDescent="0.35">
      <c r="E2665" s="1"/>
      <c r="F2665" s="1"/>
      <c r="P2665" s="1"/>
      <c r="Q2665" s="1"/>
      <c r="T2665" s="1"/>
    </row>
    <row r="2666" spans="5:20" x14ac:dyDescent="0.35">
      <c r="E2666" s="1"/>
      <c r="F2666" s="1"/>
      <c r="P2666" s="1"/>
      <c r="Q2666" s="1"/>
      <c r="T2666" s="1"/>
    </row>
    <row r="2667" spans="5:20" x14ac:dyDescent="0.35">
      <c r="E2667" s="1"/>
      <c r="F2667" s="1"/>
      <c r="P2667" s="1"/>
      <c r="Q2667" s="1"/>
      <c r="T2667" s="1"/>
    </row>
    <row r="2668" spans="5:20" x14ac:dyDescent="0.35">
      <c r="E2668" s="1"/>
      <c r="F2668" s="1"/>
      <c r="P2668" s="1"/>
      <c r="Q2668" s="1"/>
      <c r="T2668" s="1"/>
    </row>
    <row r="2669" spans="5:20" x14ac:dyDescent="0.35">
      <c r="E2669" s="1"/>
      <c r="F2669" s="1"/>
      <c r="P2669" s="1"/>
      <c r="Q2669" s="1"/>
      <c r="T2669" s="1"/>
    </row>
    <row r="2670" spans="5:20" x14ac:dyDescent="0.35">
      <c r="E2670" s="1"/>
      <c r="F2670" s="1"/>
      <c r="P2670" s="1"/>
      <c r="Q2670" s="1"/>
      <c r="T2670" s="1"/>
    </row>
    <row r="2671" spans="5:20" x14ac:dyDescent="0.35">
      <c r="E2671" s="1"/>
      <c r="F2671" s="1"/>
      <c r="P2671" s="1"/>
      <c r="Q2671" s="1"/>
      <c r="T2671" s="1"/>
    </row>
    <row r="2672" spans="5:20" x14ac:dyDescent="0.35">
      <c r="E2672" s="1"/>
      <c r="F2672" s="1"/>
      <c r="P2672" s="1"/>
      <c r="Q2672" s="1"/>
      <c r="T2672" s="1"/>
    </row>
    <row r="2673" spans="5:20" x14ac:dyDescent="0.35">
      <c r="E2673" s="1"/>
      <c r="F2673" s="1"/>
      <c r="P2673" s="1"/>
      <c r="Q2673" s="1"/>
      <c r="T2673" s="1"/>
    </row>
    <row r="2674" spans="5:20" x14ac:dyDescent="0.35">
      <c r="E2674" s="1"/>
      <c r="F2674" s="1"/>
      <c r="P2674" s="1"/>
      <c r="Q2674" s="1"/>
      <c r="T2674" s="1"/>
    </row>
    <row r="2675" spans="5:20" x14ac:dyDescent="0.35">
      <c r="E2675" s="1"/>
      <c r="F2675" s="1"/>
      <c r="P2675" s="1"/>
      <c r="Q2675" s="1"/>
      <c r="T2675" s="1"/>
    </row>
    <row r="2676" spans="5:20" x14ac:dyDescent="0.35">
      <c r="E2676" s="1"/>
      <c r="F2676" s="1"/>
      <c r="P2676" s="1"/>
      <c r="Q2676" s="1"/>
      <c r="T2676" s="1"/>
    </row>
    <row r="2677" spans="5:20" x14ac:dyDescent="0.35">
      <c r="E2677" s="1"/>
      <c r="F2677" s="1"/>
      <c r="P2677" s="1"/>
      <c r="Q2677" s="1"/>
      <c r="T2677" s="1"/>
    </row>
    <row r="2678" spans="5:20" x14ac:dyDescent="0.35">
      <c r="E2678" s="1"/>
      <c r="F2678" s="1"/>
      <c r="P2678" s="1"/>
      <c r="Q2678" s="1"/>
      <c r="T2678" s="1"/>
    </row>
    <row r="2679" spans="5:20" x14ac:dyDescent="0.35">
      <c r="E2679" s="1"/>
      <c r="F2679" s="1"/>
      <c r="P2679" s="1"/>
      <c r="Q2679" s="1"/>
      <c r="T2679" s="1"/>
    </row>
    <row r="2680" spans="5:20" x14ac:dyDescent="0.35">
      <c r="E2680" s="1"/>
      <c r="F2680" s="1"/>
      <c r="P2680" s="1"/>
      <c r="Q2680" s="1"/>
      <c r="T2680" s="1"/>
    </row>
    <row r="2681" spans="5:20" x14ac:dyDescent="0.35">
      <c r="E2681" s="1"/>
      <c r="F2681" s="1"/>
      <c r="P2681" s="1"/>
      <c r="Q2681" s="1"/>
      <c r="T2681" s="1"/>
    </row>
    <row r="2682" spans="5:20" x14ac:dyDescent="0.35">
      <c r="E2682" s="1"/>
      <c r="F2682" s="1"/>
      <c r="P2682" s="1"/>
      <c r="Q2682" s="1"/>
      <c r="T2682" s="1"/>
    </row>
    <row r="2683" spans="5:20" x14ac:dyDescent="0.35">
      <c r="E2683" s="1"/>
      <c r="F2683" s="1"/>
      <c r="P2683" s="1"/>
      <c r="Q2683" s="1"/>
      <c r="T2683" s="1"/>
    </row>
    <row r="2684" spans="5:20" x14ac:dyDescent="0.35">
      <c r="E2684" s="1"/>
      <c r="F2684" s="1"/>
      <c r="P2684" s="1"/>
      <c r="Q2684" s="1"/>
      <c r="T2684" s="1"/>
    </row>
    <row r="2685" spans="5:20" x14ac:dyDescent="0.35">
      <c r="E2685" s="1"/>
      <c r="F2685" s="1"/>
      <c r="P2685" s="1"/>
      <c r="Q2685" s="1"/>
      <c r="T2685" s="1"/>
    </row>
    <row r="2686" spans="5:20" x14ac:dyDescent="0.35">
      <c r="E2686" s="1"/>
      <c r="F2686" s="1"/>
      <c r="P2686" s="1"/>
      <c r="Q2686" s="1"/>
      <c r="T2686" s="1"/>
    </row>
    <row r="2687" spans="5:20" x14ac:dyDescent="0.35">
      <c r="E2687" s="1"/>
      <c r="F2687" s="1"/>
      <c r="P2687" s="1"/>
      <c r="Q2687" s="1"/>
      <c r="T2687" s="1"/>
    </row>
    <row r="2688" spans="5:20" x14ac:dyDescent="0.35">
      <c r="E2688" s="1"/>
      <c r="F2688" s="1"/>
      <c r="P2688" s="1"/>
      <c r="Q2688" s="1"/>
      <c r="T2688" s="1"/>
    </row>
    <row r="2689" spans="5:20" x14ac:dyDescent="0.35">
      <c r="E2689" s="1"/>
      <c r="F2689" s="1"/>
      <c r="P2689" s="1"/>
      <c r="Q2689" s="1"/>
      <c r="T2689" s="1"/>
    </row>
    <row r="2690" spans="5:20" x14ac:dyDescent="0.35">
      <c r="E2690" s="1"/>
      <c r="F2690" s="1"/>
      <c r="P2690" s="1"/>
      <c r="Q2690" s="1"/>
      <c r="T2690" s="1"/>
    </row>
    <row r="2691" spans="5:20" x14ac:dyDescent="0.35">
      <c r="E2691" s="1"/>
      <c r="F2691" s="1"/>
      <c r="P2691" s="1"/>
      <c r="Q2691" s="1"/>
      <c r="T2691" s="1"/>
    </row>
    <row r="2692" spans="5:20" x14ac:dyDescent="0.35">
      <c r="E2692" s="1"/>
      <c r="F2692" s="1"/>
      <c r="P2692" s="1"/>
      <c r="Q2692" s="1"/>
      <c r="T2692" s="1"/>
    </row>
    <row r="2693" spans="5:20" x14ac:dyDescent="0.35">
      <c r="E2693" s="1"/>
      <c r="F2693" s="1"/>
      <c r="P2693" s="1"/>
      <c r="Q2693" s="1"/>
      <c r="T2693" s="1"/>
    </row>
    <row r="2694" spans="5:20" x14ac:dyDescent="0.35">
      <c r="E2694" s="1"/>
      <c r="F2694" s="1"/>
      <c r="P2694" s="1"/>
      <c r="Q2694" s="1"/>
      <c r="T2694" s="1"/>
    </row>
    <row r="2695" spans="5:20" x14ac:dyDescent="0.35">
      <c r="E2695" s="1"/>
      <c r="F2695" s="1"/>
      <c r="P2695" s="1"/>
      <c r="Q2695" s="1"/>
      <c r="T2695" s="1"/>
    </row>
    <row r="2696" spans="5:20" x14ac:dyDescent="0.35">
      <c r="E2696" s="1"/>
      <c r="F2696" s="1"/>
      <c r="P2696" s="1"/>
      <c r="Q2696" s="1"/>
      <c r="T2696" s="1"/>
    </row>
    <row r="2697" spans="5:20" x14ac:dyDescent="0.35">
      <c r="E2697" s="1"/>
      <c r="F2697" s="1"/>
      <c r="P2697" s="1"/>
      <c r="Q2697" s="1"/>
      <c r="T2697" s="1"/>
    </row>
    <row r="2698" spans="5:20" x14ac:dyDescent="0.35">
      <c r="E2698" s="1"/>
      <c r="F2698" s="1"/>
      <c r="P2698" s="1"/>
      <c r="Q2698" s="1"/>
      <c r="T2698" s="1"/>
    </row>
    <row r="2699" spans="5:20" x14ac:dyDescent="0.35">
      <c r="E2699" s="1"/>
      <c r="F2699" s="1"/>
      <c r="P2699" s="1"/>
      <c r="Q2699" s="1"/>
      <c r="T2699" s="1"/>
    </row>
    <row r="2700" spans="5:20" x14ac:dyDescent="0.35">
      <c r="E2700" s="1"/>
      <c r="F2700" s="1"/>
      <c r="P2700" s="1"/>
      <c r="Q2700" s="1"/>
      <c r="T2700" s="1"/>
    </row>
    <row r="2701" spans="5:20" x14ac:dyDescent="0.35">
      <c r="E2701" s="1"/>
      <c r="F2701" s="1"/>
      <c r="P2701" s="1"/>
      <c r="Q2701" s="1"/>
      <c r="T2701" s="1"/>
    </row>
    <row r="2702" spans="5:20" x14ac:dyDescent="0.35">
      <c r="E2702" s="1"/>
      <c r="F2702" s="1"/>
      <c r="P2702" s="1"/>
      <c r="Q2702" s="1"/>
      <c r="T2702" s="1"/>
    </row>
    <row r="2703" spans="5:20" x14ac:dyDescent="0.35">
      <c r="E2703" s="1"/>
      <c r="F2703" s="1"/>
      <c r="P2703" s="1"/>
      <c r="Q2703" s="1"/>
      <c r="T2703" s="1"/>
    </row>
    <row r="2704" spans="5:20" x14ac:dyDescent="0.35">
      <c r="E2704" s="1"/>
      <c r="F2704" s="1"/>
      <c r="P2704" s="1"/>
      <c r="Q2704" s="1"/>
      <c r="T2704" s="1"/>
    </row>
    <row r="2705" spans="5:20" x14ac:dyDescent="0.35">
      <c r="E2705" s="1"/>
      <c r="F2705" s="1"/>
      <c r="P2705" s="1"/>
      <c r="Q2705" s="1"/>
      <c r="T2705" s="1"/>
    </row>
    <row r="2706" spans="5:20" x14ac:dyDescent="0.35">
      <c r="E2706" s="1"/>
      <c r="F2706" s="1"/>
      <c r="P2706" s="1"/>
      <c r="Q2706" s="1"/>
      <c r="T2706" s="1"/>
    </row>
    <row r="2707" spans="5:20" x14ac:dyDescent="0.35">
      <c r="E2707" s="1"/>
      <c r="F2707" s="1"/>
      <c r="P2707" s="1"/>
      <c r="Q2707" s="1"/>
      <c r="T2707" s="1"/>
    </row>
    <row r="2708" spans="5:20" x14ac:dyDescent="0.35">
      <c r="E2708" s="1"/>
      <c r="F2708" s="1"/>
      <c r="P2708" s="1"/>
      <c r="Q2708" s="1"/>
      <c r="T2708" s="1"/>
    </row>
    <row r="2709" spans="5:20" x14ac:dyDescent="0.35">
      <c r="E2709" s="1"/>
      <c r="F2709" s="1"/>
      <c r="P2709" s="1"/>
      <c r="Q2709" s="1"/>
      <c r="T2709" s="1"/>
    </row>
    <row r="2710" spans="5:20" x14ac:dyDescent="0.35">
      <c r="E2710" s="1"/>
      <c r="F2710" s="1"/>
      <c r="P2710" s="1"/>
      <c r="Q2710" s="1"/>
      <c r="T2710" s="1"/>
    </row>
    <row r="2711" spans="5:20" x14ac:dyDescent="0.35">
      <c r="E2711" s="1"/>
      <c r="F2711" s="1"/>
      <c r="P2711" s="1"/>
      <c r="Q2711" s="1"/>
      <c r="T2711" s="1"/>
    </row>
    <row r="2712" spans="5:20" x14ac:dyDescent="0.35">
      <c r="E2712" s="1"/>
      <c r="F2712" s="1"/>
      <c r="P2712" s="1"/>
      <c r="Q2712" s="1"/>
      <c r="T2712" s="1"/>
    </row>
    <row r="2713" spans="5:20" x14ac:dyDescent="0.35">
      <c r="E2713" s="1"/>
      <c r="F2713" s="1"/>
      <c r="P2713" s="1"/>
      <c r="Q2713" s="1"/>
      <c r="T2713" s="1"/>
    </row>
    <row r="2714" spans="5:20" x14ac:dyDescent="0.35">
      <c r="E2714" s="1"/>
      <c r="F2714" s="1"/>
      <c r="P2714" s="1"/>
      <c r="Q2714" s="1"/>
      <c r="T2714" s="1"/>
    </row>
    <row r="2715" spans="5:20" x14ac:dyDescent="0.35">
      <c r="E2715" s="1"/>
      <c r="F2715" s="1"/>
      <c r="P2715" s="1"/>
      <c r="Q2715" s="1"/>
      <c r="T2715" s="1"/>
    </row>
    <row r="2716" spans="5:20" x14ac:dyDescent="0.35">
      <c r="E2716" s="1"/>
      <c r="F2716" s="1"/>
      <c r="P2716" s="1"/>
      <c r="Q2716" s="1"/>
      <c r="T2716" s="1"/>
    </row>
    <row r="2717" spans="5:20" x14ac:dyDescent="0.35">
      <c r="E2717" s="1"/>
      <c r="F2717" s="1"/>
      <c r="P2717" s="1"/>
      <c r="Q2717" s="1"/>
      <c r="T2717" s="1"/>
    </row>
    <row r="2718" spans="5:20" x14ac:dyDescent="0.35">
      <c r="E2718" s="1"/>
      <c r="F2718" s="1"/>
      <c r="P2718" s="1"/>
      <c r="Q2718" s="1"/>
      <c r="T2718" s="1"/>
    </row>
    <row r="2719" spans="5:20" x14ac:dyDescent="0.35">
      <c r="E2719" s="1"/>
      <c r="F2719" s="1"/>
      <c r="P2719" s="1"/>
      <c r="Q2719" s="1"/>
      <c r="T2719" s="1"/>
    </row>
    <row r="2720" spans="5:20" x14ac:dyDescent="0.35">
      <c r="E2720" s="1"/>
      <c r="F2720" s="1"/>
      <c r="P2720" s="1"/>
      <c r="Q2720" s="1"/>
      <c r="T2720" s="1"/>
    </row>
    <row r="2721" spans="5:20" x14ac:dyDescent="0.35">
      <c r="E2721" s="1"/>
      <c r="F2721" s="1"/>
      <c r="P2721" s="1"/>
      <c r="Q2721" s="1"/>
      <c r="T2721" s="1"/>
    </row>
    <row r="2722" spans="5:20" x14ac:dyDescent="0.35">
      <c r="E2722" s="1"/>
      <c r="F2722" s="1"/>
      <c r="P2722" s="1"/>
      <c r="Q2722" s="1"/>
      <c r="T2722" s="1"/>
    </row>
    <row r="2723" spans="5:20" x14ac:dyDescent="0.35">
      <c r="E2723" s="1"/>
      <c r="F2723" s="1"/>
      <c r="P2723" s="1"/>
      <c r="Q2723" s="1"/>
      <c r="T2723" s="1"/>
    </row>
    <row r="2724" spans="5:20" x14ac:dyDescent="0.35">
      <c r="E2724" s="1"/>
      <c r="F2724" s="1"/>
      <c r="P2724" s="1"/>
      <c r="Q2724" s="1"/>
      <c r="T2724" s="1"/>
    </row>
    <row r="2725" spans="5:20" x14ac:dyDescent="0.35">
      <c r="E2725" s="1"/>
      <c r="F2725" s="1"/>
      <c r="P2725" s="1"/>
      <c r="Q2725" s="1"/>
      <c r="T2725" s="1"/>
    </row>
    <row r="2726" spans="5:20" x14ac:dyDescent="0.35">
      <c r="E2726" s="1"/>
      <c r="F2726" s="1"/>
      <c r="P2726" s="1"/>
      <c r="Q2726" s="1"/>
      <c r="T2726" s="1"/>
    </row>
    <row r="2727" spans="5:20" x14ac:dyDescent="0.35">
      <c r="E2727" s="1"/>
      <c r="F2727" s="1"/>
      <c r="P2727" s="1"/>
      <c r="Q2727" s="1"/>
      <c r="T2727" s="1"/>
    </row>
    <row r="2728" spans="5:20" x14ac:dyDescent="0.35">
      <c r="E2728" s="1"/>
      <c r="F2728" s="1"/>
      <c r="P2728" s="1"/>
      <c r="Q2728" s="1"/>
      <c r="T2728" s="1"/>
    </row>
    <row r="2729" spans="5:20" x14ac:dyDescent="0.35">
      <c r="E2729" s="1"/>
      <c r="F2729" s="1"/>
      <c r="P2729" s="1"/>
      <c r="Q2729" s="1"/>
      <c r="T2729" s="1"/>
    </row>
    <row r="2730" spans="5:20" x14ac:dyDescent="0.35">
      <c r="E2730" s="1"/>
      <c r="F2730" s="1"/>
      <c r="P2730" s="1"/>
      <c r="Q2730" s="1"/>
      <c r="T2730" s="1"/>
    </row>
    <row r="2731" spans="5:20" x14ac:dyDescent="0.35">
      <c r="E2731" s="1"/>
      <c r="F2731" s="1"/>
      <c r="P2731" s="1"/>
      <c r="Q2731" s="1"/>
      <c r="T2731" s="1"/>
    </row>
    <row r="2732" spans="5:20" x14ac:dyDescent="0.35">
      <c r="E2732" s="1"/>
      <c r="F2732" s="1"/>
      <c r="P2732" s="1"/>
      <c r="Q2732" s="1"/>
      <c r="T2732" s="1"/>
    </row>
    <row r="2733" spans="5:20" x14ac:dyDescent="0.35">
      <c r="E2733" s="1"/>
      <c r="F2733" s="1"/>
      <c r="P2733" s="1"/>
      <c r="Q2733" s="1"/>
      <c r="T2733" s="1"/>
    </row>
    <row r="2734" spans="5:20" x14ac:dyDescent="0.35">
      <c r="E2734" s="1"/>
      <c r="F2734" s="1"/>
      <c r="P2734" s="1"/>
      <c r="Q2734" s="1"/>
      <c r="T2734" s="1"/>
    </row>
    <row r="2735" spans="5:20" x14ac:dyDescent="0.35">
      <c r="E2735" s="1"/>
      <c r="F2735" s="1"/>
      <c r="P2735" s="1"/>
      <c r="Q2735" s="1"/>
      <c r="T2735" s="1"/>
    </row>
    <row r="2736" spans="5:20" x14ac:dyDescent="0.35">
      <c r="E2736" s="1"/>
      <c r="F2736" s="1"/>
      <c r="P2736" s="1"/>
      <c r="Q2736" s="1"/>
      <c r="T2736" s="1"/>
    </row>
    <row r="2737" spans="5:20" x14ac:dyDescent="0.35">
      <c r="E2737" s="1"/>
      <c r="F2737" s="1"/>
      <c r="P2737" s="1"/>
      <c r="Q2737" s="1"/>
      <c r="T2737" s="1"/>
    </row>
    <row r="2738" spans="5:20" x14ac:dyDescent="0.35">
      <c r="E2738" s="1"/>
      <c r="F2738" s="1"/>
      <c r="P2738" s="1"/>
      <c r="Q2738" s="1"/>
      <c r="T2738" s="1"/>
    </row>
    <row r="2739" spans="5:20" x14ac:dyDescent="0.35">
      <c r="E2739" s="1"/>
      <c r="F2739" s="1"/>
      <c r="P2739" s="1"/>
      <c r="Q2739" s="1"/>
      <c r="T2739" s="1"/>
    </row>
    <row r="2740" spans="5:20" x14ac:dyDescent="0.35">
      <c r="E2740" s="1"/>
      <c r="F2740" s="1"/>
      <c r="P2740" s="1"/>
      <c r="Q2740" s="1"/>
      <c r="T2740" s="1"/>
    </row>
    <row r="2741" spans="5:20" x14ac:dyDescent="0.35">
      <c r="E2741" s="1"/>
      <c r="F2741" s="1"/>
      <c r="P2741" s="1"/>
      <c r="Q2741" s="1"/>
      <c r="T2741" s="1"/>
    </row>
    <row r="2742" spans="5:20" x14ac:dyDescent="0.35">
      <c r="E2742" s="1"/>
      <c r="F2742" s="1"/>
      <c r="P2742" s="1"/>
      <c r="Q2742" s="1"/>
      <c r="T2742" s="1"/>
    </row>
    <row r="2743" spans="5:20" x14ac:dyDescent="0.35">
      <c r="E2743" s="1"/>
      <c r="F2743" s="1"/>
      <c r="P2743" s="1"/>
      <c r="Q2743" s="1"/>
      <c r="T2743" s="1"/>
    </row>
    <row r="2744" spans="5:20" x14ac:dyDescent="0.35">
      <c r="E2744" s="1"/>
      <c r="F2744" s="1"/>
      <c r="P2744" s="1"/>
      <c r="Q2744" s="1"/>
      <c r="T2744" s="1"/>
    </row>
    <row r="2745" spans="5:20" x14ac:dyDescent="0.35">
      <c r="E2745" s="1"/>
      <c r="F2745" s="1"/>
      <c r="P2745" s="1"/>
      <c r="Q2745" s="1"/>
      <c r="T2745" s="1"/>
    </row>
    <row r="2746" spans="5:20" x14ac:dyDescent="0.35">
      <c r="E2746" s="1"/>
      <c r="F2746" s="1"/>
      <c r="P2746" s="1"/>
      <c r="Q2746" s="1"/>
      <c r="T2746" s="1"/>
    </row>
    <row r="2747" spans="5:20" x14ac:dyDescent="0.35">
      <c r="E2747" s="1"/>
      <c r="F2747" s="1"/>
      <c r="P2747" s="1"/>
      <c r="Q2747" s="1"/>
      <c r="T2747" s="1"/>
    </row>
    <row r="2748" spans="5:20" x14ac:dyDescent="0.35">
      <c r="E2748" s="1"/>
      <c r="F2748" s="1"/>
      <c r="P2748" s="1"/>
      <c r="Q2748" s="1"/>
      <c r="T2748" s="1"/>
    </row>
    <row r="2749" spans="5:20" x14ac:dyDescent="0.35">
      <c r="E2749" s="1"/>
      <c r="F2749" s="1"/>
      <c r="P2749" s="1"/>
      <c r="Q2749" s="1"/>
      <c r="T2749" s="1"/>
    </row>
    <row r="2750" spans="5:20" x14ac:dyDescent="0.35">
      <c r="E2750" s="1"/>
      <c r="F2750" s="1"/>
      <c r="P2750" s="1"/>
      <c r="Q2750" s="1"/>
      <c r="T2750" s="1"/>
    </row>
    <row r="2751" spans="5:20" x14ac:dyDescent="0.35">
      <c r="E2751" s="1"/>
      <c r="F2751" s="1"/>
      <c r="P2751" s="1"/>
      <c r="Q2751" s="1"/>
      <c r="T2751" s="1"/>
    </row>
    <row r="2752" spans="5:20" x14ac:dyDescent="0.35">
      <c r="E2752" s="1"/>
      <c r="F2752" s="1"/>
      <c r="P2752" s="1"/>
      <c r="Q2752" s="1"/>
      <c r="T2752" s="1"/>
    </row>
    <row r="2753" spans="5:20" x14ac:dyDescent="0.35">
      <c r="E2753" s="1"/>
      <c r="F2753" s="1"/>
      <c r="P2753" s="1"/>
      <c r="Q2753" s="1"/>
      <c r="T2753" s="1"/>
    </row>
    <row r="2754" spans="5:20" x14ac:dyDescent="0.35">
      <c r="E2754" s="1"/>
      <c r="F2754" s="1"/>
      <c r="P2754" s="1"/>
      <c r="Q2754" s="1"/>
      <c r="T2754" s="1"/>
    </row>
    <row r="2755" spans="5:20" x14ac:dyDescent="0.35">
      <c r="E2755" s="1"/>
      <c r="F2755" s="1"/>
      <c r="P2755" s="1"/>
      <c r="Q2755" s="1"/>
      <c r="T2755" s="1"/>
    </row>
    <row r="2756" spans="5:20" x14ac:dyDescent="0.35">
      <c r="E2756" s="1"/>
      <c r="F2756" s="1"/>
      <c r="P2756" s="1"/>
      <c r="Q2756" s="1"/>
      <c r="T2756" s="1"/>
    </row>
    <row r="2757" spans="5:20" x14ac:dyDescent="0.35">
      <c r="E2757" s="1"/>
      <c r="F2757" s="1"/>
      <c r="P2757" s="1"/>
      <c r="Q2757" s="1"/>
      <c r="T2757" s="1"/>
    </row>
    <row r="2758" spans="5:20" x14ac:dyDescent="0.35">
      <c r="E2758" s="1"/>
      <c r="F2758" s="1"/>
      <c r="P2758" s="1"/>
      <c r="Q2758" s="1"/>
      <c r="T2758" s="1"/>
    </row>
    <row r="2759" spans="5:20" x14ac:dyDescent="0.35">
      <c r="E2759" s="1"/>
      <c r="F2759" s="1"/>
      <c r="P2759" s="1"/>
      <c r="Q2759" s="1"/>
      <c r="T2759" s="1"/>
    </row>
    <row r="2760" spans="5:20" x14ac:dyDescent="0.35">
      <c r="E2760" s="1"/>
      <c r="F2760" s="1"/>
      <c r="P2760" s="1"/>
      <c r="Q2760" s="1"/>
      <c r="T2760" s="1"/>
    </row>
    <row r="2761" spans="5:20" x14ac:dyDescent="0.35">
      <c r="E2761" s="1"/>
      <c r="F2761" s="1"/>
      <c r="P2761" s="1"/>
      <c r="Q2761" s="1"/>
      <c r="T2761" s="1"/>
    </row>
    <row r="2762" spans="5:20" x14ac:dyDescent="0.35">
      <c r="E2762" s="1"/>
      <c r="F2762" s="1"/>
      <c r="P2762" s="1"/>
      <c r="Q2762" s="1"/>
      <c r="T2762" s="1"/>
    </row>
    <row r="2763" spans="5:20" x14ac:dyDescent="0.35">
      <c r="E2763" s="1"/>
      <c r="F2763" s="1"/>
      <c r="P2763" s="1"/>
      <c r="Q2763" s="1"/>
      <c r="T2763" s="1"/>
    </row>
    <row r="2764" spans="5:20" x14ac:dyDescent="0.35">
      <c r="E2764" s="1"/>
      <c r="F2764" s="1"/>
      <c r="P2764" s="1"/>
      <c r="Q2764" s="1"/>
      <c r="T2764" s="1"/>
    </row>
    <row r="2765" spans="5:20" x14ac:dyDescent="0.35">
      <c r="E2765" s="1"/>
      <c r="F2765" s="1"/>
      <c r="P2765" s="1"/>
      <c r="Q2765" s="1"/>
      <c r="T2765" s="1"/>
    </row>
    <row r="2766" spans="5:20" x14ac:dyDescent="0.35">
      <c r="E2766" s="1"/>
      <c r="F2766" s="1"/>
      <c r="P2766" s="1"/>
      <c r="Q2766" s="1"/>
      <c r="T2766" s="1"/>
    </row>
    <row r="2767" spans="5:20" x14ac:dyDescent="0.35">
      <c r="E2767" s="1"/>
      <c r="F2767" s="1"/>
      <c r="P2767" s="1"/>
      <c r="Q2767" s="1"/>
      <c r="T2767" s="1"/>
    </row>
    <row r="2768" spans="5:20" x14ac:dyDescent="0.35">
      <c r="E2768" s="1"/>
      <c r="F2768" s="1"/>
      <c r="P2768" s="1"/>
      <c r="Q2768" s="1"/>
      <c r="T2768" s="1"/>
    </row>
    <row r="2769" spans="5:20" x14ac:dyDescent="0.35">
      <c r="E2769" s="1"/>
      <c r="F2769" s="1"/>
      <c r="P2769" s="1"/>
      <c r="Q2769" s="1"/>
      <c r="T2769" s="1"/>
    </row>
    <row r="2770" spans="5:20" x14ac:dyDescent="0.35">
      <c r="E2770" s="1"/>
      <c r="F2770" s="1"/>
      <c r="P2770" s="1"/>
      <c r="Q2770" s="1"/>
      <c r="T2770" s="1"/>
    </row>
    <row r="2771" spans="5:20" x14ac:dyDescent="0.35">
      <c r="E2771" s="1"/>
      <c r="F2771" s="1"/>
      <c r="P2771" s="1"/>
      <c r="Q2771" s="1"/>
      <c r="T2771" s="1"/>
    </row>
    <row r="2772" spans="5:20" x14ac:dyDescent="0.35">
      <c r="E2772" s="1"/>
      <c r="F2772" s="1"/>
      <c r="P2772" s="1"/>
      <c r="Q2772" s="1"/>
      <c r="T2772" s="1"/>
    </row>
    <row r="2773" spans="5:20" x14ac:dyDescent="0.35">
      <c r="E2773" s="1"/>
      <c r="F2773" s="1"/>
      <c r="P2773" s="1"/>
      <c r="Q2773" s="1"/>
      <c r="T2773" s="1"/>
    </row>
    <row r="2774" spans="5:20" x14ac:dyDescent="0.35">
      <c r="E2774" s="1"/>
      <c r="F2774" s="1"/>
      <c r="P2774" s="1"/>
      <c r="Q2774" s="1"/>
      <c r="T2774" s="1"/>
    </row>
    <row r="2775" spans="5:20" x14ac:dyDescent="0.35">
      <c r="E2775" s="1"/>
      <c r="F2775" s="1"/>
      <c r="P2775" s="1"/>
      <c r="Q2775" s="1"/>
      <c r="T2775" s="1"/>
    </row>
    <row r="2776" spans="5:20" x14ac:dyDescent="0.35">
      <c r="E2776" s="1"/>
      <c r="F2776" s="1"/>
      <c r="P2776" s="1"/>
      <c r="Q2776" s="1"/>
      <c r="T2776" s="1"/>
    </row>
    <row r="2777" spans="5:20" x14ac:dyDescent="0.35">
      <c r="E2777" s="1"/>
      <c r="F2777" s="1"/>
      <c r="P2777" s="1"/>
      <c r="Q2777" s="1"/>
      <c r="T2777" s="1"/>
    </row>
    <row r="2778" spans="5:20" x14ac:dyDescent="0.35">
      <c r="E2778" s="1"/>
      <c r="F2778" s="1"/>
      <c r="P2778" s="1"/>
      <c r="Q2778" s="1"/>
      <c r="T2778" s="1"/>
    </row>
    <row r="2779" spans="5:20" x14ac:dyDescent="0.35">
      <c r="E2779" s="1"/>
      <c r="F2779" s="1"/>
      <c r="P2779" s="1"/>
      <c r="Q2779" s="1"/>
      <c r="T2779" s="1"/>
    </row>
    <row r="2780" spans="5:20" x14ac:dyDescent="0.35">
      <c r="E2780" s="1"/>
      <c r="F2780" s="1"/>
      <c r="P2780" s="1"/>
      <c r="Q2780" s="1"/>
      <c r="T2780" s="1"/>
    </row>
    <row r="2781" spans="5:20" x14ac:dyDescent="0.35">
      <c r="E2781" s="1"/>
      <c r="F2781" s="1"/>
      <c r="P2781" s="1"/>
      <c r="Q2781" s="1"/>
      <c r="T2781" s="1"/>
    </row>
    <row r="2782" spans="5:20" x14ac:dyDescent="0.35">
      <c r="E2782" s="1"/>
      <c r="F2782" s="1"/>
      <c r="P2782" s="1"/>
      <c r="Q2782" s="1"/>
      <c r="T2782" s="1"/>
    </row>
    <row r="2783" spans="5:20" x14ac:dyDescent="0.35">
      <c r="E2783" s="1"/>
      <c r="F2783" s="1"/>
      <c r="P2783" s="1"/>
      <c r="Q2783" s="1"/>
      <c r="T2783" s="1"/>
    </row>
    <row r="2784" spans="5:20" x14ac:dyDescent="0.35">
      <c r="E2784" s="1"/>
      <c r="F2784" s="1"/>
      <c r="P2784" s="1"/>
      <c r="Q2784" s="1"/>
      <c r="T2784" s="1"/>
    </row>
    <row r="2785" spans="5:20" x14ac:dyDescent="0.35">
      <c r="E2785" s="1"/>
      <c r="F2785" s="1"/>
      <c r="P2785" s="1"/>
      <c r="Q2785" s="1"/>
      <c r="T2785" s="1"/>
    </row>
    <row r="2786" spans="5:20" x14ac:dyDescent="0.35">
      <c r="E2786" s="1"/>
      <c r="F2786" s="1"/>
      <c r="P2786" s="1"/>
      <c r="Q2786" s="1"/>
      <c r="T2786" s="1"/>
    </row>
    <row r="2787" spans="5:20" x14ac:dyDescent="0.35">
      <c r="E2787" s="1"/>
      <c r="F2787" s="1"/>
      <c r="P2787" s="1"/>
      <c r="Q2787" s="1"/>
      <c r="T2787" s="1"/>
    </row>
    <row r="2788" spans="5:20" x14ac:dyDescent="0.35">
      <c r="E2788" s="1"/>
      <c r="F2788" s="1"/>
      <c r="P2788" s="1"/>
      <c r="Q2788" s="1"/>
      <c r="T2788" s="1"/>
    </row>
    <row r="2789" spans="5:20" x14ac:dyDescent="0.35">
      <c r="E2789" s="1"/>
      <c r="F2789" s="1"/>
      <c r="P2789" s="1"/>
      <c r="Q2789" s="1"/>
      <c r="T2789" s="1"/>
    </row>
    <row r="2790" spans="5:20" x14ac:dyDescent="0.35">
      <c r="E2790" s="1"/>
      <c r="F2790" s="1"/>
      <c r="P2790" s="1"/>
      <c r="Q2790" s="1"/>
      <c r="T2790" s="1"/>
    </row>
    <row r="2791" spans="5:20" x14ac:dyDescent="0.35">
      <c r="E2791" s="1"/>
      <c r="F2791" s="1"/>
      <c r="P2791" s="1"/>
      <c r="Q2791" s="1"/>
      <c r="T2791" s="1"/>
    </row>
    <row r="2792" spans="5:20" x14ac:dyDescent="0.35">
      <c r="E2792" s="1"/>
      <c r="F2792" s="1"/>
      <c r="P2792" s="1"/>
      <c r="Q2792" s="1"/>
      <c r="T2792" s="1"/>
    </row>
    <row r="2793" spans="5:20" x14ac:dyDescent="0.35">
      <c r="E2793" s="1"/>
      <c r="F2793" s="1"/>
      <c r="P2793" s="1"/>
      <c r="Q2793" s="1"/>
      <c r="T2793" s="1"/>
    </row>
    <row r="2794" spans="5:20" x14ac:dyDescent="0.35">
      <c r="E2794" s="1"/>
      <c r="F2794" s="1"/>
      <c r="P2794" s="1"/>
      <c r="Q2794" s="1"/>
      <c r="T2794" s="1"/>
    </row>
    <row r="2795" spans="5:20" x14ac:dyDescent="0.35">
      <c r="E2795" s="1"/>
      <c r="F2795" s="1"/>
      <c r="P2795" s="1"/>
      <c r="Q2795" s="1"/>
      <c r="T2795" s="1"/>
    </row>
    <row r="2796" spans="5:20" x14ac:dyDescent="0.35">
      <c r="E2796" s="1"/>
      <c r="F2796" s="1"/>
      <c r="P2796" s="1"/>
      <c r="Q2796" s="1"/>
      <c r="T2796" s="1"/>
    </row>
    <row r="2797" spans="5:20" x14ac:dyDescent="0.35">
      <c r="E2797" s="1"/>
      <c r="F2797" s="1"/>
      <c r="P2797" s="1"/>
      <c r="Q2797" s="1"/>
      <c r="T2797" s="1"/>
    </row>
    <row r="2798" spans="5:20" x14ac:dyDescent="0.35">
      <c r="E2798" s="1"/>
      <c r="F2798" s="1"/>
      <c r="P2798" s="1"/>
      <c r="Q2798" s="1"/>
      <c r="T2798" s="1"/>
    </row>
    <row r="2799" spans="5:20" x14ac:dyDescent="0.35">
      <c r="E2799" s="1"/>
      <c r="F2799" s="1"/>
      <c r="P2799" s="1"/>
      <c r="Q2799" s="1"/>
      <c r="T2799" s="1"/>
    </row>
    <row r="2800" spans="5:20" x14ac:dyDescent="0.35">
      <c r="E2800" s="1"/>
      <c r="F2800" s="1"/>
      <c r="P2800" s="1"/>
      <c r="Q2800" s="1"/>
      <c r="T2800" s="1"/>
    </row>
    <row r="2801" spans="5:20" x14ac:dyDescent="0.35">
      <c r="E2801" s="1"/>
      <c r="F2801" s="1"/>
      <c r="P2801" s="1"/>
      <c r="Q2801" s="1"/>
      <c r="T2801" s="1"/>
    </row>
    <row r="2802" spans="5:20" x14ac:dyDescent="0.35">
      <c r="E2802" s="1"/>
      <c r="F2802" s="1"/>
      <c r="P2802" s="1"/>
      <c r="Q2802" s="1"/>
      <c r="T2802" s="1"/>
    </row>
    <row r="2803" spans="5:20" x14ac:dyDescent="0.35">
      <c r="E2803" s="1"/>
      <c r="F2803" s="1"/>
      <c r="P2803" s="1"/>
      <c r="Q2803" s="1"/>
      <c r="T2803" s="1"/>
    </row>
    <row r="2804" spans="5:20" x14ac:dyDescent="0.35">
      <c r="E2804" s="1"/>
      <c r="F2804" s="1"/>
      <c r="P2804" s="1"/>
      <c r="Q2804" s="1"/>
      <c r="T2804" s="1"/>
    </row>
    <row r="2805" spans="5:20" x14ac:dyDescent="0.35">
      <c r="E2805" s="1"/>
      <c r="F2805" s="1"/>
      <c r="P2805" s="1"/>
      <c r="Q2805" s="1"/>
      <c r="T2805" s="1"/>
    </row>
    <row r="2806" spans="5:20" x14ac:dyDescent="0.35">
      <c r="E2806" s="1"/>
      <c r="F2806" s="1"/>
      <c r="P2806" s="1"/>
      <c r="Q2806" s="1"/>
      <c r="T2806" s="1"/>
    </row>
    <row r="2807" spans="5:20" x14ac:dyDescent="0.35">
      <c r="E2807" s="1"/>
      <c r="F2807" s="1"/>
      <c r="P2807" s="1"/>
      <c r="Q2807" s="1"/>
      <c r="T2807" s="1"/>
    </row>
    <row r="2808" spans="5:20" x14ac:dyDescent="0.35">
      <c r="E2808" s="1"/>
      <c r="F2808" s="1"/>
      <c r="P2808" s="1"/>
      <c r="Q2808" s="1"/>
      <c r="T2808" s="1"/>
    </row>
    <row r="2809" spans="5:20" x14ac:dyDescent="0.35">
      <c r="E2809" s="1"/>
      <c r="F2809" s="1"/>
      <c r="P2809" s="1"/>
      <c r="Q2809" s="1"/>
      <c r="T2809" s="1"/>
    </row>
    <row r="2810" spans="5:20" x14ac:dyDescent="0.35">
      <c r="E2810" s="1"/>
      <c r="F2810" s="1"/>
      <c r="P2810" s="1"/>
      <c r="Q2810" s="1"/>
      <c r="T2810" s="1"/>
    </row>
    <row r="2811" spans="5:20" x14ac:dyDescent="0.35">
      <c r="E2811" s="1"/>
      <c r="F2811" s="1"/>
      <c r="P2811" s="1"/>
      <c r="Q2811" s="1"/>
      <c r="T2811" s="1"/>
    </row>
    <row r="2812" spans="5:20" x14ac:dyDescent="0.35">
      <c r="E2812" s="1"/>
      <c r="F2812" s="1"/>
      <c r="P2812" s="1"/>
      <c r="Q2812" s="1"/>
      <c r="T2812" s="1"/>
    </row>
    <row r="2813" spans="5:20" x14ac:dyDescent="0.35">
      <c r="E2813" s="1"/>
      <c r="F2813" s="1"/>
      <c r="P2813" s="1"/>
      <c r="Q2813" s="1"/>
      <c r="T2813" s="1"/>
    </row>
    <row r="2814" spans="5:20" x14ac:dyDescent="0.35">
      <c r="E2814" s="1"/>
      <c r="F2814" s="1"/>
      <c r="P2814" s="1"/>
      <c r="Q2814" s="1"/>
      <c r="T2814" s="1"/>
    </row>
    <row r="2815" spans="5:20" x14ac:dyDescent="0.35">
      <c r="E2815" s="1"/>
      <c r="F2815" s="1"/>
      <c r="P2815" s="1"/>
      <c r="Q2815" s="1"/>
      <c r="T2815" s="1"/>
    </row>
    <row r="2816" spans="5:20" x14ac:dyDescent="0.35">
      <c r="E2816" s="1"/>
      <c r="F2816" s="1"/>
      <c r="P2816" s="1"/>
      <c r="Q2816" s="1"/>
      <c r="T2816" s="1"/>
    </row>
    <row r="2817" spans="5:20" x14ac:dyDescent="0.35">
      <c r="E2817" s="1"/>
      <c r="F2817" s="1"/>
      <c r="P2817" s="1"/>
      <c r="Q2817" s="1"/>
      <c r="T2817" s="1"/>
    </row>
    <row r="2818" spans="5:20" x14ac:dyDescent="0.35">
      <c r="E2818" s="1"/>
      <c r="F2818" s="1"/>
      <c r="P2818" s="1"/>
      <c r="Q2818" s="1"/>
      <c r="T2818" s="1"/>
    </row>
    <row r="2819" spans="5:20" x14ac:dyDescent="0.35">
      <c r="E2819" s="1"/>
      <c r="F2819" s="1"/>
      <c r="P2819" s="1"/>
      <c r="Q2819" s="1"/>
      <c r="T2819" s="1"/>
    </row>
    <row r="2820" spans="5:20" x14ac:dyDescent="0.35">
      <c r="E2820" s="1"/>
      <c r="F2820" s="1"/>
      <c r="P2820" s="1"/>
      <c r="Q2820" s="1"/>
      <c r="T2820" s="1"/>
    </row>
    <row r="2821" spans="5:20" x14ac:dyDescent="0.35">
      <c r="E2821" s="1"/>
      <c r="F2821" s="1"/>
      <c r="P2821" s="1"/>
      <c r="Q2821" s="1"/>
      <c r="T2821" s="1"/>
    </row>
    <row r="2822" spans="5:20" x14ac:dyDescent="0.35">
      <c r="E2822" s="1"/>
      <c r="F2822" s="1"/>
      <c r="P2822" s="1"/>
      <c r="Q2822" s="1"/>
      <c r="T2822" s="1"/>
    </row>
    <row r="2823" spans="5:20" x14ac:dyDescent="0.35">
      <c r="E2823" s="1"/>
      <c r="F2823" s="1"/>
      <c r="P2823" s="1"/>
      <c r="Q2823" s="1"/>
      <c r="T2823" s="1"/>
    </row>
    <row r="2824" spans="5:20" x14ac:dyDescent="0.35">
      <c r="E2824" s="1"/>
      <c r="F2824" s="1"/>
      <c r="P2824" s="1"/>
      <c r="Q2824" s="1"/>
      <c r="T2824" s="1"/>
    </row>
    <row r="2825" spans="5:20" x14ac:dyDescent="0.35">
      <c r="E2825" s="1"/>
      <c r="F2825" s="1"/>
      <c r="P2825" s="1"/>
      <c r="Q2825" s="1"/>
      <c r="T2825" s="1"/>
    </row>
    <row r="2826" spans="5:20" x14ac:dyDescent="0.35">
      <c r="E2826" s="1"/>
      <c r="F2826" s="1"/>
      <c r="P2826" s="1"/>
      <c r="Q2826" s="1"/>
      <c r="T2826" s="1"/>
    </row>
    <row r="2827" spans="5:20" x14ac:dyDescent="0.35">
      <c r="E2827" s="1"/>
      <c r="F2827" s="1"/>
      <c r="P2827" s="1"/>
      <c r="Q2827" s="1"/>
      <c r="T2827" s="1"/>
    </row>
    <row r="2828" spans="5:20" x14ac:dyDescent="0.35">
      <c r="E2828" s="1"/>
      <c r="F2828" s="1"/>
      <c r="P2828" s="1"/>
      <c r="Q2828" s="1"/>
      <c r="T2828" s="1"/>
    </row>
    <row r="2829" spans="5:20" x14ac:dyDescent="0.35">
      <c r="E2829" s="1"/>
      <c r="F2829" s="1"/>
      <c r="P2829" s="1"/>
      <c r="Q2829" s="1"/>
      <c r="T2829" s="1"/>
    </row>
    <row r="2830" spans="5:20" x14ac:dyDescent="0.35">
      <c r="E2830" s="1"/>
      <c r="F2830" s="1"/>
      <c r="P2830" s="1"/>
      <c r="Q2830" s="1"/>
      <c r="T2830" s="1"/>
    </row>
    <row r="2831" spans="5:20" x14ac:dyDescent="0.35">
      <c r="E2831" s="1"/>
      <c r="F2831" s="1"/>
      <c r="P2831" s="1"/>
      <c r="Q2831" s="1"/>
      <c r="T2831" s="1"/>
    </row>
    <row r="2832" spans="5:20" x14ac:dyDescent="0.35">
      <c r="E2832" s="1"/>
      <c r="F2832" s="1"/>
      <c r="P2832" s="1"/>
      <c r="Q2832" s="1"/>
      <c r="T2832" s="1"/>
    </row>
    <row r="2833" spans="5:20" x14ac:dyDescent="0.35">
      <c r="E2833" s="1"/>
      <c r="F2833" s="1"/>
      <c r="P2833" s="1"/>
      <c r="Q2833" s="1"/>
      <c r="T2833" s="1"/>
    </row>
    <row r="2834" spans="5:20" x14ac:dyDescent="0.35">
      <c r="E2834" s="1"/>
      <c r="F2834" s="1"/>
      <c r="P2834" s="1"/>
      <c r="Q2834" s="1"/>
      <c r="T2834" s="1"/>
    </row>
    <row r="2835" spans="5:20" x14ac:dyDescent="0.35">
      <c r="E2835" s="1"/>
      <c r="F2835" s="1"/>
      <c r="P2835" s="1"/>
      <c r="Q2835" s="1"/>
      <c r="T2835" s="1"/>
    </row>
    <row r="2836" spans="5:20" x14ac:dyDescent="0.35">
      <c r="E2836" s="1"/>
      <c r="F2836" s="1"/>
      <c r="P2836" s="1"/>
      <c r="Q2836" s="1"/>
      <c r="T2836" s="1"/>
    </row>
    <row r="2837" spans="5:20" x14ac:dyDescent="0.35">
      <c r="E2837" s="1"/>
      <c r="F2837" s="1"/>
      <c r="P2837" s="1"/>
      <c r="Q2837" s="1"/>
      <c r="T2837" s="1"/>
    </row>
    <row r="2838" spans="5:20" x14ac:dyDescent="0.35">
      <c r="E2838" s="1"/>
      <c r="F2838" s="1"/>
      <c r="P2838" s="1"/>
      <c r="Q2838" s="1"/>
      <c r="T2838" s="1"/>
    </row>
    <row r="2839" spans="5:20" x14ac:dyDescent="0.35">
      <c r="E2839" s="1"/>
      <c r="F2839" s="1"/>
      <c r="P2839" s="1"/>
      <c r="Q2839" s="1"/>
      <c r="T2839" s="1"/>
    </row>
    <row r="2840" spans="5:20" x14ac:dyDescent="0.35">
      <c r="E2840" s="1"/>
      <c r="F2840" s="1"/>
      <c r="P2840" s="1"/>
      <c r="Q2840" s="1"/>
      <c r="T2840" s="1"/>
    </row>
    <row r="2841" spans="5:20" x14ac:dyDescent="0.35">
      <c r="E2841" s="1"/>
      <c r="F2841" s="1"/>
      <c r="P2841" s="1"/>
      <c r="Q2841" s="1"/>
      <c r="T2841" s="1"/>
    </row>
    <row r="2842" spans="5:20" x14ac:dyDescent="0.35">
      <c r="E2842" s="1"/>
      <c r="F2842" s="1"/>
      <c r="P2842" s="1"/>
      <c r="Q2842" s="1"/>
      <c r="T2842" s="1"/>
    </row>
    <row r="2843" spans="5:20" x14ac:dyDescent="0.35">
      <c r="E2843" s="1"/>
      <c r="F2843" s="1"/>
      <c r="P2843" s="1"/>
      <c r="Q2843" s="1"/>
      <c r="T2843" s="1"/>
    </row>
    <row r="2844" spans="5:20" x14ac:dyDescent="0.35">
      <c r="E2844" s="1"/>
      <c r="F2844" s="1"/>
      <c r="P2844" s="1"/>
      <c r="Q2844" s="1"/>
      <c r="T2844" s="1"/>
    </row>
    <row r="2845" spans="5:20" x14ac:dyDescent="0.35">
      <c r="E2845" s="1"/>
      <c r="F2845" s="1"/>
      <c r="P2845" s="1"/>
      <c r="Q2845" s="1"/>
      <c r="T2845" s="1"/>
    </row>
    <row r="2846" spans="5:20" x14ac:dyDescent="0.35">
      <c r="E2846" s="1"/>
      <c r="F2846" s="1"/>
      <c r="P2846" s="1"/>
      <c r="Q2846" s="1"/>
      <c r="T2846" s="1"/>
    </row>
    <row r="2847" spans="5:20" x14ac:dyDescent="0.35">
      <c r="E2847" s="1"/>
      <c r="F2847" s="1"/>
      <c r="P2847" s="1"/>
      <c r="Q2847" s="1"/>
      <c r="T2847" s="1"/>
    </row>
    <row r="2848" spans="5:20" x14ac:dyDescent="0.35">
      <c r="E2848" s="1"/>
      <c r="F2848" s="1"/>
      <c r="P2848" s="1"/>
      <c r="Q2848" s="1"/>
      <c r="T2848" s="1"/>
    </row>
    <row r="2849" spans="5:20" x14ac:dyDescent="0.35">
      <c r="E2849" s="1"/>
      <c r="F2849" s="1"/>
      <c r="P2849" s="1"/>
      <c r="Q2849" s="1"/>
      <c r="T2849" s="1"/>
    </row>
    <row r="2850" spans="5:20" x14ac:dyDescent="0.35">
      <c r="E2850" s="1"/>
      <c r="F2850" s="1"/>
      <c r="P2850" s="1"/>
      <c r="Q2850" s="1"/>
      <c r="T2850" s="1"/>
    </row>
    <row r="2851" spans="5:20" x14ac:dyDescent="0.35">
      <c r="E2851" s="1"/>
      <c r="F2851" s="1"/>
      <c r="P2851" s="1"/>
      <c r="Q2851" s="1"/>
      <c r="T2851" s="1"/>
    </row>
    <row r="2852" spans="5:20" x14ac:dyDescent="0.35">
      <c r="E2852" s="1"/>
      <c r="F2852" s="1"/>
      <c r="P2852" s="1"/>
      <c r="Q2852" s="1"/>
      <c r="T2852" s="1"/>
    </row>
    <row r="2853" spans="5:20" x14ac:dyDescent="0.35">
      <c r="E2853" s="1"/>
      <c r="F2853" s="1"/>
      <c r="P2853" s="1"/>
      <c r="Q2853" s="1"/>
      <c r="T2853" s="1"/>
    </row>
    <row r="2854" spans="5:20" x14ac:dyDescent="0.35">
      <c r="E2854" s="1"/>
      <c r="F2854" s="1"/>
      <c r="P2854" s="1"/>
      <c r="Q2854" s="1"/>
      <c r="T2854" s="1"/>
    </row>
    <row r="2855" spans="5:20" x14ac:dyDescent="0.35">
      <c r="E2855" s="1"/>
      <c r="F2855" s="1"/>
      <c r="P2855" s="1"/>
      <c r="Q2855" s="1"/>
      <c r="T2855" s="1"/>
    </row>
    <row r="2856" spans="5:20" x14ac:dyDescent="0.35">
      <c r="E2856" s="1"/>
      <c r="F2856" s="1"/>
      <c r="P2856" s="1"/>
      <c r="Q2856" s="1"/>
      <c r="T2856" s="1"/>
    </row>
    <row r="2857" spans="5:20" x14ac:dyDescent="0.35">
      <c r="E2857" s="1"/>
      <c r="F2857" s="1"/>
      <c r="P2857" s="1"/>
      <c r="Q2857" s="1"/>
      <c r="T2857" s="1"/>
    </row>
    <row r="2858" spans="5:20" x14ac:dyDescent="0.35">
      <c r="E2858" s="1"/>
      <c r="F2858" s="1"/>
      <c r="P2858" s="1"/>
      <c r="Q2858" s="1"/>
      <c r="T2858" s="1"/>
    </row>
    <row r="2859" spans="5:20" x14ac:dyDescent="0.35">
      <c r="E2859" s="1"/>
      <c r="F2859" s="1"/>
      <c r="P2859" s="1"/>
      <c r="Q2859" s="1"/>
      <c r="T2859" s="1"/>
    </row>
    <row r="2860" spans="5:20" x14ac:dyDescent="0.35">
      <c r="E2860" s="1"/>
      <c r="F2860" s="1"/>
      <c r="P2860" s="1"/>
      <c r="Q2860" s="1"/>
      <c r="T2860" s="1"/>
    </row>
    <row r="2861" spans="5:20" x14ac:dyDescent="0.35">
      <c r="E2861" s="1"/>
      <c r="F2861" s="1"/>
      <c r="P2861" s="1"/>
      <c r="Q2861" s="1"/>
      <c r="T2861" s="1"/>
    </row>
    <row r="2862" spans="5:20" x14ac:dyDescent="0.35">
      <c r="E2862" s="1"/>
      <c r="F2862" s="1"/>
      <c r="P2862" s="1"/>
      <c r="Q2862" s="1"/>
      <c r="T2862" s="1"/>
    </row>
    <row r="2863" spans="5:20" x14ac:dyDescent="0.35">
      <c r="E2863" s="1"/>
      <c r="F2863" s="1"/>
      <c r="P2863" s="1"/>
      <c r="Q2863" s="1"/>
      <c r="T2863" s="1"/>
    </row>
    <row r="2864" spans="5:20" x14ac:dyDescent="0.35">
      <c r="E2864" s="1"/>
      <c r="F2864" s="1"/>
      <c r="P2864" s="1"/>
      <c r="Q2864" s="1"/>
      <c r="T2864" s="1"/>
    </row>
    <row r="2865" spans="5:20" x14ac:dyDescent="0.35">
      <c r="E2865" s="1"/>
      <c r="F2865" s="1"/>
      <c r="P2865" s="1"/>
      <c r="Q2865" s="1"/>
      <c r="T2865" s="1"/>
    </row>
    <row r="2866" spans="5:20" x14ac:dyDescent="0.35">
      <c r="E2866" s="1"/>
      <c r="F2866" s="1"/>
      <c r="P2866" s="1"/>
      <c r="Q2866" s="1"/>
      <c r="T2866" s="1"/>
    </row>
    <row r="2867" spans="5:20" x14ac:dyDescent="0.35">
      <c r="E2867" s="1"/>
      <c r="F2867" s="1"/>
      <c r="P2867" s="1"/>
      <c r="Q2867" s="1"/>
      <c r="T2867" s="1"/>
    </row>
    <row r="2868" spans="5:20" x14ac:dyDescent="0.35">
      <c r="E2868" s="1"/>
      <c r="F2868" s="1"/>
      <c r="P2868" s="1"/>
      <c r="Q2868" s="1"/>
      <c r="T2868" s="1"/>
    </row>
    <row r="2869" spans="5:20" x14ac:dyDescent="0.35">
      <c r="E2869" s="1"/>
      <c r="F2869" s="1"/>
      <c r="P2869" s="1"/>
      <c r="Q2869" s="1"/>
      <c r="T2869" s="1"/>
    </row>
    <row r="2870" spans="5:20" x14ac:dyDescent="0.35">
      <c r="E2870" s="1"/>
      <c r="F2870" s="1"/>
      <c r="P2870" s="1"/>
      <c r="Q2870" s="1"/>
      <c r="T2870" s="1"/>
    </row>
    <row r="2871" spans="5:20" x14ac:dyDescent="0.35">
      <c r="E2871" s="1"/>
      <c r="F2871" s="1"/>
      <c r="P2871" s="1"/>
      <c r="Q2871" s="1"/>
      <c r="T2871" s="1"/>
    </row>
    <row r="2872" spans="5:20" x14ac:dyDescent="0.35">
      <c r="E2872" s="1"/>
      <c r="F2872" s="1"/>
      <c r="P2872" s="1"/>
      <c r="Q2872" s="1"/>
      <c r="T2872" s="1"/>
    </row>
    <row r="2873" spans="5:20" x14ac:dyDescent="0.35">
      <c r="E2873" s="1"/>
      <c r="F2873" s="1"/>
      <c r="P2873" s="1"/>
      <c r="Q2873" s="1"/>
      <c r="T2873" s="1"/>
    </row>
    <row r="2874" spans="5:20" x14ac:dyDescent="0.35">
      <c r="E2874" s="1"/>
      <c r="F2874" s="1"/>
      <c r="P2874" s="1"/>
      <c r="Q2874" s="1"/>
      <c r="T2874" s="1"/>
    </row>
    <row r="2875" spans="5:20" x14ac:dyDescent="0.35">
      <c r="E2875" s="1"/>
      <c r="F2875" s="1"/>
      <c r="P2875" s="1"/>
      <c r="Q2875" s="1"/>
      <c r="T2875" s="1"/>
    </row>
    <row r="2876" spans="5:20" x14ac:dyDescent="0.35">
      <c r="E2876" s="1"/>
      <c r="F2876" s="1"/>
      <c r="P2876" s="1"/>
      <c r="Q2876" s="1"/>
      <c r="T2876" s="1"/>
    </row>
    <row r="2877" spans="5:20" x14ac:dyDescent="0.35">
      <c r="E2877" s="1"/>
      <c r="F2877" s="1"/>
      <c r="P2877" s="1"/>
      <c r="Q2877" s="1"/>
      <c r="T2877" s="1"/>
    </row>
    <row r="2878" spans="5:20" x14ac:dyDescent="0.35">
      <c r="E2878" s="1"/>
      <c r="F2878" s="1"/>
      <c r="P2878" s="1"/>
      <c r="Q2878" s="1"/>
      <c r="T2878" s="1"/>
    </row>
    <row r="2879" spans="5:20" x14ac:dyDescent="0.35">
      <c r="E2879" s="1"/>
      <c r="F2879" s="1"/>
      <c r="P2879" s="1"/>
      <c r="Q2879" s="1"/>
      <c r="T2879" s="1"/>
    </row>
    <row r="2880" spans="5:20" x14ac:dyDescent="0.35">
      <c r="E2880" s="1"/>
      <c r="F2880" s="1"/>
      <c r="P2880" s="1"/>
      <c r="Q2880" s="1"/>
      <c r="T2880" s="1"/>
    </row>
    <row r="2881" spans="5:20" x14ac:dyDescent="0.35">
      <c r="E2881" s="1"/>
      <c r="F2881" s="1"/>
      <c r="P2881" s="1"/>
      <c r="Q2881" s="1"/>
      <c r="T2881" s="1"/>
    </row>
    <row r="2882" spans="5:20" x14ac:dyDescent="0.35">
      <c r="E2882" s="1"/>
      <c r="F2882" s="1"/>
      <c r="P2882" s="1"/>
      <c r="Q2882" s="1"/>
      <c r="T2882" s="1"/>
    </row>
    <row r="2883" spans="5:20" x14ac:dyDescent="0.35">
      <c r="E2883" s="1"/>
      <c r="F2883" s="1"/>
      <c r="P2883" s="1"/>
      <c r="Q2883" s="1"/>
      <c r="T2883" s="1"/>
    </row>
    <row r="2884" spans="5:20" x14ac:dyDescent="0.35">
      <c r="E2884" s="1"/>
      <c r="F2884" s="1"/>
      <c r="P2884" s="1"/>
      <c r="Q2884" s="1"/>
      <c r="T2884" s="1"/>
    </row>
    <row r="2885" spans="5:20" x14ac:dyDescent="0.35">
      <c r="E2885" s="1"/>
      <c r="F2885" s="1"/>
      <c r="P2885" s="1"/>
      <c r="Q2885" s="1"/>
      <c r="T2885" s="1"/>
    </row>
    <row r="2886" spans="5:20" x14ac:dyDescent="0.35">
      <c r="E2886" s="1"/>
      <c r="F2886" s="1"/>
      <c r="P2886" s="1"/>
      <c r="Q2886" s="1"/>
      <c r="T2886" s="1"/>
    </row>
    <row r="2887" spans="5:20" x14ac:dyDescent="0.35">
      <c r="E2887" s="1"/>
      <c r="F2887" s="1"/>
      <c r="P2887" s="1"/>
      <c r="Q2887" s="1"/>
      <c r="T2887" s="1"/>
    </row>
    <row r="2888" spans="5:20" x14ac:dyDescent="0.35">
      <c r="E2888" s="1"/>
      <c r="F2888" s="1"/>
      <c r="P2888" s="1"/>
      <c r="Q2888" s="1"/>
      <c r="T2888" s="1"/>
    </row>
    <row r="2889" spans="5:20" x14ac:dyDescent="0.35">
      <c r="E2889" s="1"/>
      <c r="F2889" s="1"/>
      <c r="P2889" s="1"/>
      <c r="Q2889" s="1"/>
      <c r="T2889" s="1"/>
    </row>
    <row r="2890" spans="5:20" x14ac:dyDescent="0.35">
      <c r="E2890" s="1"/>
      <c r="F2890" s="1"/>
      <c r="P2890" s="1"/>
      <c r="Q2890" s="1"/>
      <c r="T2890" s="1"/>
    </row>
    <row r="2891" spans="5:20" x14ac:dyDescent="0.35">
      <c r="E2891" s="1"/>
      <c r="F2891" s="1"/>
      <c r="P2891" s="1"/>
      <c r="Q2891" s="1"/>
      <c r="T2891" s="1"/>
    </row>
    <row r="2892" spans="5:20" x14ac:dyDescent="0.35">
      <c r="E2892" s="1"/>
      <c r="F2892" s="1"/>
      <c r="P2892" s="1"/>
      <c r="Q2892" s="1"/>
      <c r="T2892" s="1"/>
    </row>
    <row r="2893" spans="5:20" x14ac:dyDescent="0.35">
      <c r="E2893" s="1"/>
      <c r="F2893" s="1"/>
      <c r="P2893" s="1"/>
      <c r="Q2893" s="1"/>
      <c r="T2893" s="1"/>
    </row>
    <row r="2894" spans="5:20" x14ac:dyDescent="0.35">
      <c r="E2894" s="1"/>
      <c r="F2894" s="1"/>
      <c r="P2894" s="1"/>
      <c r="Q2894" s="1"/>
      <c r="T2894" s="1"/>
    </row>
    <row r="2895" spans="5:20" x14ac:dyDescent="0.35">
      <c r="E2895" s="1"/>
      <c r="F2895" s="1"/>
      <c r="P2895" s="1"/>
      <c r="Q2895" s="1"/>
      <c r="T2895" s="1"/>
    </row>
    <row r="2896" spans="5:20" x14ac:dyDescent="0.35">
      <c r="E2896" s="1"/>
      <c r="F2896" s="1"/>
      <c r="P2896" s="1"/>
      <c r="Q2896" s="1"/>
      <c r="T2896" s="1"/>
    </row>
    <row r="2897" spans="5:20" x14ac:dyDescent="0.35">
      <c r="E2897" s="1"/>
      <c r="F2897" s="1"/>
      <c r="P2897" s="1"/>
      <c r="Q2897" s="1"/>
      <c r="T2897" s="1"/>
    </row>
    <row r="2898" spans="5:20" x14ac:dyDescent="0.35">
      <c r="E2898" s="1"/>
      <c r="F2898" s="1"/>
      <c r="P2898" s="1"/>
      <c r="Q2898" s="1"/>
      <c r="T2898" s="1"/>
    </row>
    <row r="2899" spans="5:20" x14ac:dyDescent="0.35">
      <c r="E2899" s="1"/>
      <c r="F2899" s="1"/>
      <c r="P2899" s="1"/>
      <c r="Q2899" s="1"/>
      <c r="T2899" s="1"/>
    </row>
    <row r="2900" spans="5:20" x14ac:dyDescent="0.35">
      <c r="E2900" s="1"/>
      <c r="F2900" s="1"/>
      <c r="P2900" s="1"/>
      <c r="Q2900" s="1"/>
      <c r="T2900" s="1"/>
    </row>
    <row r="2901" spans="5:20" x14ac:dyDescent="0.35">
      <c r="E2901" s="1"/>
      <c r="F2901" s="1"/>
      <c r="P2901" s="1"/>
      <c r="Q2901" s="1"/>
      <c r="T2901" s="1"/>
    </row>
    <row r="2902" spans="5:20" x14ac:dyDescent="0.35">
      <c r="E2902" s="1"/>
      <c r="F2902" s="1"/>
      <c r="P2902" s="1"/>
      <c r="Q2902" s="1"/>
      <c r="T2902" s="1"/>
    </row>
    <row r="2903" spans="5:20" x14ac:dyDescent="0.35">
      <c r="E2903" s="1"/>
      <c r="F2903" s="1"/>
      <c r="P2903" s="1"/>
      <c r="Q2903" s="1"/>
      <c r="T2903" s="1"/>
    </row>
    <row r="2904" spans="5:20" x14ac:dyDescent="0.35">
      <c r="E2904" s="1"/>
      <c r="F2904" s="1"/>
      <c r="P2904" s="1"/>
      <c r="Q2904" s="1"/>
      <c r="T2904" s="1"/>
    </row>
    <row r="2905" spans="5:20" x14ac:dyDescent="0.35">
      <c r="E2905" s="1"/>
      <c r="F2905" s="1"/>
      <c r="P2905" s="1"/>
      <c r="Q2905" s="1"/>
      <c r="T2905" s="1"/>
    </row>
    <row r="2906" spans="5:20" x14ac:dyDescent="0.35">
      <c r="E2906" s="1"/>
      <c r="F2906" s="1"/>
      <c r="P2906" s="1"/>
      <c r="Q2906" s="1"/>
      <c r="T2906" s="1"/>
    </row>
    <row r="2907" spans="5:20" x14ac:dyDescent="0.35">
      <c r="E2907" s="1"/>
      <c r="F2907" s="1"/>
      <c r="P2907" s="1"/>
      <c r="Q2907" s="1"/>
      <c r="T2907" s="1"/>
    </row>
    <row r="2908" spans="5:20" x14ac:dyDescent="0.35">
      <c r="E2908" s="1"/>
      <c r="F2908" s="1"/>
      <c r="P2908" s="1"/>
      <c r="Q2908" s="1"/>
      <c r="T2908" s="1"/>
    </row>
    <row r="2909" spans="5:20" x14ac:dyDescent="0.35">
      <c r="E2909" s="1"/>
      <c r="F2909" s="1"/>
      <c r="P2909" s="1"/>
      <c r="Q2909" s="1"/>
      <c r="T2909" s="1"/>
    </row>
    <row r="2910" spans="5:20" x14ac:dyDescent="0.35">
      <c r="E2910" s="1"/>
      <c r="F2910" s="1"/>
      <c r="P2910" s="1"/>
      <c r="Q2910" s="1"/>
      <c r="T2910" s="1"/>
    </row>
    <row r="2911" spans="5:20" x14ac:dyDescent="0.35">
      <c r="E2911" s="1"/>
      <c r="F2911" s="1"/>
      <c r="P2911" s="1"/>
      <c r="Q2911" s="1"/>
      <c r="T2911" s="1"/>
    </row>
    <row r="2912" spans="5:20" x14ac:dyDescent="0.35">
      <c r="E2912" s="1"/>
      <c r="F2912" s="1"/>
      <c r="P2912" s="1"/>
      <c r="Q2912" s="1"/>
      <c r="T2912" s="1"/>
    </row>
    <row r="2913" spans="5:20" x14ac:dyDescent="0.35">
      <c r="E2913" s="1"/>
      <c r="F2913" s="1"/>
      <c r="P2913" s="1"/>
      <c r="Q2913" s="1"/>
      <c r="T2913" s="1"/>
    </row>
    <row r="2914" spans="5:20" x14ac:dyDescent="0.35">
      <c r="E2914" s="1"/>
      <c r="F2914" s="1"/>
      <c r="P2914" s="1"/>
      <c r="Q2914" s="1"/>
      <c r="T2914" s="1"/>
    </row>
    <row r="2915" spans="5:20" x14ac:dyDescent="0.35">
      <c r="E2915" s="1"/>
      <c r="F2915" s="1"/>
      <c r="P2915" s="1"/>
      <c r="Q2915" s="1"/>
      <c r="T2915" s="1"/>
    </row>
    <row r="2916" spans="5:20" x14ac:dyDescent="0.35">
      <c r="E2916" s="1"/>
      <c r="F2916" s="1"/>
      <c r="P2916" s="1"/>
      <c r="Q2916" s="1"/>
      <c r="T2916" s="1"/>
    </row>
    <row r="2917" spans="5:20" x14ac:dyDescent="0.35">
      <c r="E2917" s="1"/>
      <c r="F2917" s="1"/>
      <c r="P2917" s="1"/>
      <c r="Q2917" s="1"/>
      <c r="T2917" s="1"/>
    </row>
    <row r="2918" spans="5:20" x14ac:dyDescent="0.35">
      <c r="E2918" s="1"/>
      <c r="F2918" s="1"/>
      <c r="P2918" s="1"/>
      <c r="Q2918" s="1"/>
      <c r="T2918" s="1"/>
    </row>
    <row r="2919" spans="5:20" x14ac:dyDescent="0.35">
      <c r="E2919" s="1"/>
      <c r="F2919" s="1"/>
      <c r="P2919" s="1"/>
      <c r="Q2919" s="1"/>
      <c r="T2919" s="1"/>
    </row>
    <row r="2920" spans="5:20" x14ac:dyDescent="0.35">
      <c r="E2920" s="1"/>
      <c r="F2920" s="1"/>
      <c r="P2920" s="1"/>
      <c r="Q2920" s="1"/>
      <c r="T2920" s="1"/>
    </row>
    <row r="2921" spans="5:20" x14ac:dyDescent="0.35">
      <c r="E2921" s="1"/>
      <c r="F2921" s="1"/>
      <c r="P2921" s="1"/>
      <c r="Q2921" s="1"/>
      <c r="T2921" s="1"/>
    </row>
    <row r="2922" spans="5:20" x14ac:dyDescent="0.35">
      <c r="E2922" s="1"/>
      <c r="F2922" s="1"/>
      <c r="P2922" s="1"/>
      <c r="Q2922" s="1"/>
      <c r="T2922" s="1"/>
    </row>
    <row r="2923" spans="5:20" x14ac:dyDescent="0.35">
      <c r="E2923" s="1"/>
      <c r="F2923" s="1"/>
      <c r="P2923" s="1"/>
      <c r="Q2923" s="1"/>
      <c r="T2923" s="1"/>
    </row>
    <row r="2924" spans="5:20" x14ac:dyDescent="0.35">
      <c r="E2924" s="1"/>
      <c r="F2924" s="1"/>
      <c r="P2924" s="1"/>
      <c r="Q2924" s="1"/>
      <c r="T2924" s="1"/>
    </row>
    <row r="2925" spans="5:20" x14ac:dyDescent="0.35">
      <c r="E2925" s="1"/>
      <c r="F2925" s="1"/>
      <c r="P2925" s="1"/>
      <c r="Q2925" s="1"/>
      <c r="T2925" s="1"/>
    </row>
    <row r="2926" spans="5:20" x14ac:dyDescent="0.35">
      <c r="E2926" s="1"/>
      <c r="F2926" s="1"/>
      <c r="P2926" s="1"/>
      <c r="Q2926" s="1"/>
      <c r="T2926" s="1"/>
    </row>
    <row r="2927" spans="5:20" x14ac:dyDescent="0.35">
      <c r="E2927" s="1"/>
      <c r="F2927" s="1"/>
      <c r="P2927" s="1"/>
      <c r="Q2927" s="1"/>
      <c r="T2927" s="1"/>
    </row>
    <row r="2928" spans="5:20" x14ac:dyDescent="0.35">
      <c r="E2928" s="1"/>
      <c r="F2928" s="1"/>
      <c r="P2928" s="1"/>
      <c r="Q2928" s="1"/>
      <c r="T2928" s="1"/>
    </row>
    <row r="2929" spans="5:20" x14ac:dyDescent="0.35">
      <c r="E2929" s="1"/>
      <c r="F2929" s="1"/>
      <c r="P2929" s="1"/>
      <c r="Q2929" s="1"/>
      <c r="T2929" s="1"/>
    </row>
    <row r="2930" spans="5:20" x14ac:dyDescent="0.35">
      <c r="P2930" s="1"/>
      <c r="Q2930" s="1"/>
      <c r="T2930" s="1"/>
    </row>
    <row r="2931" spans="5:20" x14ac:dyDescent="0.35">
      <c r="P2931" s="1"/>
      <c r="Q2931" s="1"/>
      <c r="T2931" s="1"/>
    </row>
    <row r="2932" spans="5:20" x14ac:dyDescent="0.35">
      <c r="P2932" s="1"/>
      <c r="Q2932" s="1"/>
      <c r="T2932" s="1"/>
    </row>
    <row r="2933" spans="5:20" x14ac:dyDescent="0.35">
      <c r="P2933" s="1"/>
      <c r="Q2933" s="1"/>
      <c r="T2933" s="1"/>
    </row>
    <row r="2934" spans="5:20" x14ac:dyDescent="0.35">
      <c r="P2934" s="1"/>
      <c r="Q2934" s="1"/>
      <c r="T2934" s="1"/>
    </row>
    <row r="2935" spans="5:20" x14ac:dyDescent="0.35">
      <c r="P2935" s="1"/>
      <c r="Q2935" s="1"/>
      <c r="T2935" s="1"/>
    </row>
    <row r="2936" spans="5:20" x14ac:dyDescent="0.35">
      <c r="P2936" s="1"/>
      <c r="Q2936" s="1"/>
      <c r="T2936" s="1"/>
    </row>
    <row r="2937" spans="5:20" x14ac:dyDescent="0.35">
      <c r="P2937" s="1"/>
      <c r="Q2937" s="1"/>
      <c r="T2937" s="1"/>
    </row>
    <row r="2938" spans="5:20" x14ac:dyDescent="0.35">
      <c r="P2938" s="1"/>
      <c r="Q2938" s="1"/>
      <c r="T2938" s="1"/>
    </row>
    <row r="2939" spans="5:20" x14ac:dyDescent="0.35">
      <c r="P2939" s="1"/>
      <c r="Q2939" s="1"/>
      <c r="T2939" s="1"/>
    </row>
    <row r="2940" spans="5:20" x14ac:dyDescent="0.35">
      <c r="P2940" s="1"/>
      <c r="Q2940" s="1"/>
      <c r="T2940" s="1"/>
    </row>
    <row r="2941" spans="5:20" x14ac:dyDescent="0.35">
      <c r="P2941" s="1"/>
      <c r="Q2941" s="1"/>
      <c r="T2941" s="1"/>
    </row>
    <row r="2942" spans="5:20" x14ac:dyDescent="0.35">
      <c r="P2942" s="1"/>
      <c r="Q2942" s="1"/>
      <c r="T2942" s="1"/>
    </row>
    <row r="2943" spans="5:20" x14ac:dyDescent="0.35">
      <c r="P2943" s="1"/>
      <c r="Q2943" s="1"/>
      <c r="T2943" s="1"/>
    </row>
    <row r="2944" spans="5:20" x14ac:dyDescent="0.35">
      <c r="P2944" s="1"/>
      <c r="Q2944" s="1"/>
      <c r="T2944" s="1"/>
    </row>
    <row r="2945" spans="16:20" x14ac:dyDescent="0.35">
      <c r="P2945" s="1"/>
      <c r="Q2945" s="1"/>
      <c r="T2945" s="1"/>
    </row>
    <row r="2946" spans="16:20" x14ac:dyDescent="0.35">
      <c r="P2946" s="1"/>
      <c r="Q2946" s="1"/>
      <c r="T2946" s="1"/>
    </row>
    <row r="2947" spans="16:20" x14ac:dyDescent="0.35">
      <c r="P2947" s="1"/>
      <c r="Q2947" s="1"/>
      <c r="T2947" s="1"/>
    </row>
    <row r="2948" spans="16:20" x14ac:dyDescent="0.35">
      <c r="P2948" s="1"/>
      <c r="Q2948" s="1"/>
      <c r="T2948" s="1"/>
    </row>
    <row r="2949" spans="16:20" x14ac:dyDescent="0.35">
      <c r="P2949" s="1"/>
      <c r="Q2949" s="1"/>
      <c r="T2949" s="1"/>
    </row>
    <row r="2950" spans="16:20" x14ac:dyDescent="0.35">
      <c r="P2950" s="1"/>
      <c r="Q2950" s="1"/>
      <c r="T2950" s="1"/>
    </row>
    <row r="2951" spans="16:20" x14ac:dyDescent="0.35">
      <c r="P2951" s="1"/>
      <c r="Q2951" s="1"/>
      <c r="T2951" s="1"/>
    </row>
    <row r="2952" spans="16:20" x14ac:dyDescent="0.35">
      <c r="P2952" s="1"/>
      <c r="Q2952" s="1"/>
      <c r="T2952" s="1"/>
    </row>
    <row r="2953" spans="16:20" x14ac:dyDescent="0.35">
      <c r="P2953" s="1"/>
      <c r="Q2953" s="1"/>
      <c r="T2953" s="1"/>
    </row>
    <row r="2954" spans="16:20" x14ac:dyDescent="0.35">
      <c r="P2954" s="1"/>
      <c r="Q2954" s="1"/>
      <c r="T2954" s="1"/>
    </row>
    <row r="2955" spans="16:20" x14ac:dyDescent="0.35">
      <c r="P2955" s="1"/>
      <c r="Q2955" s="1"/>
      <c r="T2955" s="1"/>
    </row>
    <row r="2956" spans="16:20" x14ac:dyDescent="0.35">
      <c r="P2956" s="1"/>
      <c r="Q2956" s="1"/>
      <c r="T2956" s="1"/>
    </row>
    <row r="2957" spans="16:20" x14ac:dyDescent="0.35">
      <c r="P2957" s="1"/>
      <c r="Q2957" s="1"/>
      <c r="T2957" s="1"/>
    </row>
    <row r="2958" spans="16:20" x14ac:dyDescent="0.35">
      <c r="P2958" s="1"/>
      <c r="Q2958" s="1"/>
      <c r="T2958" s="1"/>
    </row>
    <row r="2959" spans="16:20" x14ac:dyDescent="0.35">
      <c r="P2959" s="1"/>
      <c r="Q2959" s="1"/>
      <c r="T2959" s="1"/>
    </row>
    <row r="2960" spans="16:20" x14ac:dyDescent="0.35">
      <c r="P2960" s="1"/>
      <c r="Q2960" s="1"/>
      <c r="T2960" s="1"/>
    </row>
    <row r="2961" spans="16:20" x14ac:dyDescent="0.35">
      <c r="P2961" s="1"/>
      <c r="Q2961" s="1"/>
      <c r="T2961" s="1"/>
    </row>
    <row r="2962" spans="16:20" x14ac:dyDescent="0.35">
      <c r="P2962" s="1"/>
      <c r="Q2962" s="1"/>
      <c r="T2962" s="1"/>
    </row>
    <row r="2963" spans="16:20" x14ac:dyDescent="0.35">
      <c r="P2963" s="1"/>
      <c r="Q2963" s="1"/>
      <c r="T2963" s="1"/>
    </row>
    <row r="2964" spans="16:20" x14ac:dyDescent="0.35">
      <c r="P2964" s="1"/>
      <c r="Q2964" s="1"/>
      <c r="T2964" s="1"/>
    </row>
    <row r="2965" spans="16:20" x14ac:dyDescent="0.35">
      <c r="P2965" s="1"/>
      <c r="Q2965" s="1"/>
      <c r="T2965" s="1"/>
    </row>
    <row r="2966" spans="16:20" x14ac:dyDescent="0.35">
      <c r="P2966" s="1"/>
      <c r="Q2966" s="1"/>
      <c r="T2966" s="1"/>
    </row>
    <row r="2967" spans="16:20" x14ac:dyDescent="0.35">
      <c r="P2967" s="1"/>
      <c r="Q2967" s="1"/>
      <c r="T2967" s="1"/>
    </row>
    <row r="2968" spans="16:20" x14ac:dyDescent="0.35">
      <c r="P2968" s="1"/>
      <c r="Q2968" s="1"/>
      <c r="T2968" s="1"/>
    </row>
    <row r="2969" spans="16:20" x14ac:dyDescent="0.35">
      <c r="P2969" s="1"/>
      <c r="Q2969" s="1"/>
      <c r="T2969" s="1"/>
    </row>
    <row r="2970" spans="16:20" x14ac:dyDescent="0.35">
      <c r="P2970" s="1"/>
      <c r="Q2970" s="1"/>
      <c r="T2970" s="1"/>
    </row>
    <row r="2971" spans="16:20" x14ac:dyDescent="0.35">
      <c r="P2971" s="1"/>
      <c r="Q2971" s="1"/>
      <c r="T2971" s="1"/>
    </row>
    <row r="2972" spans="16:20" x14ac:dyDescent="0.35">
      <c r="P2972" s="1"/>
      <c r="Q2972" s="1"/>
      <c r="T2972" s="1"/>
    </row>
    <row r="2973" spans="16:20" x14ac:dyDescent="0.35">
      <c r="P2973" s="1"/>
      <c r="Q2973" s="1"/>
      <c r="T2973" s="1"/>
    </row>
    <row r="2974" spans="16:20" x14ac:dyDescent="0.35">
      <c r="P2974" s="1"/>
      <c r="Q2974" s="1"/>
      <c r="T2974" s="1"/>
    </row>
    <row r="2975" spans="16:20" x14ac:dyDescent="0.35">
      <c r="P2975" s="1"/>
      <c r="Q2975" s="1"/>
      <c r="T2975" s="1"/>
    </row>
    <row r="2976" spans="16:20" x14ac:dyDescent="0.35">
      <c r="P2976" s="1"/>
      <c r="Q2976" s="1"/>
      <c r="T2976" s="1"/>
    </row>
    <row r="2977" spans="5:20" x14ac:dyDescent="0.35">
      <c r="P2977" s="1"/>
      <c r="Q2977" s="1"/>
      <c r="T2977" s="1"/>
    </row>
    <row r="2978" spans="5:20" x14ac:dyDescent="0.35">
      <c r="E2978" s="1"/>
      <c r="F2978" s="1"/>
      <c r="P2978" s="1"/>
      <c r="Q2978" s="1"/>
      <c r="T2978" s="1"/>
    </row>
    <row r="2979" spans="5:20" x14ac:dyDescent="0.35">
      <c r="E2979" s="1"/>
      <c r="F2979" s="1"/>
      <c r="P2979" s="1"/>
      <c r="Q2979" s="1"/>
      <c r="T2979" s="1"/>
    </row>
    <row r="2980" spans="5:20" x14ac:dyDescent="0.35">
      <c r="E2980" s="1"/>
      <c r="F2980" s="1"/>
      <c r="P2980" s="1"/>
      <c r="Q2980" s="1"/>
      <c r="T2980" s="1"/>
    </row>
    <row r="2981" spans="5:20" x14ac:dyDescent="0.35">
      <c r="E2981" s="1"/>
      <c r="F2981" s="1"/>
      <c r="P2981" s="1"/>
      <c r="Q2981" s="1"/>
      <c r="T2981" s="1"/>
    </row>
    <row r="2982" spans="5:20" x14ac:dyDescent="0.35">
      <c r="E2982" s="1"/>
      <c r="F2982" s="1"/>
      <c r="P2982" s="1"/>
      <c r="Q2982" s="1"/>
      <c r="T2982" s="1"/>
    </row>
    <row r="2983" spans="5:20" x14ac:dyDescent="0.35">
      <c r="E2983" s="1"/>
      <c r="F2983" s="1"/>
      <c r="P2983" s="1"/>
      <c r="Q2983" s="1"/>
      <c r="T2983" s="1"/>
    </row>
    <row r="2984" spans="5:20" x14ac:dyDescent="0.35">
      <c r="E2984" s="1"/>
      <c r="F2984" s="1"/>
      <c r="P2984" s="1"/>
      <c r="Q2984" s="1"/>
      <c r="T2984" s="1"/>
    </row>
    <row r="2985" spans="5:20" x14ac:dyDescent="0.35">
      <c r="E2985" s="1"/>
      <c r="F2985" s="1"/>
      <c r="P2985" s="1"/>
      <c r="Q2985" s="1"/>
      <c r="T2985" s="1"/>
    </row>
    <row r="2986" spans="5:20" x14ac:dyDescent="0.35">
      <c r="E2986" s="1"/>
      <c r="F2986" s="1"/>
      <c r="P2986" s="1"/>
      <c r="Q2986" s="1"/>
      <c r="T2986" s="1"/>
    </row>
    <row r="2987" spans="5:20" x14ac:dyDescent="0.35">
      <c r="E2987" s="1"/>
      <c r="F2987" s="1"/>
      <c r="P2987" s="1"/>
      <c r="Q2987" s="1"/>
      <c r="T2987" s="1"/>
    </row>
    <row r="2988" spans="5:20" x14ac:dyDescent="0.35">
      <c r="E2988" s="1"/>
      <c r="F2988" s="1"/>
      <c r="P2988" s="1"/>
      <c r="Q2988" s="1"/>
      <c r="T2988" s="1"/>
    </row>
    <row r="2989" spans="5:20" x14ac:dyDescent="0.35">
      <c r="E2989" s="1"/>
      <c r="F2989" s="1"/>
      <c r="P2989" s="1"/>
      <c r="Q2989" s="1"/>
      <c r="T2989" s="1"/>
    </row>
    <row r="2990" spans="5:20" x14ac:dyDescent="0.35">
      <c r="E2990" s="1"/>
      <c r="F2990" s="1"/>
      <c r="P2990" s="1"/>
      <c r="Q2990" s="1"/>
      <c r="T2990" s="1"/>
    </row>
    <row r="2991" spans="5:20" x14ac:dyDescent="0.35">
      <c r="E2991" s="1"/>
      <c r="F2991" s="1"/>
      <c r="P2991" s="1"/>
      <c r="Q2991" s="1"/>
      <c r="T2991" s="1"/>
    </row>
    <row r="2992" spans="5:20" x14ac:dyDescent="0.35">
      <c r="E2992" s="1"/>
      <c r="F2992" s="1"/>
      <c r="P2992" s="1"/>
      <c r="Q2992" s="1"/>
      <c r="T2992" s="1"/>
    </row>
    <row r="2993" spans="5:20" x14ac:dyDescent="0.35">
      <c r="E2993" s="1"/>
      <c r="F2993" s="1"/>
      <c r="P2993" s="1"/>
      <c r="Q2993" s="1"/>
      <c r="T2993" s="1"/>
    </row>
    <row r="2994" spans="5:20" x14ac:dyDescent="0.35">
      <c r="E2994" s="1"/>
      <c r="F2994" s="1"/>
      <c r="P2994" s="1"/>
      <c r="Q2994" s="1"/>
      <c r="T2994" s="1"/>
    </row>
    <row r="2995" spans="5:20" x14ac:dyDescent="0.35">
      <c r="E2995" s="1"/>
      <c r="F2995" s="1"/>
      <c r="P2995" s="1"/>
      <c r="Q2995" s="1"/>
      <c r="T2995" s="1"/>
    </row>
    <row r="2996" spans="5:20" x14ac:dyDescent="0.35">
      <c r="E2996" s="1"/>
      <c r="F2996" s="1"/>
      <c r="P2996" s="1"/>
      <c r="Q2996" s="1"/>
      <c r="T2996" s="1"/>
    </row>
    <row r="2997" spans="5:20" x14ac:dyDescent="0.35">
      <c r="E2997" s="1"/>
      <c r="F2997" s="1"/>
      <c r="P2997" s="1"/>
      <c r="Q2997" s="1"/>
      <c r="T2997" s="1"/>
    </row>
    <row r="2998" spans="5:20" x14ac:dyDescent="0.35">
      <c r="E2998" s="1"/>
      <c r="F2998" s="1"/>
      <c r="P2998" s="1"/>
      <c r="Q2998" s="1"/>
      <c r="T2998" s="1"/>
    </row>
    <row r="2999" spans="5:20" x14ac:dyDescent="0.35">
      <c r="E2999" s="1"/>
      <c r="F2999" s="1"/>
      <c r="P2999" s="1"/>
      <c r="Q2999" s="1"/>
      <c r="T2999" s="1"/>
    </row>
    <row r="3000" spans="5:20" x14ac:dyDescent="0.35">
      <c r="E3000" s="1"/>
      <c r="F3000" s="1"/>
      <c r="P3000" s="1"/>
      <c r="Q3000" s="1"/>
      <c r="T3000" s="1"/>
    </row>
    <row r="3001" spans="5:20" x14ac:dyDescent="0.35">
      <c r="E3001" s="1"/>
      <c r="F3001" s="1"/>
      <c r="P3001" s="1"/>
      <c r="Q3001" s="1"/>
      <c r="T3001" s="1"/>
    </row>
    <row r="3002" spans="5:20" x14ac:dyDescent="0.35">
      <c r="E3002" s="1"/>
      <c r="F3002" s="1"/>
      <c r="P3002" s="1"/>
      <c r="Q3002" s="1"/>
      <c r="T3002" s="1"/>
    </row>
    <row r="3003" spans="5:20" x14ac:dyDescent="0.35">
      <c r="E3003" s="1"/>
      <c r="F3003" s="1"/>
      <c r="P3003" s="1"/>
      <c r="Q3003" s="1"/>
      <c r="T3003" s="1"/>
    </row>
    <row r="3004" spans="5:20" x14ac:dyDescent="0.35">
      <c r="E3004" s="1"/>
      <c r="F3004" s="1"/>
      <c r="P3004" s="1"/>
      <c r="Q3004" s="1"/>
      <c r="T3004" s="1"/>
    </row>
    <row r="3005" spans="5:20" x14ac:dyDescent="0.35">
      <c r="E3005" s="1"/>
      <c r="F3005" s="1"/>
      <c r="P3005" s="1"/>
      <c r="Q3005" s="1"/>
      <c r="T3005" s="1"/>
    </row>
    <row r="3006" spans="5:20" x14ac:dyDescent="0.35">
      <c r="E3006" s="1"/>
      <c r="F3006" s="1"/>
      <c r="P3006" s="1"/>
      <c r="Q3006" s="1"/>
      <c r="T3006" s="1"/>
    </row>
    <row r="3007" spans="5:20" x14ac:dyDescent="0.35">
      <c r="E3007" s="1"/>
      <c r="F3007" s="1"/>
      <c r="P3007" s="1"/>
      <c r="Q3007" s="1"/>
      <c r="T3007" s="1"/>
    </row>
    <row r="3008" spans="5:20" x14ac:dyDescent="0.35">
      <c r="E3008" s="1"/>
      <c r="F3008" s="1"/>
      <c r="P3008" s="1"/>
      <c r="Q3008" s="1"/>
      <c r="T3008" s="1"/>
    </row>
    <row r="3009" spans="5:20" x14ac:dyDescent="0.35">
      <c r="E3009" s="1"/>
      <c r="F3009" s="1"/>
      <c r="P3009" s="1"/>
      <c r="Q3009" s="1"/>
      <c r="T3009" s="1"/>
    </row>
    <row r="3010" spans="5:20" x14ac:dyDescent="0.35">
      <c r="E3010" s="1"/>
      <c r="F3010" s="1"/>
      <c r="P3010" s="1"/>
      <c r="Q3010" s="1"/>
      <c r="T3010" s="1"/>
    </row>
    <row r="3011" spans="5:20" x14ac:dyDescent="0.35">
      <c r="E3011" s="1"/>
      <c r="F3011" s="1"/>
      <c r="P3011" s="1"/>
      <c r="Q3011" s="1"/>
      <c r="T3011" s="1"/>
    </row>
    <row r="3012" spans="5:20" x14ac:dyDescent="0.35">
      <c r="E3012" s="1"/>
      <c r="F3012" s="1"/>
      <c r="P3012" s="1"/>
      <c r="Q3012" s="1"/>
      <c r="T3012" s="1"/>
    </row>
    <row r="3013" spans="5:20" x14ac:dyDescent="0.35">
      <c r="E3013" s="1"/>
      <c r="F3013" s="1"/>
      <c r="P3013" s="1"/>
      <c r="Q3013" s="1"/>
      <c r="T3013" s="1"/>
    </row>
    <row r="3014" spans="5:20" x14ac:dyDescent="0.35">
      <c r="E3014" s="1"/>
      <c r="F3014" s="1"/>
      <c r="P3014" s="1"/>
      <c r="Q3014" s="1"/>
      <c r="T3014" s="1"/>
    </row>
    <row r="3015" spans="5:20" x14ac:dyDescent="0.35">
      <c r="E3015" s="1"/>
      <c r="F3015" s="1"/>
      <c r="P3015" s="1"/>
      <c r="Q3015" s="1"/>
      <c r="T3015" s="1"/>
    </row>
    <row r="3016" spans="5:20" x14ac:dyDescent="0.35">
      <c r="E3016" s="1"/>
      <c r="F3016" s="1"/>
      <c r="P3016" s="1"/>
      <c r="Q3016" s="1"/>
      <c r="T3016" s="1"/>
    </row>
    <row r="3017" spans="5:20" x14ac:dyDescent="0.35">
      <c r="E3017" s="1"/>
      <c r="F3017" s="1"/>
      <c r="P3017" s="1"/>
      <c r="Q3017" s="1"/>
      <c r="T3017" s="1"/>
    </row>
    <row r="3018" spans="5:20" x14ac:dyDescent="0.35">
      <c r="E3018" s="1"/>
      <c r="F3018" s="1"/>
      <c r="P3018" s="1"/>
      <c r="Q3018" s="1"/>
      <c r="T3018" s="1"/>
    </row>
    <row r="3019" spans="5:20" x14ac:dyDescent="0.35">
      <c r="E3019" s="1"/>
      <c r="F3019" s="1"/>
      <c r="P3019" s="1"/>
      <c r="Q3019" s="1"/>
      <c r="T3019" s="1"/>
    </row>
    <row r="3020" spans="5:20" x14ac:dyDescent="0.35">
      <c r="E3020" s="1"/>
      <c r="F3020" s="1"/>
      <c r="P3020" s="1"/>
      <c r="Q3020" s="1"/>
      <c r="T3020" s="1"/>
    </row>
    <row r="3021" spans="5:20" x14ac:dyDescent="0.35">
      <c r="E3021" s="1"/>
      <c r="F3021" s="1"/>
      <c r="P3021" s="1"/>
      <c r="Q3021" s="1"/>
      <c r="T3021" s="1"/>
    </row>
    <row r="3022" spans="5:20" x14ac:dyDescent="0.35">
      <c r="E3022" s="1"/>
      <c r="F3022" s="1"/>
      <c r="P3022" s="1"/>
      <c r="Q3022" s="1"/>
      <c r="T3022" s="1"/>
    </row>
    <row r="3023" spans="5:20" x14ac:dyDescent="0.35">
      <c r="E3023" s="1"/>
      <c r="F3023" s="1"/>
      <c r="P3023" s="1"/>
      <c r="Q3023" s="1"/>
      <c r="T3023" s="1"/>
    </row>
    <row r="3024" spans="5:20" x14ac:dyDescent="0.35">
      <c r="E3024" s="1"/>
      <c r="F3024" s="1"/>
      <c r="P3024" s="1"/>
      <c r="Q3024" s="1"/>
      <c r="T3024" s="1"/>
    </row>
    <row r="3025" spans="5:20" x14ac:dyDescent="0.35">
      <c r="E3025" s="1"/>
      <c r="F3025" s="1"/>
      <c r="P3025" s="1"/>
      <c r="Q3025" s="1"/>
      <c r="T3025" s="1"/>
    </row>
    <row r="3026" spans="5:20" x14ac:dyDescent="0.35">
      <c r="E3026" s="1"/>
      <c r="F3026" s="1"/>
      <c r="P3026" s="1"/>
      <c r="Q3026" s="1"/>
      <c r="T3026" s="1"/>
    </row>
    <row r="3027" spans="5:20" x14ac:dyDescent="0.35">
      <c r="E3027" s="1"/>
      <c r="F3027" s="1"/>
      <c r="P3027" s="1"/>
      <c r="Q3027" s="1"/>
      <c r="T3027" s="1"/>
    </row>
    <row r="3028" spans="5:20" x14ac:dyDescent="0.35">
      <c r="E3028" s="1"/>
      <c r="F3028" s="1"/>
      <c r="P3028" s="1"/>
      <c r="Q3028" s="1"/>
      <c r="T3028" s="1"/>
    </row>
    <row r="3029" spans="5:20" x14ac:dyDescent="0.35">
      <c r="E3029" s="1"/>
      <c r="F3029" s="1"/>
      <c r="P3029" s="1"/>
      <c r="Q3029" s="1"/>
      <c r="T3029" s="1"/>
    </row>
    <row r="3030" spans="5:20" x14ac:dyDescent="0.35">
      <c r="E3030" s="1"/>
      <c r="F3030" s="1"/>
      <c r="P3030" s="1"/>
      <c r="Q3030" s="1"/>
      <c r="T3030" s="1"/>
    </row>
    <row r="3031" spans="5:20" x14ac:dyDescent="0.35">
      <c r="E3031" s="1"/>
      <c r="F3031" s="1"/>
      <c r="P3031" s="1"/>
      <c r="Q3031" s="1"/>
      <c r="T3031" s="1"/>
    </row>
    <row r="3032" spans="5:20" x14ac:dyDescent="0.35">
      <c r="E3032" s="1"/>
      <c r="F3032" s="1"/>
      <c r="P3032" s="1"/>
      <c r="Q3032" s="1"/>
      <c r="T3032" s="1"/>
    </row>
    <row r="3033" spans="5:20" x14ac:dyDescent="0.35">
      <c r="E3033" s="1"/>
      <c r="F3033" s="1"/>
      <c r="P3033" s="1"/>
      <c r="Q3033" s="1"/>
      <c r="T3033" s="1"/>
    </row>
    <row r="3034" spans="5:20" x14ac:dyDescent="0.35">
      <c r="E3034" s="1"/>
      <c r="F3034" s="1"/>
      <c r="P3034" s="1"/>
      <c r="Q3034" s="1"/>
      <c r="T3034" s="1"/>
    </row>
    <row r="3035" spans="5:20" x14ac:dyDescent="0.35">
      <c r="E3035" s="1"/>
      <c r="F3035" s="1"/>
      <c r="P3035" s="1"/>
      <c r="Q3035" s="1"/>
      <c r="T3035" s="1"/>
    </row>
    <row r="3036" spans="5:20" x14ac:dyDescent="0.35">
      <c r="E3036" s="1"/>
      <c r="F3036" s="1"/>
      <c r="P3036" s="1"/>
      <c r="Q3036" s="1"/>
      <c r="T3036" s="1"/>
    </row>
    <row r="3037" spans="5:20" x14ac:dyDescent="0.35">
      <c r="E3037" s="1"/>
      <c r="F3037" s="1"/>
      <c r="P3037" s="1"/>
      <c r="Q3037" s="1"/>
      <c r="T3037" s="1"/>
    </row>
    <row r="3038" spans="5:20" x14ac:dyDescent="0.35">
      <c r="E3038" s="1"/>
      <c r="F3038" s="1"/>
      <c r="P3038" s="1"/>
      <c r="Q3038" s="1"/>
      <c r="T3038" s="1"/>
    </row>
    <row r="3039" spans="5:20" x14ac:dyDescent="0.35">
      <c r="E3039" s="1"/>
      <c r="F3039" s="1"/>
      <c r="P3039" s="1"/>
      <c r="Q3039" s="1"/>
      <c r="T3039" s="1"/>
    </row>
    <row r="3040" spans="5:20" x14ac:dyDescent="0.35">
      <c r="E3040" s="1"/>
      <c r="F3040" s="1"/>
      <c r="P3040" s="1"/>
      <c r="Q3040" s="1"/>
      <c r="T3040" s="1"/>
    </row>
    <row r="3041" spans="5:20" x14ac:dyDescent="0.35">
      <c r="E3041" s="1"/>
      <c r="F3041" s="1"/>
      <c r="P3041" s="1"/>
      <c r="Q3041" s="1"/>
      <c r="T3041" s="1"/>
    </row>
    <row r="3042" spans="5:20" x14ac:dyDescent="0.35">
      <c r="E3042" s="1"/>
      <c r="F3042" s="1"/>
      <c r="P3042" s="1"/>
      <c r="Q3042" s="1"/>
      <c r="T3042" s="1"/>
    </row>
    <row r="3043" spans="5:20" x14ac:dyDescent="0.35">
      <c r="E3043" s="1"/>
      <c r="F3043" s="1"/>
      <c r="P3043" s="1"/>
      <c r="Q3043" s="1"/>
      <c r="T3043" s="1"/>
    </row>
    <row r="3044" spans="5:20" x14ac:dyDescent="0.35">
      <c r="E3044" s="1"/>
      <c r="F3044" s="1"/>
      <c r="P3044" s="1"/>
      <c r="Q3044" s="1"/>
      <c r="T3044" s="1"/>
    </row>
    <row r="3045" spans="5:20" x14ac:dyDescent="0.35">
      <c r="E3045" s="1"/>
      <c r="F3045" s="1"/>
      <c r="P3045" s="1"/>
      <c r="Q3045" s="1"/>
      <c r="T3045" s="1"/>
    </row>
    <row r="3046" spans="5:20" x14ac:dyDescent="0.35">
      <c r="E3046" s="1"/>
      <c r="F3046" s="1"/>
      <c r="P3046" s="1"/>
      <c r="Q3046" s="1"/>
      <c r="T3046" s="1"/>
    </row>
    <row r="3047" spans="5:20" x14ac:dyDescent="0.35">
      <c r="E3047" s="1"/>
      <c r="F3047" s="1"/>
      <c r="P3047" s="1"/>
      <c r="Q3047" s="1"/>
      <c r="T3047" s="1"/>
    </row>
    <row r="3048" spans="5:20" x14ac:dyDescent="0.35">
      <c r="E3048" s="1"/>
      <c r="F3048" s="1"/>
      <c r="P3048" s="1"/>
      <c r="Q3048" s="1"/>
      <c r="T3048" s="1"/>
    </row>
    <row r="3049" spans="5:20" x14ac:dyDescent="0.35">
      <c r="E3049" s="1"/>
      <c r="F3049" s="1"/>
      <c r="P3049" s="1"/>
      <c r="Q3049" s="1"/>
      <c r="T3049" s="1"/>
    </row>
    <row r="3050" spans="5:20" x14ac:dyDescent="0.35">
      <c r="P3050" s="1"/>
      <c r="Q3050" s="1"/>
      <c r="T3050" s="1"/>
    </row>
    <row r="3051" spans="5:20" x14ac:dyDescent="0.35">
      <c r="P3051" s="1"/>
      <c r="Q3051" s="1"/>
      <c r="T3051" s="1"/>
    </row>
    <row r="3052" spans="5:20" x14ac:dyDescent="0.35">
      <c r="P3052" s="1"/>
      <c r="Q3052" s="1"/>
      <c r="T3052" s="1"/>
    </row>
    <row r="3053" spans="5:20" x14ac:dyDescent="0.35">
      <c r="P3053" s="1"/>
      <c r="Q3053" s="1"/>
      <c r="T3053" s="1"/>
    </row>
    <row r="3054" spans="5:20" x14ac:dyDescent="0.35">
      <c r="P3054" s="1"/>
      <c r="Q3054" s="1"/>
      <c r="T3054" s="1"/>
    </row>
    <row r="3055" spans="5:20" x14ac:dyDescent="0.35">
      <c r="P3055" s="1"/>
      <c r="Q3055" s="1"/>
      <c r="T3055" s="1"/>
    </row>
    <row r="3056" spans="5:20" x14ac:dyDescent="0.35">
      <c r="P3056" s="1"/>
      <c r="Q3056" s="1"/>
      <c r="T3056" s="1"/>
    </row>
    <row r="3057" spans="16:20" x14ac:dyDescent="0.35">
      <c r="P3057" s="1"/>
      <c r="Q3057" s="1"/>
      <c r="T3057" s="1"/>
    </row>
    <row r="3058" spans="16:20" x14ac:dyDescent="0.35">
      <c r="P3058" s="1"/>
      <c r="Q3058" s="1"/>
      <c r="T3058" s="1"/>
    </row>
    <row r="3059" spans="16:20" x14ac:dyDescent="0.35">
      <c r="P3059" s="1"/>
      <c r="Q3059" s="1"/>
      <c r="T3059" s="1"/>
    </row>
    <row r="3060" spans="16:20" x14ac:dyDescent="0.35">
      <c r="P3060" s="1"/>
      <c r="Q3060" s="1"/>
      <c r="T3060" s="1"/>
    </row>
    <row r="3061" spans="16:20" x14ac:dyDescent="0.35">
      <c r="P3061" s="1"/>
      <c r="Q3061" s="1"/>
      <c r="T3061" s="1"/>
    </row>
    <row r="3062" spans="16:20" x14ac:dyDescent="0.35">
      <c r="P3062" s="1"/>
      <c r="Q3062" s="1"/>
      <c r="T3062" s="1"/>
    </row>
    <row r="3063" spans="16:20" x14ac:dyDescent="0.35">
      <c r="P3063" s="1"/>
      <c r="Q3063" s="1"/>
      <c r="T3063" s="1"/>
    </row>
    <row r="3064" spans="16:20" x14ac:dyDescent="0.35">
      <c r="P3064" s="1"/>
      <c r="Q3064" s="1"/>
      <c r="T3064" s="1"/>
    </row>
    <row r="3065" spans="16:20" x14ac:dyDescent="0.35">
      <c r="P3065" s="1"/>
      <c r="Q3065" s="1"/>
      <c r="T3065" s="1"/>
    </row>
    <row r="3066" spans="16:20" x14ac:dyDescent="0.35">
      <c r="P3066" s="1"/>
      <c r="Q3066" s="1"/>
      <c r="T3066" s="1"/>
    </row>
    <row r="3067" spans="16:20" x14ac:dyDescent="0.35">
      <c r="P3067" s="1"/>
      <c r="Q3067" s="1"/>
      <c r="T3067" s="1"/>
    </row>
    <row r="3068" spans="16:20" x14ac:dyDescent="0.35">
      <c r="P3068" s="1"/>
      <c r="Q3068" s="1"/>
      <c r="T3068" s="1"/>
    </row>
    <row r="3069" spans="16:20" x14ac:dyDescent="0.35">
      <c r="P3069" s="1"/>
      <c r="Q3069" s="1"/>
      <c r="T3069" s="1"/>
    </row>
    <row r="3070" spans="16:20" x14ac:dyDescent="0.35">
      <c r="P3070" s="1"/>
      <c r="Q3070" s="1"/>
      <c r="T3070" s="1"/>
    </row>
    <row r="3071" spans="16:20" x14ac:dyDescent="0.35">
      <c r="P3071" s="1"/>
      <c r="Q3071" s="1"/>
      <c r="T3071" s="1"/>
    </row>
    <row r="3072" spans="16:20" x14ac:dyDescent="0.35">
      <c r="P3072" s="1"/>
      <c r="Q3072" s="1"/>
      <c r="T3072" s="1"/>
    </row>
    <row r="3073" spans="16:20" x14ac:dyDescent="0.35">
      <c r="P3073" s="1"/>
      <c r="Q3073" s="1"/>
      <c r="T3073" s="1"/>
    </row>
    <row r="3074" spans="16:20" x14ac:dyDescent="0.35">
      <c r="P3074" s="1"/>
      <c r="Q3074" s="1"/>
      <c r="T3074" s="1"/>
    </row>
    <row r="3075" spans="16:20" x14ac:dyDescent="0.35">
      <c r="P3075" s="1"/>
      <c r="Q3075" s="1"/>
      <c r="T3075" s="1"/>
    </row>
    <row r="3076" spans="16:20" x14ac:dyDescent="0.35">
      <c r="P3076" s="1"/>
      <c r="Q3076" s="1"/>
      <c r="T3076" s="1"/>
    </row>
    <row r="3077" spans="16:20" x14ac:dyDescent="0.35">
      <c r="P3077" s="1"/>
      <c r="Q3077" s="1"/>
      <c r="T3077" s="1"/>
    </row>
    <row r="3078" spans="16:20" x14ac:dyDescent="0.35">
      <c r="P3078" s="1"/>
      <c r="Q3078" s="1"/>
      <c r="T3078" s="1"/>
    </row>
    <row r="3079" spans="16:20" x14ac:dyDescent="0.35">
      <c r="P3079" s="1"/>
      <c r="Q3079" s="1"/>
      <c r="T3079" s="1"/>
    </row>
    <row r="3080" spans="16:20" x14ac:dyDescent="0.35">
      <c r="P3080" s="1"/>
      <c r="Q3080" s="1"/>
      <c r="T3080" s="1"/>
    </row>
    <row r="3081" spans="16:20" x14ac:dyDescent="0.35">
      <c r="P3081" s="1"/>
      <c r="Q3081" s="1"/>
      <c r="T3081" s="1"/>
    </row>
    <row r="3082" spans="16:20" x14ac:dyDescent="0.35">
      <c r="P3082" s="1"/>
      <c r="Q3082" s="1"/>
      <c r="T3082" s="1"/>
    </row>
    <row r="3083" spans="16:20" x14ac:dyDescent="0.35">
      <c r="P3083" s="1"/>
      <c r="Q3083" s="1"/>
      <c r="T3083" s="1"/>
    </row>
    <row r="3084" spans="16:20" x14ac:dyDescent="0.35">
      <c r="P3084" s="1"/>
      <c r="Q3084" s="1"/>
      <c r="T3084" s="1"/>
    </row>
    <row r="3085" spans="16:20" x14ac:dyDescent="0.35">
      <c r="P3085" s="1"/>
      <c r="Q3085" s="1"/>
      <c r="T3085" s="1"/>
    </row>
    <row r="3086" spans="16:20" x14ac:dyDescent="0.35">
      <c r="P3086" s="1"/>
      <c r="Q3086" s="1"/>
      <c r="T3086" s="1"/>
    </row>
    <row r="3087" spans="16:20" x14ac:dyDescent="0.35">
      <c r="P3087" s="1"/>
      <c r="Q3087" s="1"/>
      <c r="T3087" s="1"/>
    </row>
    <row r="3088" spans="16:20" x14ac:dyDescent="0.35">
      <c r="P3088" s="1"/>
      <c r="Q3088" s="1"/>
      <c r="T3088" s="1"/>
    </row>
    <row r="3089" spans="16:20" x14ac:dyDescent="0.35">
      <c r="P3089" s="1"/>
      <c r="Q3089" s="1"/>
      <c r="T3089" s="1"/>
    </row>
    <row r="3090" spans="16:20" x14ac:dyDescent="0.35">
      <c r="P3090" s="1"/>
      <c r="Q3090" s="1"/>
      <c r="T3090" s="1"/>
    </row>
    <row r="3091" spans="16:20" x14ac:dyDescent="0.35">
      <c r="P3091" s="1"/>
      <c r="Q3091" s="1"/>
      <c r="T3091" s="1"/>
    </row>
    <row r="3092" spans="16:20" x14ac:dyDescent="0.35">
      <c r="P3092" s="1"/>
      <c r="Q3092" s="1"/>
      <c r="T3092" s="1"/>
    </row>
    <row r="3093" spans="16:20" x14ac:dyDescent="0.35">
      <c r="P3093" s="1"/>
      <c r="Q3093" s="1"/>
      <c r="T3093" s="1"/>
    </row>
    <row r="3094" spans="16:20" x14ac:dyDescent="0.35">
      <c r="P3094" s="1"/>
      <c r="Q3094" s="1"/>
      <c r="T3094" s="1"/>
    </row>
    <row r="3095" spans="16:20" x14ac:dyDescent="0.35">
      <c r="P3095" s="1"/>
      <c r="Q3095" s="1"/>
      <c r="T3095" s="1"/>
    </row>
    <row r="3096" spans="16:20" x14ac:dyDescent="0.35">
      <c r="P3096" s="1"/>
      <c r="Q3096" s="1"/>
      <c r="T3096" s="1"/>
    </row>
    <row r="3097" spans="16:20" x14ac:dyDescent="0.35">
      <c r="P3097" s="1"/>
      <c r="Q3097" s="1"/>
      <c r="T3097" s="1"/>
    </row>
    <row r="3098" spans="16:20" x14ac:dyDescent="0.35">
      <c r="P3098" s="1"/>
      <c r="Q3098" s="1"/>
      <c r="T3098" s="1"/>
    </row>
    <row r="3099" spans="16:20" x14ac:dyDescent="0.35">
      <c r="P3099" s="1"/>
      <c r="Q3099" s="1"/>
      <c r="T3099" s="1"/>
    </row>
    <row r="3100" spans="16:20" x14ac:dyDescent="0.35">
      <c r="P3100" s="1"/>
      <c r="Q3100" s="1"/>
      <c r="T3100" s="1"/>
    </row>
    <row r="3101" spans="16:20" x14ac:dyDescent="0.35">
      <c r="P3101" s="1"/>
      <c r="Q3101" s="1"/>
      <c r="T3101" s="1"/>
    </row>
    <row r="3102" spans="16:20" x14ac:dyDescent="0.35">
      <c r="P3102" s="1"/>
      <c r="Q3102" s="1"/>
      <c r="T3102" s="1"/>
    </row>
    <row r="3103" spans="16:20" x14ac:dyDescent="0.35">
      <c r="P3103" s="1"/>
      <c r="Q3103" s="1"/>
      <c r="T3103" s="1"/>
    </row>
    <row r="3104" spans="16:20" x14ac:dyDescent="0.35">
      <c r="P3104" s="1"/>
      <c r="Q3104" s="1"/>
      <c r="T3104" s="1"/>
    </row>
    <row r="3105" spans="16:20" x14ac:dyDescent="0.35">
      <c r="P3105" s="1"/>
      <c r="Q3105" s="1"/>
      <c r="T3105" s="1"/>
    </row>
    <row r="3106" spans="16:20" x14ac:dyDescent="0.35">
      <c r="P3106" s="1"/>
      <c r="Q3106" s="1"/>
      <c r="T3106" s="1"/>
    </row>
    <row r="3107" spans="16:20" x14ac:dyDescent="0.35">
      <c r="P3107" s="1"/>
      <c r="Q3107" s="1"/>
      <c r="T3107" s="1"/>
    </row>
    <row r="3108" spans="16:20" x14ac:dyDescent="0.35">
      <c r="P3108" s="1"/>
      <c r="Q3108" s="1"/>
      <c r="T3108" s="1"/>
    </row>
    <row r="3109" spans="16:20" x14ac:dyDescent="0.35">
      <c r="P3109" s="1"/>
      <c r="Q3109" s="1"/>
      <c r="T3109" s="1"/>
    </row>
    <row r="3110" spans="16:20" x14ac:dyDescent="0.35">
      <c r="P3110" s="1"/>
      <c r="Q3110" s="1"/>
      <c r="T3110" s="1"/>
    </row>
    <row r="3111" spans="16:20" x14ac:dyDescent="0.35">
      <c r="P3111" s="1"/>
      <c r="Q3111" s="1"/>
      <c r="T3111" s="1"/>
    </row>
    <row r="3112" spans="16:20" x14ac:dyDescent="0.35">
      <c r="P3112" s="1"/>
      <c r="Q3112" s="1"/>
      <c r="T3112" s="1"/>
    </row>
    <row r="3113" spans="16:20" x14ac:dyDescent="0.35">
      <c r="P3113" s="1"/>
      <c r="Q3113" s="1"/>
      <c r="T3113" s="1"/>
    </row>
    <row r="3114" spans="16:20" x14ac:dyDescent="0.35">
      <c r="P3114" s="1"/>
      <c r="Q3114" s="1"/>
      <c r="T3114" s="1"/>
    </row>
    <row r="3115" spans="16:20" x14ac:dyDescent="0.35">
      <c r="P3115" s="1"/>
      <c r="Q3115" s="1"/>
      <c r="T3115" s="1"/>
    </row>
    <row r="3116" spans="16:20" x14ac:dyDescent="0.35">
      <c r="P3116" s="1"/>
      <c r="Q3116" s="1"/>
      <c r="T3116" s="1"/>
    </row>
    <row r="3117" spans="16:20" x14ac:dyDescent="0.35">
      <c r="P3117" s="1"/>
      <c r="Q3117" s="1"/>
      <c r="T3117" s="1"/>
    </row>
    <row r="3118" spans="16:20" x14ac:dyDescent="0.35">
      <c r="P3118" s="1"/>
      <c r="Q3118" s="1"/>
      <c r="T3118" s="1"/>
    </row>
    <row r="3119" spans="16:20" x14ac:dyDescent="0.35">
      <c r="P3119" s="1"/>
      <c r="Q3119" s="1"/>
      <c r="T3119" s="1"/>
    </row>
    <row r="3120" spans="16:20" x14ac:dyDescent="0.35">
      <c r="P3120" s="1"/>
      <c r="Q3120" s="1"/>
      <c r="T3120" s="1"/>
    </row>
    <row r="3121" spans="16:20" x14ac:dyDescent="0.35">
      <c r="P3121" s="1"/>
      <c r="Q3121" s="1"/>
      <c r="T3121" s="1"/>
    </row>
    <row r="3122" spans="16:20" x14ac:dyDescent="0.35">
      <c r="P3122" s="1"/>
      <c r="Q3122" s="1"/>
      <c r="T3122" s="1"/>
    </row>
    <row r="3123" spans="16:20" x14ac:dyDescent="0.35">
      <c r="P3123" s="1"/>
      <c r="Q3123" s="1"/>
      <c r="T3123" s="1"/>
    </row>
    <row r="3124" spans="16:20" x14ac:dyDescent="0.35">
      <c r="P3124" s="1"/>
      <c r="Q3124" s="1"/>
      <c r="T3124" s="1"/>
    </row>
    <row r="3125" spans="16:20" x14ac:dyDescent="0.35">
      <c r="P3125" s="1"/>
      <c r="Q3125" s="1"/>
      <c r="T3125" s="1"/>
    </row>
    <row r="3126" spans="16:20" x14ac:dyDescent="0.35">
      <c r="P3126" s="1"/>
      <c r="Q3126" s="1"/>
      <c r="T3126" s="1"/>
    </row>
    <row r="3127" spans="16:20" x14ac:dyDescent="0.35">
      <c r="P3127" s="1"/>
      <c r="Q3127" s="1"/>
      <c r="T3127" s="1"/>
    </row>
    <row r="3128" spans="16:20" x14ac:dyDescent="0.35">
      <c r="P3128" s="1"/>
      <c r="Q3128" s="1"/>
      <c r="T3128" s="1"/>
    </row>
    <row r="3129" spans="16:20" x14ac:dyDescent="0.35">
      <c r="P3129" s="1"/>
      <c r="Q3129" s="1"/>
      <c r="T3129" s="1"/>
    </row>
    <row r="3130" spans="16:20" x14ac:dyDescent="0.35">
      <c r="P3130" s="1"/>
      <c r="Q3130" s="1"/>
      <c r="T3130" s="1"/>
    </row>
    <row r="3131" spans="16:20" x14ac:dyDescent="0.35">
      <c r="P3131" s="1"/>
      <c r="Q3131" s="1"/>
      <c r="T3131" s="1"/>
    </row>
    <row r="3132" spans="16:20" x14ac:dyDescent="0.35">
      <c r="P3132" s="1"/>
      <c r="Q3132" s="1"/>
      <c r="T3132" s="1"/>
    </row>
    <row r="3133" spans="16:20" x14ac:dyDescent="0.35">
      <c r="P3133" s="1"/>
      <c r="Q3133" s="1"/>
      <c r="T3133" s="1"/>
    </row>
    <row r="3134" spans="16:20" x14ac:dyDescent="0.35">
      <c r="P3134" s="1"/>
      <c r="Q3134" s="1"/>
      <c r="T3134" s="1"/>
    </row>
    <row r="3135" spans="16:20" x14ac:dyDescent="0.35">
      <c r="P3135" s="1"/>
      <c r="Q3135" s="1"/>
      <c r="T3135" s="1"/>
    </row>
    <row r="3136" spans="16:20" x14ac:dyDescent="0.35">
      <c r="P3136" s="1"/>
      <c r="Q3136" s="1"/>
      <c r="T3136" s="1"/>
    </row>
    <row r="3137" spans="16:20" x14ac:dyDescent="0.35">
      <c r="P3137" s="1"/>
      <c r="Q3137" s="1"/>
      <c r="T3137" s="1"/>
    </row>
    <row r="3138" spans="16:20" x14ac:dyDescent="0.35">
      <c r="P3138" s="1"/>
      <c r="Q3138" s="1"/>
      <c r="T3138" s="1"/>
    </row>
    <row r="3139" spans="16:20" x14ac:dyDescent="0.35">
      <c r="P3139" s="1"/>
      <c r="Q3139" s="1"/>
      <c r="T3139" s="1"/>
    </row>
    <row r="3140" spans="16:20" x14ac:dyDescent="0.35">
      <c r="P3140" s="1"/>
      <c r="Q3140" s="1"/>
      <c r="T3140" s="1"/>
    </row>
    <row r="3141" spans="16:20" x14ac:dyDescent="0.35">
      <c r="P3141" s="1"/>
      <c r="Q3141" s="1"/>
      <c r="T3141" s="1"/>
    </row>
    <row r="3142" spans="16:20" x14ac:dyDescent="0.35">
      <c r="P3142" s="1"/>
      <c r="Q3142" s="1"/>
      <c r="T3142" s="1"/>
    </row>
    <row r="3143" spans="16:20" x14ac:dyDescent="0.35">
      <c r="P3143" s="1"/>
      <c r="Q3143" s="1"/>
      <c r="T3143" s="1"/>
    </row>
    <row r="3144" spans="16:20" x14ac:dyDescent="0.35">
      <c r="P3144" s="1"/>
      <c r="Q3144" s="1"/>
      <c r="T3144" s="1"/>
    </row>
    <row r="3145" spans="16:20" x14ac:dyDescent="0.35">
      <c r="P3145" s="1"/>
      <c r="Q3145" s="1"/>
      <c r="T3145" s="1"/>
    </row>
    <row r="3146" spans="16:20" x14ac:dyDescent="0.35">
      <c r="P3146" s="1"/>
      <c r="Q3146" s="1"/>
      <c r="T3146" s="1"/>
    </row>
    <row r="3147" spans="16:20" x14ac:dyDescent="0.35">
      <c r="P3147" s="1"/>
      <c r="Q3147" s="1"/>
      <c r="T3147" s="1"/>
    </row>
    <row r="3148" spans="16:20" x14ac:dyDescent="0.35">
      <c r="P3148" s="1"/>
      <c r="Q3148" s="1"/>
      <c r="T3148" s="1"/>
    </row>
    <row r="3149" spans="16:20" x14ac:dyDescent="0.35">
      <c r="P3149" s="1"/>
      <c r="Q3149" s="1"/>
      <c r="T3149" s="1"/>
    </row>
    <row r="3150" spans="16:20" x14ac:dyDescent="0.35">
      <c r="P3150" s="1"/>
      <c r="Q3150" s="1"/>
      <c r="T3150" s="1"/>
    </row>
    <row r="3151" spans="16:20" x14ac:dyDescent="0.35">
      <c r="P3151" s="1"/>
      <c r="Q3151" s="1"/>
      <c r="T3151" s="1"/>
    </row>
    <row r="3152" spans="16:20" x14ac:dyDescent="0.35">
      <c r="P3152" s="1"/>
      <c r="Q3152" s="1"/>
      <c r="T3152" s="1"/>
    </row>
    <row r="3153" spans="16:20" x14ac:dyDescent="0.35">
      <c r="P3153" s="1"/>
      <c r="Q3153" s="1"/>
      <c r="T3153" s="1"/>
    </row>
    <row r="3154" spans="16:20" x14ac:dyDescent="0.35">
      <c r="P3154" s="1"/>
      <c r="Q3154" s="1"/>
      <c r="T3154" s="1"/>
    </row>
    <row r="3155" spans="16:20" x14ac:dyDescent="0.35">
      <c r="P3155" s="1"/>
      <c r="Q3155" s="1"/>
      <c r="T3155" s="1"/>
    </row>
    <row r="3156" spans="16:20" x14ac:dyDescent="0.35">
      <c r="P3156" s="1"/>
      <c r="Q3156" s="1"/>
      <c r="T3156" s="1"/>
    </row>
    <row r="3157" spans="16:20" x14ac:dyDescent="0.35">
      <c r="P3157" s="1"/>
      <c r="Q3157" s="1"/>
      <c r="T3157" s="1"/>
    </row>
    <row r="3158" spans="16:20" x14ac:dyDescent="0.35">
      <c r="P3158" s="1"/>
      <c r="Q3158" s="1"/>
      <c r="T3158" s="1"/>
    </row>
    <row r="3159" spans="16:20" x14ac:dyDescent="0.35">
      <c r="P3159" s="1"/>
      <c r="Q3159" s="1"/>
      <c r="T3159" s="1"/>
    </row>
    <row r="3160" spans="16:20" x14ac:dyDescent="0.35">
      <c r="P3160" s="1"/>
      <c r="Q3160" s="1"/>
      <c r="T3160" s="1"/>
    </row>
    <row r="3161" spans="16:20" x14ac:dyDescent="0.35">
      <c r="P3161" s="1"/>
      <c r="Q3161" s="1"/>
      <c r="T3161" s="1"/>
    </row>
    <row r="3162" spans="16:20" x14ac:dyDescent="0.35">
      <c r="P3162" s="1"/>
      <c r="Q3162" s="1"/>
      <c r="T3162" s="1"/>
    </row>
    <row r="3163" spans="16:20" x14ac:dyDescent="0.35">
      <c r="P3163" s="1"/>
      <c r="Q3163" s="1"/>
      <c r="T3163" s="1"/>
    </row>
    <row r="3164" spans="16:20" x14ac:dyDescent="0.35">
      <c r="P3164" s="1"/>
      <c r="Q3164" s="1"/>
      <c r="T3164" s="1"/>
    </row>
    <row r="3165" spans="16:20" x14ac:dyDescent="0.35">
      <c r="P3165" s="1"/>
      <c r="Q3165" s="1"/>
      <c r="T3165" s="1"/>
    </row>
    <row r="3166" spans="16:20" x14ac:dyDescent="0.35">
      <c r="P3166" s="1"/>
      <c r="Q3166" s="1"/>
      <c r="T3166" s="1"/>
    </row>
    <row r="3167" spans="16:20" x14ac:dyDescent="0.35">
      <c r="P3167" s="1"/>
      <c r="Q3167" s="1"/>
      <c r="T3167" s="1"/>
    </row>
    <row r="3168" spans="16:20" x14ac:dyDescent="0.35">
      <c r="P3168" s="1"/>
      <c r="Q3168" s="1"/>
      <c r="T3168" s="1"/>
    </row>
    <row r="3169" spans="16:20" x14ac:dyDescent="0.35">
      <c r="P3169" s="1"/>
      <c r="Q3169" s="1"/>
      <c r="T3169" s="1"/>
    </row>
    <row r="3170" spans="16:20" x14ac:dyDescent="0.35">
      <c r="P3170" s="1"/>
      <c r="Q3170" s="1"/>
      <c r="T3170" s="1"/>
    </row>
    <row r="3171" spans="16:20" x14ac:dyDescent="0.35">
      <c r="P3171" s="1"/>
      <c r="Q3171" s="1"/>
      <c r="T3171" s="1"/>
    </row>
    <row r="3172" spans="16:20" x14ac:dyDescent="0.35">
      <c r="P3172" s="1"/>
      <c r="Q3172" s="1"/>
      <c r="T3172" s="1"/>
    </row>
    <row r="3173" spans="16:20" x14ac:dyDescent="0.35">
      <c r="P3173" s="1"/>
      <c r="Q3173" s="1"/>
      <c r="T3173" s="1"/>
    </row>
    <row r="3174" spans="16:20" x14ac:dyDescent="0.35">
      <c r="P3174" s="1"/>
      <c r="Q3174" s="1"/>
      <c r="T3174" s="1"/>
    </row>
    <row r="3175" spans="16:20" x14ac:dyDescent="0.35">
      <c r="P3175" s="1"/>
      <c r="Q3175" s="1"/>
      <c r="T3175" s="1"/>
    </row>
    <row r="3176" spans="16:20" x14ac:dyDescent="0.35">
      <c r="P3176" s="1"/>
      <c r="Q3176" s="1"/>
      <c r="T3176" s="1"/>
    </row>
    <row r="3177" spans="16:20" x14ac:dyDescent="0.35">
      <c r="P3177" s="1"/>
      <c r="Q3177" s="1"/>
      <c r="T3177" s="1"/>
    </row>
    <row r="3178" spans="16:20" x14ac:dyDescent="0.35">
      <c r="P3178" s="1"/>
      <c r="Q3178" s="1"/>
      <c r="T3178" s="1"/>
    </row>
    <row r="3179" spans="16:20" x14ac:dyDescent="0.35">
      <c r="P3179" s="1"/>
      <c r="Q3179" s="1"/>
      <c r="T3179" s="1"/>
    </row>
    <row r="3180" spans="16:20" x14ac:dyDescent="0.35">
      <c r="P3180" s="1"/>
      <c r="Q3180" s="1"/>
      <c r="T3180" s="1"/>
    </row>
    <row r="3181" spans="16:20" x14ac:dyDescent="0.35">
      <c r="P3181" s="1"/>
      <c r="Q3181" s="1"/>
      <c r="T3181" s="1"/>
    </row>
    <row r="3182" spans="16:20" x14ac:dyDescent="0.35">
      <c r="P3182" s="1"/>
      <c r="Q3182" s="1"/>
      <c r="T3182" s="1"/>
    </row>
    <row r="3183" spans="16:20" x14ac:dyDescent="0.35">
      <c r="P3183" s="1"/>
      <c r="Q3183" s="1"/>
      <c r="T3183" s="1"/>
    </row>
    <row r="3184" spans="16:20" x14ac:dyDescent="0.35">
      <c r="P3184" s="1"/>
      <c r="Q3184" s="1"/>
      <c r="T3184" s="1"/>
    </row>
    <row r="3185" spans="16:20" x14ac:dyDescent="0.35">
      <c r="P3185" s="1"/>
      <c r="Q3185" s="1"/>
      <c r="T3185" s="1"/>
    </row>
    <row r="3186" spans="16:20" x14ac:dyDescent="0.35">
      <c r="P3186" s="1"/>
      <c r="Q3186" s="1"/>
      <c r="T3186" s="1"/>
    </row>
    <row r="3187" spans="16:20" x14ac:dyDescent="0.35">
      <c r="P3187" s="1"/>
      <c r="Q3187" s="1"/>
      <c r="T3187" s="1"/>
    </row>
    <row r="3188" spans="16:20" x14ac:dyDescent="0.35">
      <c r="P3188" s="1"/>
      <c r="Q3188" s="1"/>
      <c r="T3188" s="1"/>
    </row>
    <row r="3189" spans="16:20" x14ac:dyDescent="0.35">
      <c r="P3189" s="1"/>
      <c r="Q3189" s="1"/>
      <c r="T3189" s="1"/>
    </row>
    <row r="3190" spans="16:20" x14ac:dyDescent="0.35">
      <c r="P3190" s="1"/>
      <c r="Q3190" s="1"/>
      <c r="T3190" s="1"/>
    </row>
    <row r="3191" spans="16:20" x14ac:dyDescent="0.35">
      <c r="P3191" s="1"/>
      <c r="Q3191" s="1"/>
      <c r="T3191" s="1"/>
    </row>
    <row r="3192" spans="16:20" x14ac:dyDescent="0.35">
      <c r="P3192" s="1"/>
      <c r="Q3192" s="1"/>
      <c r="T3192" s="1"/>
    </row>
    <row r="3193" spans="16:20" x14ac:dyDescent="0.35">
      <c r="P3193" s="1"/>
      <c r="Q3193" s="1"/>
      <c r="T3193" s="1"/>
    </row>
    <row r="3194" spans="16:20" x14ac:dyDescent="0.35">
      <c r="P3194" s="1"/>
      <c r="Q3194" s="1"/>
      <c r="T3194" s="1"/>
    </row>
    <row r="3195" spans="16:20" x14ac:dyDescent="0.35">
      <c r="P3195" s="1"/>
      <c r="Q3195" s="1"/>
      <c r="T3195" s="1"/>
    </row>
    <row r="3196" spans="16:20" x14ac:dyDescent="0.35">
      <c r="P3196" s="1"/>
      <c r="Q3196" s="1"/>
      <c r="T3196" s="1"/>
    </row>
    <row r="3197" spans="16:20" x14ac:dyDescent="0.35">
      <c r="P3197" s="1"/>
      <c r="Q3197" s="1"/>
      <c r="T3197" s="1"/>
    </row>
    <row r="3198" spans="16:20" x14ac:dyDescent="0.35">
      <c r="P3198" s="1"/>
      <c r="Q3198" s="1"/>
      <c r="T3198" s="1"/>
    </row>
    <row r="3199" spans="16:20" x14ac:dyDescent="0.35">
      <c r="P3199" s="1"/>
      <c r="Q3199" s="1"/>
      <c r="T3199" s="1"/>
    </row>
    <row r="3200" spans="16:20" x14ac:dyDescent="0.35">
      <c r="P3200" s="1"/>
      <c r="Q3200" s="1"/>
      <c r="T3200" s="1"/>
    </row>
    <row r="3201" spans="16:20" x14ac:dyDescent="0.35">
      <c r="P3201" s="1"/>
      <c r="Q3201" s="1"/>
      <c r="T3201" s="1"/>
    </row>
    <row r="3202" spans="16:20" x14ac:dyDescent="0.35">
      <c r="P3202" s="1"/>
      <c r="Q3202" s="1"/>
      <c r="T3202" s="1"/>
    </row>
    <row r="3203" spans="16:20" x14ac:dyDescent="0.35">
      <c r="P3203" s="1"/>
      <c r="Q3203" s="1"/>
      <c r="T3203" s="1"/>
    </row>
    <row r="3204" spans="16:20" x14ac:dyDescent="0.35">
      <c r="P3204" s="1"/>
      <c r="Q3204" s="1"/>
      <c r="T3204" s="1"/>
    </row>
    <row r="3205" spans="16:20" x14ac:dyDescent="0.35">
      <c r="P3205" s="1"/>
      <c r="Q3205" s="1"/>
      <c r="T3205" s="1"/>
    </row>
    <row r="3206" spans="16:20" x14ac:dyDescent="0.35">
      <c r="P3206" s="1"/>
      <c r="Q3206" s="1"/>
      <c r="T3206" s="1"/>
    </row>
    <row r="3207" spans="16:20" x14ac:dyDescent="0.35">
      <c r="P3207" s="1"/>
      <c r="Q3207" s="1"/>
      <c r="T3207" s="1"/>
    </row>
    <row r="3208" spans="16:20" x14ac:dyDescent="0.35">
      <c r="P3208" s="1"/>
      <c r="Q3208" s="1"/>
      <c r="T3208" s="1"/>
    </row>
    <row r="3209" spans="16:20" x14ac:dyDescent="0.35">
      <c r="P3209" s="1"/>
      <c r="Q3209" s="1"/>
      <c r="T3209" s="1"/>
    </row>
    <row r="3210" spans="16:20" x14ac:dyDescent="0.35">
      <c r="P3210" s="1"/>
      <c r="Q3210" s="1"/>
      <c r="T3210" s="1"/>
    </row>
    <row r="3211" spans="16:20" x14ac:dyDescent="0.35">
      <c r="P3211" s="1"/>
      <c r="Q3211" s="1"/>
      <c r="T3211" s="1"/>
    </row>
    <row r="3212" spans="16:20" x14ac:dyDescent="0.35">
      <c r="P3212" s="1"/>
      <c r="Q3212" s="1"/>
      <c r="T3212" s="1"/>
    </row>
    <row r="3213" spans="16:20" x14ac:dyDescent="0.35">
      <c r="P3213" s="1"/>
      <c r="Q3213" s="1"/>
      <c r="T3213" s="1"/>
    </row>
    <row r="3214" spans="16:20" x14ac:dyDescent="0.35">
      <c r="P3214" s="1"/>
      <c r="Q3214" s="1"/>
      <c r="T3214" s="1"/>
    </row>
    <row r="3215" spans="16:20" x14ac:dyDescent="0.35">
      <c r="P3215" s="1"/>
      <c r="Q3215" s="1"/>
      <c r="T3215" s="1"/>
    </row>
    <row r="3216" spans="16:20" x14ac:dyDescent="0.35">
      <c r="P3216" s="1"/>
      <c r="Q3216" s="1"/>
      <c r="T3216" s="1"/>
    </row>
    <row r="3217" spans="16:20" x14ac:dyDescent="0.35">
      <c r="P3217" s="1"/>
      <c r="Q3217" s="1"/>
      <c r="T3217" s="1"/>
    </row>
    <row r="3218" spans="16:20" x14ac:dyDescent="0.35">
      <c r="P3218" s="1"/>
      <c r="Q3218" s="1"/>
      <c r="T3218" s="1"/>
    </row>
    <row r="3219" spans="16:20" x14ac:dyDescent="0.35">
      <c r="P3219" s="1"/>
      <c r="Q3219" s="1"/>
      <c r="T3219" s="1"/>
    </row>
    <row r="3220" spans="16:20" x14ac:dyDescent="0.35">
      <c r="P3220" s="1"/>
      <c r="Q3220" s="1"/>
      <c r="T3220" s="1"/>
    </row>
    <row r="3221" spans="16:20" x14ac:dyDescent="0.35">
      <c r="P3221" s="1"/>
      <c r="Q3221" s="1"/>
      <c r="T3221" s="1"/>
    </row>
    <row r="3222" spans="16:20" x14ac:dyDescent="0.35">
      <c r="P3222" s="1"/>
      <c r="Q3222" s="1"/>
      <c r="T3222" s="1"/>
    </row>
    <row r="3223" spans="16:20" x14ac:dyDescent="0.35">
      <c r="P3223" s="1"/>
      <c r="Q3223" s="1"/>
      <c r="T3223" s="1"/>
    </row>
    <row r="3224" spans="16:20" x14ac:dyDescent="0.35">
      <c r="P3224" s="1"/>
      <c r="Q3224" s="1"/>
      <c r="T3224" s="1"/>
    </row>
    <row r="3225" spans="16:20" x14ac:dyDescent="0.35">
      <c r="P3225" s="1"/>
      <c r="Q3225" s="1"/>
      <c r="T3225" s="1"/>
    </row>
    <row r="3226" spans="16:20" x14ac:dyDescent="0.35">
      <c r="P3226" s="1"/>
      <c r="Q3226" s="1"/>
      <c r="T3226" s="1"/>
    </row>
    <row r="3227" spans="16:20" x14ac:dyDescent="0.35">
      <c r="P3227" s="1"/>
      <c r="Q3227" s="1"/>
      <c r="T3227" s="1"/>
    </row>
    <row r="3228" spans="16:20" x14ac:dyDescent="0.35">
      <c r="P3228" s="1"/>
      <c r="Q3228" s="1"/>
      <c r="T3228" s="1"/>
    </row>
    <row r="3229" spans="16:20" x14ac:dyDescent="0.35">
      <c r="P3229" s="1"/>
      <c r="Q3229" s="1"/>
      <c r="T3229" s="1"/>
    </row>
    <row r="3230" spans="16:20" x14ac:dyDescent="0.35">
      <c r="P3230" s="1"/>
      <c r="Q3230" s="1"/>
      <c r="T3230" s="1"/>
    </row>
    <row r="3231" spans="16:20" x14ac:dyDescent="0.35">
      <c r="P3231" s="1"/>
      <c r="Q3231" s="1"/>
      <c r="T3231" s="1"/>
    </row>
    <row r="3232" spans="16:20" x14ac:dyDescent="0.35">
      <c r="P3232" s="1"/>
      <c r="Q3232" s="1"/>
      <c r="T3232" s="1"/>
    </row>
    <row r="3233" spans="16:20" x14ac:dyDescent="0.35">
      <c r="P3233" s="1"/>
      <c r="Q3233" s="1"/>
      <c r="T3233" s="1"/>
    </row>
    <row r="3234" spans="16:20" x14ac:dyDescent="0.35">
      <c r="P3234" s="1"/>
      <c r="Q3234" s="1"/>
      <c r="T3234" s="1"/>
    </row>
    <row r="3235" spans="16:20" x14ac:dyDescent="0.35">
      <c r="P3235" s="1"/>
      <c r="Q3235" s="1"/>
      <c r="T3235" s="1"/>
    </row>
    <row r="3236" spans="16:20" x14ac:dyDescent="0.35">
      <c r="P3236" s="1"/>
      <c r="Q3236" s="1"/>
      <c r="T3236" s="1"/>
    </row>
    <row r="3237" spans="16:20" x14ac:dyDescent="0.35">
      <c r="P3237" s="1"/>
      <c r="Q3237" s="1"/>
      <c r="T3237" s="1"/>
    </row>
    <row r="3238" spans="16:20" x14ac:dyDescent="0.35">
      <c r="P3238" s="1"/>
      <c r="Q3238" s="1"/>
      <c r="T3238" s="1"/>
    </row>
    <row r="3239" spans="16:20" x14ac:dyDescent="0.35">
      <c r="P3239" s="1"/>
      <c r="Q3239" s="1"/>
      <c r="T3239" s="1"/>
    </row>
    <row r="3240" spans="16:20" x14ac:dyDescent="0.35">
      <c r="P3240" s="1"/>
      <c r="Q3240" s="1"/>
      <c r="T3240" s="1"/>
    </row>
    <row r="3241" spans="16:20" x14ac:dyDescent="0.35">
      <c r="P3241" s="1"/>
      <c r="Q3241" s="1"/>
      <c r="T3241" s="1"/>
    </row>
    <row r="3242" spans="16:20" x14ac:dyDescent="0.35">
      <c r="P3242" s="1"/>
      <c r="Q3242" s="1"/>
      <c r="T3242" s="1"/>
    </row>
    <row r="3243" spans="16:20" x14ac:dyDescent="0.35">
      <c r="P3243" s="1"/>
      <c r="Q3243" s="1"/>
      <c r="T3243" s="1"/>
    </row>
    <row r="3244" spans="16:20" x14ac:dyDescent="0.35">
      <c r="P3244" s="1"/>
      <c r="Q3244" s="1"/>
      <c r="T3244" s="1"/>
    </row>
    <row r="3245" spans="16:20" x14ac:dyDescent="0.35">
      <c r="P3245" s="1"/>
      <c r="Q3245" s="1"/>
      <c r="T3245" s="1"/>
    </row>
    <row r="3246" spans="16:20" x14ac:dyDescent="0.35">
      <c r="P3246" s="1"/>
      <c r="Q3246" s="1"/>
      <c r="T3246" s="1"/>
    </row>
    <row r="3247" spans="16:20" x14ac:dyDescent="0.35">
      <c r="P3247" s="1"/>
      <c r="Q3247" s="1"/>
      <c r="T3247" s="1"/>
    </row>
    <row r="3248" spans="16:20" x14ac:dyDescent="0.35">
      <c r="P3248" s="1"/>
      <c r="Q3248" s="1"/>
      <c r="T3248" s="1"/>
    </row>
    <row r="3249" spans="16:20" x14ac:dyDescent="0.35">
      <c r="P3249" s="1"/>
      <c r="Q3249" s="1"/>
      <c r="T3249" s="1"/>
    </row>
    <row r="3250" spans="16:20" x14ac:dyDescent="0.35">
      <c r="P3250" s="1"/>
      <c r="Q3250" s="1"/>
      <c r="T3250" s="1"/>
    </row>
    <row r="3251" spans="16:20" x14ac:dyDescent="0.35">
      <c r="P3251" s="1"/>
      <c r="Q3251" s="1"/>
      <c r="T3251" s="1"/>
    </row>
    <row r="3252" spans="16:20" x14ac:dyDescent="0.35">
      <c r="P3252" s="1"/>
      <c r="Q3252" s="1"/>
      <c r="T3252" s="1"/>
    </row>
    <row r="3253" spans="16:20" x14ac:dyDescent="0.35">
      <c r="P3253" s="1"/>
      <c r="Q3253" s="1"/>
      <c r="T3253" s="1"/>
    </row>
    <row r="3254" spans="16:20" x14ac:dyDescent="0.35">
      <c r="P3254" s="1"/>
      <c r="Q3254" s="1"/>
      <c r="T3254" s="1"/>
    </row>
    <row r="3255" spans="16:20" x14ac:dyDescent="0.35">
      <c r="P3255" s="1"/>
      <c r="Q3255" s="1"/>
      <c r="T3255" s="1"/>
    </row>
    <row r="3256" spans="16:20" x14ac:dyDescent="0.35">
      <c r="P3256" s="1"/>
      <c r="Q3256" s="1"/>
      <c r="T3256" s="1"/>
    </row>
    <row r="3257" spans="16:20" x14ac:dyDescent="0.35">
      <c r="P3257" s="1"/>
      <c r="Q3257" s="1"/>
      <c r="T3257" s="1"/>
    </row>
    <row r="3258" spans="16:20" x14ac:dyDescent="0.35">
      <c r="P3258" s="1"/>
      <c r="Q3258" s="1"/>
      <c r="T3258" s="1"/>
    </row>
    <row r="3259" spans="16:20" x14ac:dyDescent="0.35">
      <c r="P3259" s="1"/>
      <c r="Q3259" s="1"/>
      <c r="T3259" s="1"/>
    </row>
    <row r="3260" spans="16:20" x14ac:dyDescent="0.35">
      <c r="P3260" s="1"/>
      <c r="Q3260" s="1"/>
      <c r="T3260" s="1"/>
    </row>
    <row r="3261" spans="16:20" x14ac:dyDescent="0.35">
      <c r="P3261" s="1"/>
      <c r="Q3261" s="1"/>
      <c r="T3261" s="1"/>
    </row>
    <row r="3262" spans="16:20" x14ac:dyDescent="0.35">
      <c r="P3262" s="1"/>
      <c r="Q3262" s="1"/>
      <c r="T3262" s="1"/>
    </row>
    <row r="3263" spans="16:20" x14ac:dyDescent="0.35">
      <c r="P3263" s="1"/>
      <c r="Q3263" s="1"/>
      <c r="T3263" s="1"/>
    </row>
    <row r="3264" spans="16:20" x14ac:dyDescent="0.35">
      <c r="P3264" s="1"/>
      <c r="Q3264" s="1"/>
      <c r="T3264" s="1"/>
    </row>
    <row r="3265" spans="16:20" x14ac:dyDescent="0.35">
      <c r="P3265" s="1"/>
      <c r="Q3265" s="1"/>
      <c r="T3265" s="1"/>
    </row>
    <row r="3266" spans="16:20" x14ac:dyDescent="0.35">
      <c r="P3266" s="1"/>
      <c r="Q3266" s="1"/>
      <c r="T3266" s="1"/>
    </row>
    <row r="3267" spans="16:20" x14ac:dyDescent="0.35">
      <c r="P3267" s="1"/>
      <c r="Q3267" s="1"/>
      <c r="T3267" s="1"/>
    </row>
    <row r="3268" spans="16:20" x14ac:dyDescent="0.35">
      <c r="P3268" s="1"/>
      <c r="Q3268" s="1"/>
      <c r="T3268" s="1"/>
    </row>
    <row r="3269" spans="16:20" x14ac:dyDescent="0.35">
      <c r="P3269" s="1"/>
      <c r="Q3269" s="1"/>
      <c r="T3269" s="1"/>
    </row>
    <row r="3270" spans="16:20" x14ac:dyDescent="0.35">
      <c r="P3270" s="1"/>
      <c r="Q3270" s="1"/>
      <c r="T3270" s="1"/>
    </row>
    <row r="3271" spans="16:20" x14ac:dyDescent="0.35">
      <c r="P3271" s="1"/>
      <c r="Q3271" s="1"/>
      <c r="T3271" s="1"/>
    </row>
    <row r="3272" spans="16:20" x14ac:dyDescent="0.35">
      <c r="P3272" s="1"/>
      <c r="Q3272" s="1"/>
      <c r="T3272" s="1"/>
    </row>
    <row r="3273" spans="16:20" x14ac:dyDescent="0.35">
      <c r="P3273" s="1"/>
      <c r="Q3273" s="1"/>
      <c r="T3273" s="1"/>
    </row>
    <row r="3274" spans="16:20" x14ac:dyDescent="0.35">
      <c r="P3274" s="1"/>
      <c r="Q3274" s="1"/>
      <c r="T3274" s="1"/>
    </row>
    <row r="3275" spans="16:20" x14ac:dyDescent="0.35">
      <c r="P3275" s="1"/>
      <c r="Q3275" s="1"/>
      <c r="T3275" s="1"/>
    </row>
    <row r="3276" spans="16:20" x14ac:dyDescent="0.35">
      <c r="P3276" s="1"/>
      <c r="Q3276" s="1"/>
      <c r="T3276" s="1"/>
    </row>
    <row r="3277" spans="16:20" x14ac:dyDescent="0.35">
      <c r="P3277" s="1"/>
      <c r="Q3277" s="1"/>
      <c r="T3277" s="1"/>
    </row>
    <row r="3278" spans="16:20" x14ac:dyDescent="0.35">
      <c r="P3278" s="1"/>
      <c r="Q3278" s="1"/>
      <c r="T3278" s="1"/>
    </row>
    <row r="3279" spans="16:20" x14ac:dyDescent="0.35">
      <c r="P3279" s="1"/>
      <c r="Q3279" s="1"/>
      <c r="T3279" s="1"/>
    </row>
    <row r="3280" spans="16:20" x14ac:dyDescent="0.35">
      <c r="P3280" s="1"/>
      <c r="Q3280" s="1"/>
      <c r="T3280" s="1"/>
    </row>
    <row r="3281" spans="16:20" x14ac:dyDescent="0.35">
      <c r="P3281" s="1"/>
      <c r="Q3281" s="1"/>
      <c r="T3281" s="1"/>
    </row>
    <row r="3282" spans="16:20" x14ac:dyDescent="0.35">
      <c r="P3282" s="1"/>
      <c r="Q3282" s="1"/>
      <c r="T3282" s="1"/>
    </row>
    <row r="3283" spans="16:20" x14ac:dyDescent="0.35">
      <c r="P3283" s="1"/>
      <c r="Q3283" s="1"/>
      <c r="T3283" s="1"/>
    </row>
    <row r="3284" spans="16:20" x14ac:dyDescent="0.35">
      <c r="P3284" s="1"/>
      <c r="Q3284" s="1"/>
      <c r="T3284" s="1"/>
    </row>
    <row r="3285" spans="16:20" x14ac:dyDescent="0.35">
      <c r="P3285" s="1"/>
      <c r="Q3285" s="1"/>
      <c r="T3285" s="1"/>
    </row>
    <row r="3286" spans="16:20" x14ac:dyDescent="0.35">
      <c r="P3286" s="1"/>
      <c r="Q3286" s="1"/>
      <c r="T3286" s="1"/>
    </row>
    <row r="3287" spans="16:20" x14ac:dyDescent="0.35">
      <c r="P3287" s="1"/>
      <c r="Q3287" s="1"/>
      <c r="T3287" s="1"/>
    </row>
    <row r="3288" spans="16:20" x14ac:dyDescent="0.35">
      <c r="P3288" s="1"/>
      <c r="Q3288" s="1"/>
      <c r="T3288" s="1"/>
    </row>
    <row r="3289" spans="16:20" x14ac:dyDescent="0.35">
      <c r="P3289" s="1"/>
      <c r="Q3289" s="1"/>
      <c r="T3289" s="1"/>
    </row>
    <row r="3290" spans="16:20" x14ac:dyDescent="0.35">
      <c r="P3290" s="1"/>
      <c r="Q3290" s="1"/>
      <c r="T3290" s="1"/>
    </row>
    <row r="3291" spans="16:20" x14ac:dyDescent="0.35">
      <c r="P3291" s="1"/>
      <c r="Q3291" s="1"/>
      <c r="T3291" s="1"/>
    </row>
    <row r="3292" spans="16:20" x14ac:dyDescent="0.35">
      <c r="P3292" s="1"/>
      <c r="Q3292" s="1"/>
      <c r="T3292" s="1"/>
    </row>
    <row r="3293" spans="16:20" x14ac:dyDescent="0.35">
      <c r="P3293" s="1"/>
      <c r="Q3293" s="1"/>
      <c r="T3293" s="1"/>
    </row>
    <row r="3294" spans="16:20" x14ac:dyDescent="0.35">
      <c r="P3294" s="1"/>
      <c r="Q3294" s="1"/>
      <c r="T3294" s="1"/>
    </row>
    <row r="3295" spans="16:20" x14ac:dyDescent="0.35">
      <c r="P3295" s="1"/>
      <c r="Q3295" s="1"/>
      <c r="T3295" s="1"/>
    </row>
    <row r="3296" spans="16:20" x14ac:dyDescent="0.35">
      <c r="P3296" s="1"/>
      <c r="Q3296" s="1"/>
      <c r="T3296" s="1"/>
    </row>
    <row r="3297" spans="16:20" x14ac:dyDescent="0.35">
      <c r="P3297" s="1"/>
      <c r="Q3297" s="1"/>
      <c r="T3297" s="1"/>
    </row>
    <row r="3298" spans="16:20" x14ac:dyDescent="0.35">
      <c r="P3298" s="1"/>
      <c r="Q3298" s="1"/>
      <c r="T3298" s="1"/>
    </row>
    <row r="3299" spans="16:20" x14ac:dyDescent="0.35">
      <c r="P3299" s="1"/>
      <c r="Q3299" s="1"/>
      <c r="T3299" s="1"/>
    </row>
    <row r="3300" spans="16:20" x14ac:dyDescent="0.35">
      <c r="P3300" s="1"/>
      <c r="Q3300" s="1"/>
      <c r="T3300" s="1"/>
    </row>
    <row r="3301" spans="16:20" x14ac:dyDescent="0.35">
      <c r="P3301" s="1"/>
      <c r="Q3301" s="1"/>
      <c r="T3301" s="1"/>
    </row>
    <row r="3302" spans="16:20" x14ac:dyDescent="0.35">
      <c r="P3302" s="1"/>
      <c r="Q3302" s="1"/>
      <c r="T3302" s="1"/>
    </row>
    <row r="3303" spans="16:20" x14ac:dyDescent="0.35">
      <c r="P3303" s="1"/>
      <c r="Q3303" s="1"/>
      <c r="T3303" s="1"/>
    </row>
    <row r="3304" spans="16:20" x14ac:dyDescent="0.35">
      <c r="P3304" s="1"/>
      <c r="Q3304" s="1"/>
      <c r="T3304" s="1"/>
    </row>
    <row r="3305" spans="16:20" x14ac:dyDescent="0.35">
      <c r="P3305" s="1"/>
      <c r="Q3305" s="1"/>
      <c r="T3305" s="1"/>
    </row>
    <row r="3306" spans="16:20" x14ac:dyDescent="0.35">
      <c r="P3306" s="1"/>
      <c r="Q3306" s="1"/>
      <c r="T3306" s="1"/>
    </row>
    <row r="3307" spans="16:20" x14ac:dyDescent="0.35">
      <c r="P3307" s="1"/>
      <c r="Q3307" s="1"/>
      <c r="T3307" s="1"/>
    </row>
    <row r="3308" spans="16:20" x14ac:dyDescent="0.35">
      <c r="P3308" s="1"/>
      <c r="Q3308" s="1"/>
      <c r="T3308" s="1"/>
    </row>
    <row r="3309" spans="16:20" x14ac:dyDescent="0.35">
      <c r="P3309" s="1"/>
      <c r="Q3309" s="1"/>
      <c r="T3309" s="1"/>
    </row>
    <row r="3310" spans="16:20" x14ac:dyDescent="0.35">
      <c r="P3310" s="1"/>
      <c r="Q3310" s="1"/>
      <c r="T3310" s="1"/>
    </row>
    <row r="3311" spans="16:20" x14ac:dyDescent="0.35">
      <c r="P3311" s="1"/>
      <c r="Q3311" s="1"/>
      <c r="T3311" s="1"/>
    </row>
    <row r="3312" spans="16:20" x14ac:dyDescent="0.35">
      <c r="P3312" s="1"/>
      <c r="Q3312" s="1"/>
      <c r="T3312" s="1"/>
    </row>
    <row r="3313" spans="16:20" x14ac:dyDescent="0.35">
      <c r="P3313" s="1"/>
      <c r="Q3313" s="1"/>
      <c r="T3313" s="1"/>
    </row>
    <row r="3314" spans="16:20" x14ac:dyDescent="0.35">
      <c r="P3314" s="1"/>
      <c r="Q3314" s="1"/>
      <c r="T3314" s="1"/>
    </row>
    <row r="3315" spans="16:20" x14ac:dyDescent="0.35">
      <c r="P3315" s="1"/>
      <c r="Q3315" s="1"/>
      <c r="T3315" s="1"/>
    </row>
    <row r="3316" spans="16:20" x14ac:dyDescent="0.35">
      <c r="P3316" s="1"/>
      <c r="Q3316" s="1"/>
      <c r="T3316" s="1"/>
    </row>
    <row r="3317" spans="16:20" x14ac:dyDescent="0.35">
      <c r="P3317" s="1"/>
      <c r="Q3317" s="1"/>
      <c r="T3317" s="1"/>
    </row>
    <row r="3318" spans="16:20" x14ac:dyDescent="0.35">
      <c r="P3318" s="1"/>
      <c r="Q3318" s="1"/>
      <c r="T3318" s="1"/>
    </row>
    <row r="3319" spans="16:20" x14ac:dyDescent="0.35">
      <c r="P3319" s="1"/>
      <c r="Q3319" s="1"/>
      <c r="T3319" s="1"/>
    </row>
    <row r="3320" spans="16:20" x14ac:dyDescent="0.35">
      <c r="P3320" s="1"/>
      <c r="Q3320" s="1"/>
      <c r="T3320" s="1"/>
    </row>
    <row r="3321" spans="16:20" x14ac:dyDescent="0.35">
      <c r="P3321" s="1"/>
      <c r="Q3321" s="1"/>
      <c r="T3321" s="1"/>
    </row>
    <row r="3322" spans="16:20" x14ac:dyDescent="0.35">
      <c r="P3322" s="1"/>
      <c r="Q3322" s="1"/>
      <c r="T3322" s="1"/>
    </row>
    <row r="3323" spans="16:20" x14ac:dyDescent="0.35">
      <c r="P3323" s="1"/>
      <c r="Q3323" s="1"/>
      <c r="T3323" s="1"/>
    </row>
    <row r="3324" spans="16:20" x14ac:dyDescent="0.35">
      <c r="P3324" s="1"/>
      <c r="Q3324" s="1"/>
      <c r="T3324" s="1"/>
    </row>
    <row r="3325" spans="16:20" x14ac:dyDescent="0.35">
      <c r="P3325" s="1"/>
      <c r="Q3325" s="1"/>
      <c r="T3325" s="1"/>
    </row>
    <row r="3326" spans="16:20" x14ac:dyDescent="0.35">
      <c r="P3326" s="1"/>
      <c r="Q3326" s="1"/>
      <c r="T3326" s="1"/>
    </row>
    <row r="3327" spans="16:20" x14ac:dyDescent="0.35">
      <c r="P3327" s="1"/>
      <c r="Q3327" s="1"/>
      <c r="T3327" s="1"/>
    </row>
    <row r="3328" spans="16:20" x14ac:dyDescent="0.35">
      <c r="P3328" s="1"/>
      <c r="Q3328" s="1"/>
      <c r="T3328" s="1"/>
    </row>
    <row r="3329" spans="16:20" x14ac:dyDescent="0.35">
      <c r="P3329" s="1"/>
      <c r="Q3329" s="1"/>
      <c r="T3329" s="1"/>
    </row>
    <row r="3330" spans="16:20" x14ac:dyDescent="0.35">
      <c r="P3330" s="1"/>
      <c r="Q3330" s="1"/>
      <c r="T3330" s="1"/>
    </row>
    <row r="3331" spans="16:20" x14ac:dyDescent="0.35">
      <c r="P3331" s="1"/>
      <c r="Q3331" s="1"/>
      <c r="T3331" s="1"/>
    </row>
    <row r="3332" spans="16:20" x14ac:dyDescent="0.35">
      <c r="P3332" s="1"/>
      <c r="Q3332" s="1"/>
      <c r="T3332" s="1"/>
    </row>
    <row r="3333" spans="16:20" x14ac:dyDescent="0.35">
      <c r="P3333" s="1"/>
      <c r="Q3333" s="1"/>
      <c r="T3333" s="1"/>
    </row>
    <row r="3334" spans="16:20" x14ac:dyDescent="0.35">
      <c r="P3334" s="1"/>
      <c r="Q3334" s="1"/>
      <c r="T3334" s="1"/>
    </row>
    <row r="3335" spans="16:20" x14ac:dyDescent="0.35">
      <c r="P3335" s="1"/>
      <c r="Q3335" s="1"/>
      <c r="T3335" s="1"/>
    </row>
    <row r="3336" spans="16:20" x14ac:dyDescent="0.35">
      <c r="P3336" s="1"/>
      <c r="Q3336" s="1"/>
      <c r="T3336" s="1"/>
    </row>
    <row r="3337" spans="16:20" x14ac:dyDescent="0.35">
      <c r="P3337" s="1"/>
      <c r="Q3337" s="1"/>
      <c r="T3337" s="1"/>
    </row>
    <row r="3338" spans="16:20" x14ac:dyDescent="0.35">
      <c r="P3338" s="1"/>
      <c r="Q3338" s="1"/>
      <c r="T3338" s="1"/>
    </row>
    <row r="3339" spans="16:20" x14ac:dyDescent="0.35">
      <c r="P3339" s="1"/>
      <c r="Q3339" s="1"/>
      <c r="T3339" s="1"/>
    </row>
    <row r="3340" spans="16:20" x14ac:dyDescent="0.35">
      <c r="P3340" s="1"/>
      <c r="Q3340" s="1"/>
      <c r="T3340" s="1"/>
    </row>
    <row r="3341" spans="16:20" x14ac:dyDescent="0.35">
      <c r="P3341" s="1"/>
      <c r="Q3341" s="1"/>
      <c r="T3341" s="1"/>
    </row>
    <row r="3342" spans="16:20" x14ac:dyDescent="0.35">
      <c r="P3342" s="1"/>
      <c r="Q3342" s="1"/>
      <c r="T3342" s="1"/>
    </row>
    <row r="3343" spans="16:20" x14ac:dyDescent="0.35">
      <c r="P3343" s="1"/>
      <c r="Q3343" s="1"/>
      <c r="T3343" s="1"/>
    </row>
    <row r="3344" spans="16:20" x14ac:dyDescent="0.35">
      <c r="P3344" s="1"/>
      <c r="Q3344" s="1"/>
      <c r="T3344" s="1"/>
    </row>
    <row r="3345" spans="16:20" x14ac:dyDescent="0.35">
      <c r="P3345" s="1"/>
      <c r="Q3345" s="1"/>
      <c r="T3345" s="1"/>
    </row>
    <row r="3346" spans="16:20" x14ac:dyDescent="0.35">
      <c r="P3346" s="1"/>
      <c r="Q3346" s="1"/>
      <c r="T3346" s="1"/>
    </row>
    <row r="3347" spans="16:20" x14ac:dyDescent="0.35">
      <c r="P3347" s="1"/>
      <c r="Q3347" s="1"/>
      <c r="T3347" s="1"/>
    </row>
    <row r="3348" spans="16:20" x14ac:dyDescent="0.35">
      <c r="P3348" s="1"/>
      <c r="Q3348" s="1"/>
      <c r="T3348" s="1"/>
    </row>
    <row r="3349" spans="16:20" x14ac:dyDescent="0.35">
      <c r="P3349" s="1"/>
      <c r="Q3349" s="1"/>
      <c r="T3349" s="1"/>
    </row>
    <row r="3350" spans="16:20" x14ac:dyDescent="0.35">
      <c r="P3350" s="1"/>
      <c r="Q3350" s="1"/>
      <c r="T3350" s="1"/>
    </row>
    <row r="3351" spans="16:20" x14ac:dyDescent="0.35">
      <c r="P3351" s="1"/>
      <c r="Q3351" s="1"/>
      <c r="T3351" s="1"/>
    </row>
    <row r="3352" spans="16:20" x14ac:dyDescent="0.35">
      <c r="P3352" s="1"/>
      <c r="Q3352" s="1"/>
      <c r="T3352" s="1"/>
    </row>
    <row r="3353" spans="16:20" x14ac:dyDescent="0.35">
      <c r="P3353" s="1"/>
      <c r="Q3353" s="1"/>
      <c r="T3353" s="1"/>
    </row>
    <row r="3354" spans="16:20" x14ac:dyDescent="0.35">
      <c r="P3354" s="1"/>
      <c r="Q3354" s="1"/>
      <c r="T3354" s="1"/>
    </row>
    <row r="3355" spans="16:20" x14ac:dyDescent="0.35">
      <c r="P3355" s="1"/>
      <c r="Q3355" s="1"/>
      <c r="T3355" s="1"/>
    </row>
    <row r="3356" spans="16:20" x14ac:dyDescent="0.35">
      <c r="P3356" s="1"/>
      <c r="Q3356" s="1"/>
      <c r="T3356" s="1"/>
    </row>
    <row r="3357" spans="16:20" x14ac:dyDescent="0.35">
      <c r="P3357" s="1"/>
      <c r="Q3357" s="1"/>
      <c r="T3357" s="1"/>
    </row>
    <row r="3358" spans="16:20" x14ac:dyDescent="0.35">
      <c r="P3358" s="1"/>
      <c r="Q3358" s="1"/>
      <c r="T3358" s="1"/>
    </row>
    <row r="3359" spans="16:20" x14ac:dyDescent="0.35">
      <c r="P3359" s="1"/>
      <c r="Q3359" s="1"/>
      <c r="T3359" s="1"/>
    </row>
    <row r="3360" spans="16:20" x14ac:dyDescent="0.35">
      <c r="P3360" s="1"/>
      <c r="Q3360" s="1"/>
      <c r="T3360" s="1"/>
    </row>
    <row r="3361" spans="5:20" x14ac:dyDescent="0.35">
      <c r="P3361" s="1"/>
      <c r="Q3361" s="1"/>
      <c r="T3361" s="1"/>
    </row>
    <row r="3362" spans="5:20" x14ac:dyDescent="0.35">
      <c r="E3362" s="1"/>
      <c r="F3362" s="1"/>
      <c r="P3362" s="1"/>
      <c r="Q3362" s="1"/>
      <c r="T3362" s="1"/>
    </row>
    <row r="3363" spans="5:20" x14ac:dyDescent="0.35">
      <c r="E3363" s="1"/>
      <c r="F3363" s="1"/>
      <c r="P3363" s="1"/>
      <c r="Q3363" s="1"/>
      <c r="T3363" s="1"/>
    </row>
    <row r="3364" spans="5:20" x14ac:dyDescent="0.35">
      <c r="E3364" s="1"/>
      <c r="F3364" s="1"/>
      <c r="P3364" s="1"/>
      <c r="Q3364" s="1"/>
      <c r="T3364" s="1"/>
    </row>
    <row r="3365" spans="5:20" x14ac:dyDescent="0.35">
      <c r="E3365" s="1"/>
      <c r="F3365" s="1"/>
      <c r="P3365" s="1"/>
      <c r="Q3365" s="1"/>
      <c r="T3365" s="1"/>
    </row>
    <row r="3366" spans="5:20" x14ac:dyDescent="0.35">
      <c r="E3366" s="1"/>
      <c r="F3366" s="1"/>
      <c r="P3366" s="1"/>
      <c r="Q3366" s="1"/>
      <c r="T3366" s="1"/>
    </row>
    <row r="3367" spans="5:20" x14ac:dyDescent="0.35">
      <c r="E3367" s="1"/>
      <c r="F3367" s="1"/>
      <c r="P3367" s="1"/>
      <c r="Q3367" s="1"/>
      <c r="T3367" s="1"/>
    </row>
    <row r="3368" spans="5:20" x14ac:dyDescent="0.35">
      <c r="E3368" s="1"/>
      <c r="F3368" s="1"/>
      <c r="P3368" s="1"/>
      <c r="Q3368" s="1"/>
      <c r="T3368" s="1"/>
    </row>
    <row r="3369" spans="5:20" x14ac:dyDescent="0.35">
      <c r="E3369" s="1"/>
      <c r="F3369" s="1"/>
      <c r="P3369" s="1"/>
      <c r="Q3369" s="1"/>
      <c r="T3369" s="1"/>
    </row>
    <row r="3370" spans="5:20" x14ac:dyDescent="0.35">
      <c r="E3370" s="1"/>
      <c r="F3370" s="1"/>
      <c r="P3370" s="1"/>
      <c r="Q3370" s="1"/>
      <c r="T3370" s="1"/>
    </row>
    <row r="3371" spans="5:20" x14ac:dyDescent="0.35">
      <c r="E3371" s="1"/>
      <c r="F3371" s="1"/>
      <c r="P3371" s="1"/>
      <c r="Q3371" s="1"/>
      <c r="T3371" s="1"/>
    </row>
    <row r="3372" spans="5:20" x14ac:dyDescent="0.35">
      <c r="E3372" s="1"/>
      <c r="F3372" s="1"/>
      <c r="P3372" s="1"/>
      <c r="Q3372" s="1"/>
      <c r="T3372" s="1"/>
    </row>
    <row r="3373" spans="5:20" x14ac:dyDescent="0.35">
      <c r="E3373" s="1"/>
      <c r="F3373" s="1"/>
      <c r="P3373" s="1"/>
      <c r="Q3373" s="1"/>
      <c r="T3373" s="1"/>
    </row>
    <row r="3374" spans="5:20" x14ac:dyDescent="0.35">
      <c r="E3374" s="1"/>
      <c r="F3374" s="1"/>
      <c r="P3374" s="1"/>
      <c r="Q3374" s="1"/>
      <c r="T3374" s="1"/>
    </row>
    <row r="3375" spans="5:20" x14ac:dyDescent="0.35">
      <c r="E3375" s="1"/>
      <c r="F3375" s="1"/>
      <c r="P3375" s="1"/>
      <c r="Q3375" s="1"/>
      <c r="T3375" s="1"/>
    </row>
    <row r="3376" spans="5:20" x14ac:dyDescent="0.35">
      <c r="E3376" s="1"/>
      <c r="F3376" s="1"/>
      <c r="P3376" s="1"/>
      <c r="Q3376" s="1"/>
      <c r="T3376" s="1"/>
    </row>
    <row r="3377" spans="5:20" x14ac:dyDescent="0.35">
      <c r="E3377" s="1"/>
      <c r="F3377" s="1"/>
      <c r="P3377" s="1"/>
      <c r="Q3377" s="1"/>
      <c r="T3377" s="1"/>
    </row>
    <row r="3378" spans="5:20" x14ac:dyDescent="0.35">
      <c r="E3378" s="1"/>
      <c r="F3378" s="1"/>
      <c r="P3378" s="1"/>
      <c r="Q3378" s="1"/>
      <c r="T3378" s="1"/>
    </row>
    <row r="3379" spans="5:20" x14ac:dyDescent="0.35">
      <c r="E3379" s="1"/>
      <c r="F3379" s="1"/>
      <c r="P3379" s="1"/>
      <c r="Q3379" s="1"/>
      <c r="T3379" s="1"/>
    </row>
    <row r="3380" spans="5:20" x14ac:dyDescent="0.35">
      <c r="E3380" s="1"/>
      <c r="F3380" s="1"/>
      <c r="P3380" s="1"/>
      <c r="Q3380" s="1"/>
      <c r="T3380" s="1"/>
    </row>
    <row r="3381" spans="5:20" x14ac:dyDescent="0.35">
      <c r="E3381" s="1"/>
      <c r="F3381" s="1"/>
      <c r="P3381" s="1"/>
      <c r="Q3381" s="1"/>
      <c r="T3381" s="1"/>
    </row>
    <row r="3382" spans="5:20" x14ac:dyDescent="0.35">
      <c r="E3382" s="1"/>
      <c r="F3382" s="1"/>
      <c r="P3382" s="1"/>
      <c r="Q3382" s="1"/>
      <c r="T3382" s="1"/>
    </row>
    <row r="3383" spans="5:20" x14ac:dyDescent="0.35">
      <c r="E3383" s="1"/>
      <c r="F3383" s="1"/>
      <c r="P3383" s="1"/>
      <c r="Q3383" s="1"/>
      <c r="T3383" s="1"/>
    </row>
    <row r="3384" spans="5:20" x14ac:dyDescent="0.35">
      <c r="E3384" s="1"/>
      <c r="F3384" s="1"/>
      <c r="P3384" s="1"/>
      <c r="Q3384" s="1"/>
      <c r="T3384" s="1"/>
    </row>
    <row r="3385" spans="5:20" x14ac:dyDescent="0.35">
      <c r="E3385" s="1"/>
      <c r="F3385" s="1"/>
      <c r="P3385" s="1"/>
      <c r="Q3385" s="1"/>
      <c r="T3385" s="1"/>
    </row>
    <row r="3386" spans="5:20" x14ac:dyDescent="0.35">
      <c r="E3386" s="1"/>
      <c r="F3386" s="1"/>
      <c r="P3386" s="1"/>
      <c r="Q3386" s="1"/>
      <c r="T3386" s="1"/>
    </row>
    <row r="3387" spans="5:20" x14ac:dyDescent="0.35">
      <c r="E3387" s="1"/>
      <c r="F3387" s="1"/>
      <c r="P3387" s="1"/>
      <c r="Q3387" s="1"/>
      <c r="T3387" s="1"/>
    </row>
    <row r="3388" spans="5:20" x14ac:dyDescent="0.35">
      <c r="E3388" s="1"/>
      <c r="F3388" s="1"/>
      <c r="P3388" s="1"/>
      <c r="Q3388" s="1"/>
      <c r="T3388" s="1"/>
    </row>
    <row r="3389" spans="5:20" x14ac:dyDescent="0.35">
      <c r="E3389" s="1"/>
      <c r="F3389" s="1"/>
      <c r="P3389" s="1"/>
      <c r="Q3389" s="1"/>
      <c r="T3389" s="1"/>
    </row>
    <row r="3390" spans="5:20" x14ac:dyDescent="0.35">
      <c r="E3390" s="1"/>
      <c r="F3390" s="1"/>
      <c r="P3390" s="1"/>
      <c r="Q3390" s="1"/>
      <c r="T3390" s="1"/>
    </row>
    <row r="3391" spans="5:20" x14ac:dyDescent="0.35">
      <c r="E3391" s="1"/>
      <c r="F3391" s="1"/>
      <c r="P3391" s="1"/>
      <c r="Q3391" s="1"/>
      <c r="T3391" s="1"/>
    </row>
    <row r="3392" spans="5:20" x14ac:dyDescent="0.35">
      <c r="E3392" s="1"/>
      <c r="F3392" s="1"/>
      <c r="P3392" s="1"/>
      <c r="Q3392" s="1"/>
      <c r="T3392" s="1"/>
    </row>
    <row r="3393" spans="5:20" x14ac:dyDescent="0.35">
      <c r="E3393" s="1"/>
      <c r="F3393" s="1"/>
      <c r="P3393" s="1"/>
      <c r="Q3393" s="1"/>
      <c r="T3393" s="1"/>
    </row>
    <row r="3394" spans="5:20" x14ac:dyDescent="0.35">
      <c r="E3394" s="1"/>
      <c r="F3394" s="1"/>
      <c r="P3394" s="1"/>
      <c r="Q3394" s="1"/>
      <c r="T3394" s="1"/>
    </row>
    <row r="3395" spans="5:20" x14ac:dyDescent="0.35">
      <c r="E3395" s="1"/>
      <c r="F3395" s="1"/>
      <c r="P3395" s="1"/>
      <c r="Q3395" s="1"/>
      <c r="T3395" s="1"/>
    </row>
    <row r="3396" spans="5:20" x14ac:dyDescent="0.35">
      <c r="E3396" s="1"/>
      <c r="F3396" s="1"/>
      <c r="P3396" s="1"/>
      <c r="Q3396" s="1"/>
      <c r="T3396" s="1"/>
    </row>
    <row r="3397" spans="5:20" x14ac:dyDescent="0.35">
      <c r="E3397" s="1"/>
      <c r="F3397" s="1"/>
      <c r="P3397" s="1"/>
      <c r="Q3397" s="1"/>
      <c r="T3397" s="1"/>
    </row>
    <row r="3398" spans="5:20" x14ac:dyDescent="0.35">
      <c r="E3398" s="1"/>
      <c r="F3398" s="1"/>
      <c r="P3398" s="1"/>
      <c r="Q3398" s="1"/>
      <c r="T3398" s="1"/>
    </row>
    <row r="3399" spans="5:20" x14ac:dyDescent="0.35">
      <c r="E3399" s="1"/>
      <c r="F3399" s="1"/>
      <c r="P3399" s="1"/>
      <c r="Q3399" s="1"/>
      <c r="T3399" s="1"/>
    </row>
    <row r="3400" spans="5:20" x14ac:dyDescent="0.35">
      <c r="E3400" s="1"/>
      <c r="F3400" s="1"/>
      <c r="P3400" s="1"/>
      <c r="Q3400" s="1"/>
      <c r="T3400" s="1"/>
    </row>
    <row r="3401" spans="5:20" x14ac:dyDescent="0.35">
      <c r="E3401" s="1"/>
      <c r="F3401" s="1"/>
      <c r="P3401" s="1"/>
      <c r="Q3401" s="1"/>
      <c r="T3401" s="1"/>
    </row>
    <row r="3402" spans="5:20" x14ac:dyDescent="0.35">
      <c r="E3402" s="1"/>
      <c r="F3402" s="1"/>
      <c r="P3402" s="1"/>
      <c r="Q3402" s="1"/>
      <c r="T3402" s="1"/>
    </row>
    <row r="3403" spans="5:20" x14ac:dyDescent="0.35">
      <c r="E3403" s="1"/>
      <c r="F3403" s="1"/>
      <c r="P3403" s="1"/>
      <c r="Q3403" s="1"/>
      <c r="T3403" s="1"/>
    </row>
    <row r="3404" spans="5:20" x14ac:dyDescent="0.35">
      <c r="E3404" s="1"/>
      <c r="F3404" s="1"/>
      <c r="P3404" s="1"/>
      <c r="Q3404" s="1"/>
      <c r="T3404" s="1"/>
    </row>
    <row r="3405" spans="5:20" x14ac:dyDescent="0.35">
      <c r="E3405" s="1"/>
      <c r="F3405" s="1"/>
      <c r="P3405" s="1"/>
      <c r="Q3405" s="1"/>
      <c r="T3405" s="1"/>
    </row>
    <row r="3406" spans="5:20" x14ac:dyDescent="0.35">
      <c r="E3406" s="1"/>
      <c r="F3406" s="1"/>
      <c r="P3406" s="1"/>
      <c r="Q3406" s="1"/>
      <c r="T3406" s="1"/>
    </row>
    <row r="3407" spans="5:20" x14ac:dyDescent="0.35">
      <c r="E3407" s="1"/>
      <c r="F3407" s="1"/>
      <c r="P3407" s="1"/>
      <c r="Q3407" s="1"/>
      <c r="T3407" s="1"/>
    </row>
    <row r="3408" spans="5:20" x14ac:dyDescent="0.35">
      <c r="E3408" s="1"/>
      <c r="F3408" s="1"/>
      <c r="P3408" s="1"/>
      <c r="Q3408" s="1"/>
      <c r="T3408" s="1"/>
    </row>
    <row r="3409" spans="5:20" x14ac:dyDescent="0.35">
      <c r="E3409" s="1"/>
      <c r="F3409" s="1"/>
      <c r="P3409" s="1"/>
      <c r="Q3409" s="1"/>
      <c r="T3409" s="1"/>
    </row>
    <row r="3410" spans="5:20" x14ac:dyDescent="0.35">
      <c r="E3410" s="1"/>
      <c r="F3410" s="1"/>
      <c r="P3410" s="1"/>
      <c r="Q3410" s="1"/>
      <c r="T3410" s="1"/>
    </row>
    <row r="3411" spans="5:20" x14ac:dyDescent="0.35">
      <c r="E3411" s="1"/>
      <c r="F3411" s="1"/>
      <c r="P3411" s="1"/>
      <c r="Q3411" s="1"/>
      <c r="T3411" s="1"/>
    </row>
    <row r="3412" spans="5:20" x14ac:dyDescent="0.35">
      <c r="E3412" s="1"/>
      <c r="F3412" s="1"/>
      <c r="P3412" s="1"/>
      <c r="Q3412" s="1"/>
      <c r="T3412" s="1"/>
    </row>
    <row r="3413" spans="5:20" x14ac:dyDescent="0.35">
      <c r="E3413" s="1"/>
      <c r="F3413" s="1"/>
      <c r="P3413" s="1"/>
      <c r="Q3413" s="1"/>
      <c r="T3413" s="1"/>
    </row>
    <row r="3414" spans="5:20" x14ac:dyDescent="0.35">
      <c r="E3414" s="1"/>
      <c r="F3414" s="1"/>
      <c r="P3414" s="1"/>
      <c r="Q3414" s="1"/>
      <c r="T3414" s="1"/>
    </row>
    <row r="3415" spans="5:20" x14ac:dyDescent="0.35">
      <c r="E3415" s="1"/>
      <c r="F3415" s="1"/>
      <c r="P3415" s="1"/>
      <c r="Q3415" s="1"/>
      <c r="T3415" s="1"/>
    </row>
    <row r="3416" spans="5:20" x14ac:dyDescent="0.35">
      <c r="E3416" s="1"/>
      <c r="F3416" s="1"/>
      <c r="P3416" s="1"/>
      <c r="Q3416" s="1"/>
      <c r="T3416" s="1"/>
    </row>
    <row r="3417" spans="5:20" x14ac:dyDescent="0.35">
      <c r="E3417" s="1"/>
      <c r="F3417" s="1"/>
      <c r="P3417" s="1"/>
      <c r="Q3417" s="1"/>
      <c r="T3417" s="1"/>
    </row>
    <row r="3418" spans="5:20" x14ac:dyDescent="0.35">
      <c r="E3418" s="1"/>
      <c r="F3418" s="1"/>
      <c r="P3418" s="1"/>
      <c r="Q3418" s="1"/>
      <c r="T3418" s="1"/>
    </row>
    <row r="3419" spans="5:20" x14ac:dyDescent="0.35">
      <c r="E3419" s="1"/>
      <c r="F3419" s="1"/>
      <c r="P3419" s="1"/>
      <c r="Q3419" s="1"/>
      <c r="T3419" s="1"/>
    </row>
    <row r="3420" spans="5:20" x14ac:dyDescent="0.35">
      <c r="E3420" s="1"/>
      <c r="F3420" s="1"/>
      <c r="P3420" s="1"/>
      <c r="Q3420" s="1"/>
      <c r="T3420" s="1"/>
    </row>
    <row r="3421" spans="5:20" x14ac:dyDescent="0.35">
      <c r="E3421" s="1"/>
      <c r="F3421" s="1"/>
      <c r="P3421" s="1"/>
      <c r="Q3421" s="1"/>
      <c r="T3421" s="1"/>
    </row>
    <row r="3422" spans="5:20" x14ac:dyDescent="0.35">
      <c r="E3422" s="1"/>
      <c r="F3422" s="1"/>
      <c r="P3422" s="1"/>
      <c r="Q3422" s="1"/>
      <c r="T3422" s="1"/>
    </row>
    <row r="3423" spans="5:20" x14ac:dyDescent="0.35">
      <c r="E3423" s="1"/>
      <c r="F3423" s="1"/>
      <c r="P3423" s="1"/>
      <c r="Q3423" s="1"/>
      <c r="T3423" s="1"/>
    </row>
    <row r="3424" spans="5:20" x14ac:dyDescent="0.35">
      <c r="E3424" s="1"/>
      <c r="F3424" s="1"/>
      <c r="P3424" s="1"/>
      <c r="Q3424" s="1"/>
      <c r="T3424" s="1"/>
    </row>
    <row r="3425" spans="5:20" x14ac:dyDescent="0.35">
      <c r="E3425" s="1"/>
      <c r="F3425" s="1"/>
      <c r="P3425" s="1"/>
      <c r="Q3425" s="1"/>
      <c r="T3425" s="1"/>
    </row>
    <row r="3426" spans="5:20" x14ac:dyDescent="0.35">
      <c r="E3426" s="1"/>
      <c r="F3426" s="1"/>
      <c r="P3426" s="1"/>
      <c r="Q3426" s="1"/>
      <c r="T3426" s="1"/>
    </row>
    <row r="3427" spans="5:20" x14ac:dyDescent="0.35">
      <c r="E3427" s="1"/>
      <c r="F3427" s="1"/>
      <c r="P3427" s="1"/>
      <c r="Q3427" s="1"/>
      <c r="T3427" s="1"/>
    </row>
    <row r="3428" spans="5:20" x14ac:dyDescent="0.35">
      <c r="E3428" s="1"/>
      <c r="F3428" s="1"/>
      <c r="P3428" s="1"/>
      <c r="Q3428" s="1"/>
      <c r="T3428" s="1"/>
    </row>
    <row r="3429" spans="5:20" x14ac:dyDescent="0.35">
      <c r="E3429" s="1"/>
      <c r="F3429" s="1"/>
      <c r="P3429" s="1"/>
      <c r="Q3429" s="1"/>
      <c r="T3429" s="1"/>
    </row>
    <row r="3430" spans="5:20" x14ac:dyDescent="0.35">
      <c r="E3430" s="1"/>
      <c r="F3430" s="1"/>
      <c r="P3430" s="1"/>
      <c r="Q3430" s="1"/>
      <c r="T3430" s="1"/>
    </row>
    <row r="3431" spans="5:20" x14ac:dyDescent="0.35">
      <c r="E3431" s="1"/>
      <c r="F3431" s="1"/>
      <c r="P3431" s="1"/>
      <c r="Q3431" s="1"/>
      <c r="T3431" s="1"/>
    </row>
    <row r="3432" spans="5:20" x14ac:dyDescent="0.35">
      <c r="E3432" s="1"/>
      <c r="F3432" s="1"/>
      <c r="P3432" s="1"/>
      <c r="Q3432" s="1"/>
      <c r="T3432" s="1"/>
    </row>
    <row r="3433" spans="5:20" x14ac:dyDescent="0.35">
      <c r="E3433" s="1"/>
      <c r="F3433" s="1"/>
      <c r="P3433" s="1"/>
      <c r="Q3433" s="1"/>
      <c r="T3433" s="1"/>
    </row>
    <row r="3434" spans="5:20" x14ac:dyDescent="0.35">
      <c r="E3434" s="1"/>
      <c r="F3434" s="1"/>
      <c r="P3434" s="1"/>
      <c r="Q3434" s="1"/>
      <c r="T3434" s="1"/>
    </row>
    <row r="3435" spans="5:20" x14ac:dyDescent="0.35">
      <c r="E3435" s="1"/>
      <c r="F3435" s="1"/>
      <c r="P3435" s="1"/>
      <c r="Q3435" s="1"/>
      <c r="T3435" s="1"/>
    </row>
    <row r="3436" spans="5:20" x14ac:dyDescent="0.35">
      <c r="E3436" s="1"/>
      <c r="F3436" s="1"/>
      <c r="P3436" s="1"/>
      <c r="Q3436" s="1"/>
      <c r="T3436" s="1"/>
    </row>
    <row r="3437" spans="5:20" x14ac:dyDescent="0.35">
      <c r="E3437" s="1"/>
      <c r="F3437" s="1"/>
      <c r="P3437" s="1"/>
      <c r="Q3437" s="1"/>
      <c r="T3437" s="1"/>
    </row>
    <row r="3438" spans="5:20" x14ac:dyDescent="0.35">
      <c r="E3438" s="1"/>
      <c r="F3438" s="1"/>
      <c r="P3438" s="1"/>
      <c r="Q3438" s="1"/>
      <c r="T3438" s="1"/>
    </row>
    <row r="3439" spans="5:20" x14ac:dyDescent="0.35">
      <c r="E3439" s="1"/>
      <c r="F3439" s="1"/>
      <c r="P3439" s="1"/>
      <c r="Q3439" s="1"/>
      <c r="T3439" s="1"/>
    </row>
    <row r="3440" spans="5:20" x14ac:dyDescent="0.35">
      <c r="E3440" s="1"/>
      <c r="F3440" s="1"/>
      <c r="P3440" s="1"/>
      <c r="Q3440" s="1"/>
      <c r="T3440" s="1"/>
    </row>
    <row r="3441" spans="5:20" x14ac:dyDescent="0.35">
      <c r="E3441" s="1"/>
      <c r="F3441" s="1"/>
      <c r="P3441" s="1"/>
      <c r="Q3441" s="1"/>
      <c r="T3441" s="1"/>
    </row>
    <row r="3442" spans="5:20" x14ac:dyDescent="0.35">
      <c r="E3442" s="1"/>
      <c r="F3442" s="1"/>
      <c r="P3442" s="1"/>
      <c r="Q3442" s="1"/>
      <c r="T3442" s="1"/>
    </row>
    <row r="3443" spans="5:20" x14ac:dyDescent="0.35">
      <c r="E3443" s="1"/>
      <c r="F3443" s="1"/>
      <c r="P3443" s="1"/>
      <c r="Q3443" s="1"/>
      <c r="T3443" s="1"/>
    </row>
    <row r="3444" spans="5:20" x14ac:dyDescent="0.35">
      <c r="E3444" s="1"/>
      <c r="F3444" s="1"/>
      <c r="P3444" s="1"/>
      <c r="Q3444" s="1"/>
      <c r="T3444" s="1"/>
    </row>
    <row r="3445" spans="5:20" x14ac:dyDescent="0.35">
      <c r="E3445" s="1"/>
      <c r="F3445" s="1"/>
      <c r="P3445" s="1"/>
      <c r="Q3445" s="1"/>
      <c r="T3445" s="1"/>
    </row>
    <row r="3446" spans="5:20" x14ac:dyDescent="0.35">
      <c r="E3446" s="1"/>
      <c r="F3446" s="1"/>
      <c r="P3446" s="1"/>
      <c r="Q3446" s="1"/>
      <c r="T3446" s="1"/>
    </row>
    <row r="3447" spans="5:20" x14ac:dyDescent="0.35">
      <c r="E3447" s="1"/>
      <c r="F3447" s="1"/>
      <c r="P3447" s="1"/>
      <c r="Q3447" s="1"/>
      <c r="T3447" s="1"/>
    </row>
    <row r="3448" spans="5:20" x14ac:dyDescent="0.35">
      <c r="E3448" s="1"/>
      <c r="F3448" s="1"/>
      <c r="P3448" s="1"/>
      <c r="Q3448" s="1"/>
      <c r="T3448" s="1"/>
    </row>
    <row r="3449" spans="5:20" x14ac:dyDescent="0.35">
      <c r="E3449" s="1"/>
      <c r="F3449" s="1"/>
      <c r="P3449" s="1"/>
      <c r="Q3449" s="1"/>
      <c r="T3449" s="1"/>
    </row>
    <row r="3450" spans="5:20" x14ac:dyDescent="0.35">
      <c r="E3450" s="1"/>
      <c r="F3450" s="1"/>
      <c r="P3450" s="1"/>
      <c r="Q3450" s="1"/>
      <c r="T3450" s="1"/>
    </row>
    <row r="3451" spans="5:20" x14ac:dyDescent="0.35">
      <c r="E3451" s="1"/>
      <c r="F3451" s="1"/>
      <c r="P3451" s="1"/>
      <c r="Q3451" s="1"/>
      <c r="T3451" s="1"/>
    </row>
    <row r="3452" spans="5:20" x14ac:dyDescent="0.35">
      <c r="E3452" s="1"/>
      <c r="F3452" s="1"/>
      <c r="P3452" s="1"/>
      <c r="Q3452" s="1"/>
      <c r="T3452" s="1"/>
    </row>
    <row r="3453" spans="5:20" x14ac:dyDescent="0.35">
      <c r="E3453" s="1"/>
      <c r="F3453" s="1"/>
      <c r="P3453" s="1"/>
      <c r="Q3453" s="1"/>
      <c r="T3453" s="1"/>
    </row>
    <row r="3454" spans="5:20" x14ac:dyDescent="0.35">
      <c r="E3454" s="1"/>
      <c r="F3454" s="1"/>
      <c r="P3454" s="1"/>
      <c r="Q3454" s="1"/>
      <c r="T3454" s="1"/>
    </row>
    <row r="3455" spans="5:20" x14ac:dyDescent="0.35">
      <c r="E3455" s="1"/>
      <c r="F3455" s="1"/>
      <c r="P3455" s="1"/>
      <c r="Q3455" s="1"/>
      <c r="T3455" s="1"/>
    </row>
    <row r="3456" spans="5:20" x14ac:dyDescent="0.35">
      <c r="E3456" s="1"/>
      <c r="F3456" s="1"/>
      <c r="P3456" s="1"/>
      <c r="Q3456" s="1"/>
      <c r="T3456" s="1"/>
    </row>
    <row r="3457" spans="5:20" x14ac:dyDescent="0.35">
      <c r="E3457" s="1"/>
      <c r="F3457" s="1"/>
      <c r="P3457" s="1"/>
      <c r="Q3457" s="1"/>
      <c r="T3457" s="1"/>
    </row>
    <row r="3458" spans="5:20" x14ac:dyDescent="0.35">
      <c r="E3458" s="1"/>
      <c r="F3458" s="1"/>
      <c r="P3458" s="1"/>
      <c r="Q3458" s="1"/>
      <c r="T3458" s="1"/>
    </row>
    <row r="3459" spans="5:20" x14ac:dyDescent="0.35">
      <c r="E3459" s="1"/>
      <c r="F3459" s="1"/>
      <c r="P3459" s="1"/>
      <c r="Q3459" s="1"/>
      <c r="T3459" s="1"/>
    </row>
    <row r="3460" spans="5:20" x14ac:dyDescent="0.35">
      <c r="E3460" s="1"/>
      <c r="F3460" s="1"/>
      <c r="P3460" s="1"/>
      <c r="Q3460" s="1"/>
      <c r="T3460" s="1"/>
    </row>
    <row r="3461" spans="5:20" x14ac:dyDescent="0.35">
      <c r="E3461" s="1"/>
      <c r="F3461" s="1"/>
      <c r="P3461" s="1"/>
      <c r="Q3461" s="1"/>
      <c r="T3461" s="1"/>
    </row>
    <row r="3462" spans="5:20" x14ac:dyDescent="0.35">
      <c r="E3462" s="1"/>
      <c r="F3462" s="1"/>
      <c r="P3462" s="1"/>
      <c r="Q3462" s="1"/>
      <c r="T3462" s="1"/>
    </row>
    <row r="3463" spans="5:20" x14ac:dyDescent="0.35">
      <c r="E3463" s="1"/>
      <c r="F3463" s="1"/>
      <c r="P3463" s="1"/>
      <c r="Q3463" s="1"/>
      <c r="T3463" s="1"/>
    </row>
    <row r="3464" spans="5:20" x14ac:dyDescent="0.35">
      <c r="E3464" s="1"/>
      <c r="F3464" s="1"/>
      <c r="P3464" s="1"/>
      <c r="Q3464" s="1"/>
      <c r="T3464" s="1"/>
    </row>
    <row r="3465" spans="5:20" x14ac:dyDescent="0.35">
      <c r="E3465" s="1"/>
      <c r="F3465" s="1"/>
      <c r="P3465" s="1"/>
      <c r="Q3465" s="1"/>
      <c r="T3465" s="1"/>
    </row>
    <row r="3466" spans="5:20" x14ac:dyDescent="0.35">
      <c r="E3466" s="1"/>
      <c r="F3466" s="1"/>
      <c r="P3466" s="1"/>
      <c r="Q3466" s="1"/>
      <c r="T3466" s="1"/>
    </row>
    <row r="3467" spans="5:20" x14ac:dyDescent="0.35">
      <c r="E3467" s="1"/>
      <c r="F3467" s="1"/>
      <c r="P3467" s="1"/>
      <c r="Q3467" s="1"/>
      <c r="T3467" s="1"/>
    </row>
    <row r="3468" spans="5:20" x14ac:dyDescent="0.35">
      <c r="E3468" s="1"/>
      <c r="F3468" s="1"/>
      <c r="P3468" s="1"/>
      <c r="Q3468" s="1"/>
      <c r="T3468" s="1"/>
    </row>
    <row r="3469" spans="5:20" x14ac:dyDescent="0.35">
      <c r="E3469" s="1"/>
      <c r="F3469" s="1"/>
      <c r="P3469" s="1"/>
      <c r="Q3469" s="1"/>
      <c r="T3469" s="1"/>
    </row>
    <row r="3470" spans="5:20" x14ac:dyDescent="0.35">
      <c r="E3470" s="1"/>
      <c r="F3470" s="1"/>
      <c r="P3470" s="1"/>
      <c r="Q3470" s="1"/>
      <c r="T3470" s="1"/>
    </row>
    <row r="3471" spans="5:20" x14ac:dyDescent="0.35">
      <c r="E3471" s="1"/>
      <c r="F3471" s="1"/>
      <c r="P3471" s="1"/>
      <c r="Q3471" s="1"/>
      <c r="T3471" s="1"/>
    </row>
    <row r="3472" spans="5:20" x14ac:dyDescent="0.35">
      <c r="E3472" s="1"/>
      <c r="F3472" s="1"/>
      <c r="P3472" s="1"/>
      <c r="Q3472" s="1"/>
      <c r="T3472" s="1"/>
    </row>
    <row r="3473" spans="5:20" x14ac:dyDescent="0.35">
      <c r="E3473" s="1"/>
      <c r="F3473" s="1"/>
      <c r="P3473" s="1"/>
      <c r="Q3473" s="1"/>
      <c r="T3473" s="1"/>
    </row>
    <row r="3474" spans="5:20" x14ac:dyDescent="0.35">
      <c r="E3474" s="1"/>
      <c r="F3474" s="1"/>
      <c r="P3474" s="1"/>
      <c r="Q3474" s="1"/>
      <c r="T3474" s="1"/>
    </row>
    <row r="3475" spans="5:20" x14ac:dyDescent="0.35">
      <c r="E3475" s="1"/>
      <c r="F3475" s="1"/>
      <c r="P3475" s="1"/>
      <c r="Q3475" s="1"/>
      <c r="T3475" s="1"/>
    </row>
    <row r="3476" spans="5:20" x14ac:dyDescent="0.35">
      <c r="E3476" s="1"/>
      <c r="F3476" s="1"/>
      <c r="P3476" s="1"/>
      <c r="Q3476" s="1"/>
      <c r="T3476" s="1"/>
    </row>
    <row r="3477" spans="5:20" x14ac:dyDescent="0.35">
      <c r="E3477" s="1"/>
      <c r="F3477" s="1"/>
      <c r="P3477" s="1"/>
      <c r="Q3477" s="1"/>
      <c r="T3477" s="1"/>
    </row>
    <row r="3478" spans="5:20" x14ac:dyDescent="0.35">
      <c r="E3478" s="1"/>
      <c r="F3478" s="1"/>
      <c r="P3478" s="1"/>
      <c r="Q3478" s="1"/>
      <c r="T3478" s="1"/>
    </row>
    <row r="3479" spans="5:20" x14ac:dyDescent="0.35">
      <c r="E3479" s="1"/>
      <c r="F3479" s="1"/>
      <c r="P3479" s="1"/>
      <c r="Q3479" s="1"/>
      <c r="T3479" s="1"/>
    </row>
    <row r="3480" spans="5:20" x14ac:dyDescent="0.35">
      <c r="E3480" s="1"/>
      <c r="F3480" s="1"/>
      <c r="P3480" s="1"/>
      <c r="Q3480" s="1"/>
      <c r="T3480" s="1"/>
    </row>
    <row r="3481" spans="5:20" x14ac:dyDescent="0.35">
      <c r="E3481" s="1"/>
      <c r="F3481" s="1"/>
      <c r="P3481" s="1"/>
      <c r="Q3481" s="1"/>
      <c r="T3481" s="1"/>
    </row>
    <row r="3482" spans="5:20" x14ac:dyDescent="0.35">
      <c r="E3482" s="1"/>
      <c r="F3482" s="1"/>
      <c r="P3482" s="1"/>
      <c r="Q3482" s="1"/>
      <c r="T3482" s="1"/>
    </row>
    <row r="3483" spans="5:20" x14ac:dyDescent="0.35">
      <c r="E3483" s="1"/>
      <c r="F3483" s="1"/>
      <c r="P3483" s="1"/>
      <c r="Q3483" s="1"/>
      <c r="T3483" s="1"/>
    </row>
    <row r="3484" spans="5:20" x14ac:dyDescent="0.35">
      <c r="E3484" s="1"/>
      <c r="F3484" s="1"/>
      <c r="P3484" s="1"/>
      <c r="Q3484" s="1"/>
      <c r="T3484" s="1"/>
    </row>
    <row r="3485" spans="5:20" x14ac:dyDescent="0.35">
      <c r="E3485" s="1"/>
      <c r="F3485" s="1"/>
      <c r="P3485" s="1"/>
      <c r="Q3485" s="1"/>
      <c r="T3485" s="1"/>
    </row>
    <row r="3486" spans="5:20" x14ac:dyDescent="0.35">
      <c r="E3486" s="1"/>
      <c r="F3486" s="1"/>
      <c r="P3486" s="1"/>
      <c r="Q3486" s="1"/>
      <c r="T3486" s="1"/>
    </row>
    <row r="3487" spans="5:20" x14ac:dyDescent="0.35">
      <c r="E3487" s="1"/>
      <c r="F3487" s="1"/>
      <c r="P3487" s="1"/>
      <c r="Q3487" s="1"/>
      <c r="T3487" s="1"/>
    </row>
    <row r="3488" spans="5:20" x14ac:dyDescent="0.35">
      <c r="E3488" s="1"/>
      <c r="F3488" s="1"/>
      <c r="P3488" s="1"/>
      <c r="Q3488" s="1"/>
      <c r="T3488" s="1"/>
    </row>
    <row r="3489" spans="5:20" x14ac:dyDescent="0.35">
      <c r="E3489" s="1"/>
      <c r="F3489" s="1"/>
      <c r="P3489" s="1"/>
      <c r="Q3489" s="1"/>
      <c r="T3489" s="1"/>
    </row>
    <row r="3490" spans="5:20" x14ac:dyDescent="0.35">
      <c r="E3490" s="1"/>
      <c r="F3490" s="1"/>
      <c r="P3490" s="1"/>
      <c r="Q3490" s="1"/>
      <c r="T3490" s="1"/>
    </row>
    <row r="3491" spans="5:20" x14ac:dyDescent="0.35">
      <c r="E3491" s="1"/>
      <c r="F3491" s="1"/>
      <c r="P3491" s="1"/>
      <c r="Q3491" s="1"/>
      <c r="T3491" s="1"/>
    </row>
    <row r="3492" spans="5:20" x14ac:dyDescent="0.35">
      <c r="E3492" s="1"/>
      <c r="F3492" s="1"/>
      <c r="P3492" s="1"/>
      <c r="Q3492" s="1"/>
      <c r="T3492" s="1"/>
    </row>
    <row r="3493" spans="5:20" x14ac:dyDescent="0.35">
      <c r="E3493" s="1"/>
      <c r="F3493" s="1"/>
      <c r="P3493" s="1"/>
      <c r="Q3493" s="1"/>
      <c r="T3493" s="1"/>
    </row>
    <row r="3494" spans="5:20" x14ac:dyDescent="0.35">
      <c r="E3494" s="1"/>
      <c r="F3494" s="1"/>
      <c r="P3494" s="1"/>
      <c r="Q3494" s="1"/>
      <c r="T3494" s="1"/>
    </row>
    <row r="3495" spans="5:20" x14ac:dyDescent="0.35">
      <c r="E3495" s="1"/>
      <c r="F3495" s="1"/>
      <c r="P3495" s="1"/>
      <c r="Q3495" s="1"/>
      <c r="T3495" s="1"/>
    </row>
    <row r="3496" spans="5:20" x14ac:dyDescent="0.35">
      <c r="E3496" s="1"/>
      <c r="F3496" s="1"/>
      <c r="P3496" s="1"/>
      <c r="Q3496" s="1"/>
      <c r="T3496" s="1"/>
    </row>
    <row r="3497" spans="5:20" x14ac:dyDescent="0.35">
      <c r="E3497" s="1"/>
      <c r="F3497" s="1"/>
      <c r="P3497" s="1"/>
      <c r="Q3497" s="1"/>
      <c r="T3497" s="1"/>
    </row>
    <row r="3498" spans="5:20" x14ac:dyDescent="0.35">
      <c r="E3498" s="1"/>
      <c r="F3498" s="1"/>
      <c r="P3498" s="1"/>
      <c r="Q3498" s="1"/>
      <c r="T3498" s="1"/>
    </row>
    <row r="3499" spans="5:20" x14ac:dyDescent="0.35">
      <c r="E3499" s="1"/>
      <c r="F3499" s="1"/>
      <c r="P3499" s="1"/>
      <c r="Q3499" s="1"/>
      <c r="T3499" s="1"/>
    </row>
    <row r="3500" spans="5:20" x14ac:dyDescent="0.35">
      <c r="E3500" s="1"/>
      <c r="F3500" s="1"/>
      <c r="P3500" s="1"/>
      <c r="Q3500" s="1"/>
      <c r="T3500" s="1"/>
    </row>
    <row r="3501" spans="5:20" x14ac:dyDescent="0.35">
      <c r="E3501" s="1"/>
      <c r="F3501" s="1"/>
      <c r="P3501" s="1"/>
      <c r="Q3501" s="1"/>
      <c r="T3501" s="1"/>
    </row>
    <row r="3502" spans="5:20" x14ac:dyDescent="0.35">
      <c r="E3502" s="1"/>
      <c r="F3502" s="1"/>
      <c r="P3502" s="1"/>
      <c r="Q3502" s="1"/>
      <c r="T3502" s="1"/>
    </row>
    <row r="3503" spans="5:20" x14ac:dyDescent="0.35">
      <c r="E3503" s="1"/>
      <c r="F3503" s="1"/>
      <c r="P3503" s="1"/>
      <c r="Q3503" s="1"/>
      <c r="T3503" s="1"/>
    </row>
    <row r="3504" spans="5:20" x14ac:dyDescent="0.35">
      <c r="E3504" s="1"/>
      <c r="F3504" s="1"/>
      <c r="P3504" s="1"/>
      <c r="Q3504" s="1"/>
      <c r="T3504" s="1"/>
    </row>
    <row r="3505" spans="5:20" x14ac:dyDescent="0.35">
      <c r="E3505" s="1"/>
      <c r="F3505" s="1"/>
      <c r="P3505" s="1"/>
      <c r="Q3505" s="1"/>
      <c r="T3505" s="1"/>
    </row>
    <row r="3506" spans="5:20" x14ac:dyDescent="0.35">
      <c r="E3506" s="1"/>
      <c r="F3506" s="1"/>
      <c r="P3506" s="1"/>
      <c r="Q3506" s="1"/>
      <c r="T3506" s="1"/>
    </row>
    <row r="3507" spans="5:20" x14ac:dyDescent="0.35">
      <c r="E3507" s="1"/>
      <c r="F3507" s="1"/>
      <c r="P3507" s="1"/>
      <c r="Q3507" s="1"/>
      <c r="T3507" s="1"/>
    </row>
    <row r="3508" spans="5:20" x14ac:dyDescent="0.35">
      <c r="E3508" s="1"/>
      <c r="F3508" s="1"/>
      <c r="P3508" s="1"/>
      <c r="Q3508" s="1"/>
      <c r="T3508" s="1"/>
    </row>
    <row r="3509" spans="5:20" x14ac:dyDescent="0.35">
      <c r="E3509" s="1"/>
      <c r="F3509" s="1"/>
      <c r="P3509" s="1"/>
      <c r="Q3509" s="1"/>
      <c r="T3509" s="1"/>
    </row>
    <row r="3510" spans="5:20" x14ac:dyDescent="0.35">
      <c r="E3510" s="1"/>
      <c r="F3510" s="1"/>
      <c r="P3510" s="1"/>
      <c r="Q3510" s="1"/>
      <c r="T3510" s="1"/>
    </row>
    <row r="3511" spans="5:20" x14ac:dyDescent="0.35">
      <c r="E3511" s="1"/>
      <c r="F3511" s="1"/>
      <c r="P3511" s="1"/>
      <c r="Q3511" s="1"/>
      <c r="T3511" s="1"/>
    </row>
    <row r="3512" spans="5:20" x14ac:dyDescent="0.35">
      <c r="E3512" s="1"/>
      <c r="F3512" s="1"/>
      <c r="P3512" s="1"/>
      <c r="Q3512" s="1"/>
      <c r="T3512" s="1"/>
    </row>
    <row r="3513" spans="5:20" x14ac:dyDescent="0.35">
      <c r="E3513" s="1"/>
      <c r="F3513" s="1"/>
      <c r="P3513" s="1"/>
      <c r="Q3513" s="1"/>
      <c r="T3513" s="1"/>
    </row>
    <row r="3514" spans="5:20" x14ac:dyDescent="0.35">
      <c r="E3514" s="1"/>
      <c r="F3514" s="1"/>
      <c r="P3514" s="1"/>
      <c r="Q3514" s="1"/>
      <c r="T3514" s="1"/>
    </row>
    <row r="3515" spans="5:20" x14ac:dyDescent="0.35">
      <c r="E3515" s="1"/>
      <c r="F3515" s="1"/>
      <c r="P3515" s="1"/>
      <c r="Q3515" s="1"/>
      <c r="T3515" s="1"/>
    </row>
    <row r="3516" spans="5:20" x14ac:dyDescent="0.35">
      <c r="E3516" s="1"/>
      <c r="F3516" s="1"/>
      <c r="P3516" s="1"/>
      <c r="Q3516" s="1"/>
      <c r="T3516" s="1"/>
    </row>
    <row r="3517" spans="5:20" x14ac:dyDescent="0.35">
      <c r="E3517" s="1"/>
      <c r="F3517" s="1"/>
      <c r="P3517" s="1"/>
      <c r="Q3517" s="1"/>
      <c r="T3517" s="1"/>
    </row>
    <row r="3518" spans="5:20" x14ac:dyDescent="0.35">
      <c r="E3518" s="1"/>
      <c r="F3518" s="1"/>
      <c r="P3518" s="1"/>
      <c r="Q3518" s="1"/>
      <c r="T3518" s="1"/>
    </row>
    <row r="3519" spans="5:20" x14ac:dyDescent="0.35">
      <c r="E3519" s="1"/>
      <c r="F3519" s="1"/>
      <c r="P3519" s="1"/>
      <c r="Q3519" s="1"/>
      <c r="T3519" s="1"/>
    </row>
    <row r="3520" spans="5:20" x14ac:dyDescent="0.35">
      <c r="E3520" s="1"/>
      <c r="F3520" s="1"/>
      <c r="P3520" s="1"/>
      <c r="Q3520" s="1"/>
      <c r="T3520" s="1"/>
    </row>
    <row r="3521" spans="5:20" x14ac:dyDescent="0.35">
      <c r="E3521" s="1"/>
      <c r="F3521" s="1"/>
      <c r="P3521" s="1"/>
      <c r="Q3521" s="1"/>
      <c r="T3521" s="1"/>
    </row>
    <row r="3522" spans="5:20" x14ac:dyDescent="0.35">
      <c r="E3522" s="1"/>
      <c r="F3522" s="1"/>
      <c r="P3522" s="1"/>
      <c r="Q3522" s="1"/>
      <c r="T3522" s="1"/>
    </row>
    <row r="3523" spans="5:20" x14ac:dyDescent="0.35">
      <c r="E3523" s="1"/>
      <c r="F3523" s="1"/>
      <c r="P3523" s="1"/>
      <c r="Q3523" s="1"/>
      <c r="T3523" s="1"/>
    </row>
    <row r="3524" spans="5:20" x14ac:dyDescent="0.35">
      <c r="E3524" s="1"/>
      <c r="F3524" s="1"/>
      <c r="P3524" s="1"/>
      <c r="Q3524" s="1"/>
      <c r="T3524" s="1"/>
    </row>
    <row r="3525" spans="5:20" x14ac:dyDescent="0.35">
      <c r="E3525" s="1"/>
      <c r="F3525" s="1"/>
      <c r="P3525" s="1"/>
      <c r="Q3525" s="1"/>
      <c r="T3525" s="1"/>
    </row>
    <row r="3526" spans="5:20" x14ac:dyDescent="0.35">
      <c r="E3526" s="1"/>
      <c r="F3526" s="1"/>
      <c r="P3526" s="1"/>
      <c r="Q3526" s="1"/>
      <c r="T3526" s="1"/>
    </row>
    <row r="3527" spans="5:20" x14ac:dyDescent="0.35">
      <c r="E3527" s="1"/>
      <c r="F3527" s="1"/>
      <c r="P3527" s="1"/>
      <c r="Q3527" s="1"/>
      <c r="T3527" s="1"/>
    </row>
    <row r="3528" spans="5:20" x14ac:dyDescent="0.35">
      <c r="E3528" s="1"/>
      <c r="F3528" s="1"/>
      <c r="P3528" s="1"/>
      <c r="Q3528" s="1"/>
      <c r="T3528" s="1"/>
    </row>
    <row r="3529" spans="5:20" x14ac:dyDescent="0.35">
      <c r="E3529" s="1"/>
      <c r="F3529" s="1"/>
      <c r="P3529" s="1"/>
      <c r="Q3529" s="1"/>
      <c r="T3529" s="1"/>
    </row>
    <row r="3530" spans="5:20" x14ac:dyDescent="0.35">
      <c r="E3530" s="1"/>
      <c r="F3530" s="1"/>
      <c r="P3530" s="1"/>
      <c r="Q3530" s="1"/>
      <c r="T3530" s="1"/>
    </row>
    <row r="3531" spans="5:20" x14ac:dyDescent="0.35">
      <c r="E3531" s="1"/>
      <c r="F3531" s="1"/>
      <c r="P3531" s="1"/>
      <c r="Q3531" s="1"/>
      <c r="T3531" s="1"/>
    </row>
    <row r="3532" spans="5:20" x14ac:dyDescent="0.35">
      <c r="E3532" s="1"/>
      <c r="F3532" s="1"/>
      <c r="P3532" s="1"/>
      <c r="Q3532" s="1"/>
      <c r="T3532" s="1"/>
    </row>
    <row r="3533" spans="5:20" x14ac:dyDescent="0.35">
      <c r="E3533" s="1"/>
      <c r="F3533" s="1"/>
      <c r="P3533" s="1"/>
      <c r="Q3533" s="1"/>
      <c r="T3533" s="1"/>
    </row>
    <row r="3534" spans="5:20" x14ac:dyDescent="0.35">
      <c r="E3534" s="1"/>
      <c r="F3534" s="1"/>
      <c r="P3534" s="1"/>
      <c r="Q3534" s="1"/>
      <c r="T3534" s="1"/>
    </row>
    <row r="3535" spans="5:20" x14ac:dyDescent="0.35">
      <c r="E3535" s="1"/>
      <c r="F3535" s="1"/>
      <c r="P3535" s="1"/>
      <c r="Q3535" s="1"/>
      <c r="T3535" s="1"/>
    </row>
    <row r="3536" spans="5:20" x14ac:dyDescent="0.35">
      <c r="E3536" s="1"/>
      <c r="F3536" s="1"/>
      <c r="P3536" s="1"/>
      <c r="Q3536" s="1"/>
      <c r="T3536" s="1"/>
    </row>
    <row r="3537" spans="5:20" x14ac:dyDescent="0.35">
      <c r="E3537" s="1"/>
      <c r="F3537" s="1"/>
      <c r="P3537" s="1"/>
      <c r="Q3537" s="1"/>
      <c r="T3537" s="1"/>
    </row>
    <row r="3538" spans="5:20" x14ac:dyDescent="0.35">
      <c r="E3538" s="1"/>
      <c r="F3538" s="1"/>
      <c r="P3538" s="1"/>
      <c r="Q3538" s="1"/>
      <c r="T3538" s="1"/>
    </row>
    <row r="3539" spans="5:20" x14ac:dyDescent="0.35">
      <c r="E3539" s="1"/>
      <c r="F3539" s="1"/>
      <c r="P3539" s="1"/>
      <c r="Q3539" s="1"/>
      <c r="T3539" s="1"/>
    </row>
    <row r="3540" spans="5:20" x14ac:dyDescent="0.35">
      <c r="E3540" s="1"/>
      <c r="F3540" s="1"/>
      <c r="P3540" s="1"/>
      <c r="Q3540" s="1"/>
      <c r="T3540" s="1"/>
    </row>
    <row r="3541" spans="5:20" x14ac:dyDescent="0.35">
      <c r="E3541" s="1"/>
      <c r="F3541" s="1"/>
      <c r="P3541" s="1"/>
      <c r="Q3541" s="1"/>
      <c r="T3541" s="1"/>
    </row>
    <row r="3542" spans="5:20" x14ac:dyDescent="0.35">
      <c r="E3542" s="1"/>
      <c r="F3542" s="1"/>
      <c r="P3542" s="1"/>
      <c r="Q3542" s="1"/>
      <c r="T3542" s="1"/>
    </row>
    <row r="3543" spans="5:20" x14ac:dyDescent="0.35">
      <c r="E3543" s="1"/>
      <c r="F3543" s="1"/>
      <c r="P3543" s="1"/>
      <c r="Q3543" s="1"/>
      <c r="T3543" s="1"/>
    </row>
    <row r="3544" spans="5:20" x14ac:dyDescent="0.35">
      <c r="E3544" s="1"/>
      <c r="F3544" s="1"/>
      <c r="P3544" s="1"/>
      <c r="Q3544" s="1"/>
      <c r="T3544" s="1"/>
    </row>
    <row r="3545" spans="5:20" x14ac:dyDescent="0.35">
      <c r="E3545" s="1"/>
      <c r="F3545" s="1"/>
      <c r="P3545" s="1"/>
      <c r="Q3545" s="1"/>
      <c r="T3545" s="1"/>
    </row>
    <row r="3546" spans="5:20" x14ac:dyDescent="0.35">
      <c r="E3546" s="1"/>
      <c r="F3546" s="1"/>
      <c r="P3546" s="1"/>
      <c r="Q3546" s="1"/>
      <c r="T3546" s="1"/>
    </row>
    <row r="3547" spans="5:20" x14ac:dyDescent="0.35">
      <c r="E3547" s="1"/>
      <c r="F3547" s="1"/>
      <c r="P3547" s="1"/>
      <c r="Q3547" s="1"/>
      <c r="T3547" s="1"/>
    </row>
    <row r="3548" spans="5:20" x14ac:dyDescent="0.35">
      <c r="E3548" s="1"/>
      <c r="F3548" s="1"/>
      <c r="P3548" s="1"/>
      <c r="Q3548" s="1"/>
      <c r="T3548" s="1"/>
    </row>
    <row r="3549" spans="5:20" x14ac:dyDescent="0.35">
      <c r="E3549" s="1"/>
      <c r="F3549" s="1"/>
      <c r="P3549" s="1"/>
      <c r="Q3549" s="1"/>
      <c r="T3549" s="1"/>
    </row>
    <row r="3550" spans="5:20" x14ac:dyDescent="0.35">
      <c r="E3550" s="1"/>
      <c r="F3550" s="1"/>
      <c r="P3550" s="1"/>
      <c r="Q3550" s="1"/>
      <c r="T3550" s="1"/>
    </row>
    <row r="3551" spans="5:20" x14ac:dyDescent="0.35">
      <c r="E3551" s="1"/>
      <c r="F3551" s="1"/>
      <c r="P3551" s="1"/>
      <c r="Q3551" s="1"/>
      <c r="T3551" s="1"/>
    </row>
    <row r="3552" spans="5:20" x14ac:dyDescent="0.35">
      <c r="E3552" s="1"/>
      <c r="F3552" s="1"/>
      <c r="P3552" s="1"/>
      <c r="Q3552" s="1"/>
      <c r="T3552" s="1"/>
    </row>
    <row r="3553" spans="5:20" x14ac:dyDescent="0.35">
      <c r="E3553" s="1"/>
      <c r="F3553" s="1"/>
      <c r="P3553" s="1"/>
      <c r="Q3553" s="1"/>
      <c r="T3553" s="1"/>
    </row>
    <row r="3554" spans="5:20" x14ac:dyDescent="0.35">
      <c r="E3554" s="1"/>
      <c r="F3554" s="1"/>
      <c r="P3554" s="1"/>
      <c r="Q3554" s="1"/>
      <c r="T3554" s="1"/>
    </row>
    <row r="3555" spans="5:20" x14ac:dyDescent="0.35">
      <c r="E3555" s="1"/>
      <c r="F3555" s="1"/>
      <c r="P3555" s="1"/>
      <c r="Q3555" s="1"/>
      <c r="T3555" s="1"/>
    </row>
    <row r="3556" spans="5:20" x14ac:dyDescent="0.35">
      <c r="E3556" s="1"/>
      <c r="F3556" s="1"/>
      <c r="P3556" s="1"/>
      <c r="Q3556" s="1"/>
      <c r="T3556" s="1"/>
    </row>
    <row r="3557" spans="5:20" x14ac:dyDescent="0.35">
      <c r="E3557" s="1"/>
      <c r="F3557" s="1"/>
      <c r="P3557" s="1"/>
      <c r="Q3557" s="1"/>
      <c r="T3557" s="1"/>
    </row>
    <row r="3558" spans="5:20" x14ac:dyDescent="0.35">
      <c r="E3558" s="1"/>
      <c r="F3558" s="1"/>
      <c r="P3558" s="1"/>
      <c r="Q3558" s="1"/>
      <c r="T3558" s="1"/>
    </row>
    <row r="3559" spans="5:20" x14ac:dyDescent="0.35">
      <c r="E3559" s="1"/>
      <c r="F3559" s="1"/>
      <c r="P3559" s="1"/>
      <c r="Q3559" s="1"/>
      <c r="T3559" s="1"/>
    </row>
    <row r="3560" spans="5:20" x14ac:dyDescent="0.35">
      <c r="E3560" s="1"/>
      <c r="F3560" s="1"/>
      <c r="P3560" s="1"/>
      <c r="Q3560" s="1"/>
      <c r="T3560" s="1"/>
    </row>
    <row r="3561" spans="5:20" x14ac:dyDescent="0.35">
      <c r="E3561" s="1"/>
      <c r="F3561" s="1"/>
      <c r="P3561" s="1"/>
      <c r="Q3561" s="1"/>
      <c r="T3561" s="1"/>
    </row>
    <row r="3562" spans="5:20" x14ac:dyDescent="0.35">
      <c r="E3562" s="1"/>
      <c r="F3562" s="1"/>
      <c r="P3562" s="1"/>
      <c r="Q3562" s="1"/>
      <c r="T3562" s="1"/>
    </row>
    <row r="3563" spans="5:20" x14ac:dyDescent="0.35">
      <c r="E3563" s="1"/>
      <c r="F3563" s="1"/>
      <c r="P3563" s="1"/>
      <c r="Q3563" s="1"/>
      <c r="T3563" s="1"/>
    </row>
    <row r="3564" spans="5:20" x14ac:dyDescent="0.35">
      <c r="E3564" s="1"/>
      <c r="F3564" s="1"/>
      <c r="P3564" s="1"/>
      <c r="Q3564" s="1"/>
      <c r="T3564" s="1"/>
    </row>
    <row r="3565" spans="5:20" x14ac:dyDescent="0.35">
      <c r="E3565" s="1"/>
      <c r="F3565" s="1"/>
      <c r="P3565" s="1"/>
      <c r="Q3565" s="1"/>
      <c r="T3565" s="1"/>
    </row>
    <row r="3566" spans="5:20" x14ac:dyDescent="0.35">
      <c r="E3566" s="1"/>
      <c r="F3566" s="1"/>
      <c r="P3566" s="1"/>
      <c r="Q3566" s="1"/>
      <c r="T3566" s="1"/>
    </row>
    <row r="3567" spans="5:20" x14ac:dyDescent="0.35">
      <c r="E3567" s="1"/>
      <c r="F3567" s="1"/>
      <c r="P3567" s="1"/>
      <c r="Q3567" s="1"/>
      <c r="T3567" s="1"/>
    </row>
    <row r="3568" spans="5:20" x14ac:dyDescent="0.35">
      <c r="E3568" s="1"/>
      <c r="F3568" s="1"/>
      <c r="P3568" s="1"/>
      <c r="Q3568" s="1"/>
      <c r="T3568" s="1"/>
    </row>
    <row r="3569" spans="5:20" x14ac:dyDescent="0.35">
      <c r="E3569" s="1"/>
      <c r="F3569" s="1"/>
      <c r="P3569" s="1"/>
      <c r="Q3569" s="1"/>
      <c r="T3569" s="1"/>
    </row>
    <row r="3570" spans="5:20" x14ac:dyDescent="0.35">
      <c r="E3570" s="1"/>
      <c r="F3570" s="1"/>
      <c r="P3570" s="1"/>
      <c r="Q3570" s="1"/>
      <c r="T3570" s="1"/>
    </row>
    <row r="3571" spans="5:20" x14ac:dyDescent="0.35">
      <c r="E3571" s="1"/>
      <c r="F3571" s="1"/>
      <c r="P3571" s="1"/>
      <c r="Q3571" s="1"/>
      <c r="T3571" s="1"/>
    </row>
    <row r="3572" spans="5:20" x14ac:dyDescent="0.35">
      <c r="E3572" s="1"/>
      <c r="F3572" s="1"/>
      <c r="P3572" s="1"/>
      <c r="Q3572" s="1"/>
      <c r="T3572" s="1"/>
    </row>
    <row r="3573" spans="5:20" x14ac:dyDescent="0.35">
      <c r="E3573" s="1"/>
      <c r="F3573" s="1"/>
      <c r="P3573" s="1"/>
      <c r="Q3573" s="1"/>
      <c r="T3573" s="1"/>
    </row>
    <row r="3574" spans="5:20" x14ac:dyDescent="0.35">
      <c r="E3574" s="1"/>
      <c r="F3574" s="1"/>
      <c r="P3574" s="1"/>
      <c r="Q3574" s="1"/>
      <c r="T3574" s="1"/>
    </row>
    <row r="3575" spans="5:20" x14ac:dyDescent="0.35">
      <c r="E3575" s="1"/>
      <c r="F3575" s="1"/>
      <c r="P3575" s="1"/>
      <c r="Q3575" s="1"/>
      <c r="T3575" s="1"/>
    </row>
    <row r="3576" spans="5:20" x14ac:dyDescent="0.35">
      <c r="E3576" s="1"/>
      <c r="F3576" s="1"/>
      <c r="P3576" s="1"/>
      <c r="Q3576" s="1"/>
      <c r="T3576" s="1"/>
    </row>
    <row r="3577" spans="5:20" x14ac:dyDescent="0.35">
      <c r="E3577" s="1"/>
      <c r="F3577" s="1"/>
      <c r="P3577" s="1"/>
      <c r="Q3577" s="1"/>
      <c r="T3577" s="1"/>
    </row>
    <row r="3578" spans="5:20" x14ac:dyDescent="0.35">
      <c r="E3578" s="1"/>
      <c r="F3578" s="1"/>
      <c r="P3578" s="1"/>
      <c r="Q3578" s="1"/>
      <c r="T3578" s="1"/>
    </row>
    <row r="3579" spans="5:20" x14ac:dyDescent="0.35">
      <c r="E3579" s="1"/>
      <c r="F3579" s="1"/>
      <c r="P3579" s="1"/>
      <c r="Q3579" s="1"/>
      <c r="T3579" s="1"/>
    </row>
    <row r="3580" spans="5:20" x14ac:dyDescent="0.35">
      <c r="E3580" s="1"/>
      <c r="F3580" s="1"/>
      <c r="P3580" s="1"/>
      <c r="Q3580" s="1"/>
      <c r="T3580" s="1"/>
    </row>
    <row r="3581" spans="5:20" x14ac:dyDescent="0.35">
      <c r="E3581" s="1"/>
      <c r="F3581" s="1"/>
      <c r="P3581" s="1"/>
      <c r="Q3581" s="1"/>
      <c r="T3581" s="1"/>
    </row>
    <row r="3582" spans="5:20" x14ac:dyDescent="0.35">
      <c r="E3582" s="1"/>
      <c r="F3582" s="1"/>
      <c r="P3582" s="1"/>
      <c r="Q3582" s="1"/>
      <c r="T3582" s="1"/>
    </row>
    <row r="3583" spans="5:20" x14ac:dyDescent="0.35">
      <c r="E3583" s="1"/>
      <c r="F3583" s="1"/>
      <c r="P3583" s="1"/>
      <c r="Q3583" s="1"/>
      <c r="T3583" s="1"/>
    </row>
    <row r="3584" spans="5:20" x14ac:dyDescent="0.35">
      <c r="E3584" s="1"/>
      <c r="F3584" s="1"/>
      <c r="P3584" s="1"/>
      <c r="Q3584" s="1"/>
      <c r="T3584" s="1"/>
    </row>
    <row r="3585" spans="5:20" x14ac:dyDescent="0.35">
      <c r="E3585" s="1"/>
      <c r="F3585" s="1"/>
      <c r="P3585" s="1"/>
      <c r="Q3585" s="1"/>
      <c r="T3585" s="1"/>
    </row>
    <row r="3586" spans="5:20" x14ac:dyDescent="0.35">
      <c r="E3586" s="1"/>
      <c r="F3586" s="1"/>
      <c r="P3586" s="1"/>
      <c r="Q3586" s="1"/>
      <c r="T3586" s="1"/>
    </row>
    <row r="3587" spans="5:20" x14ac:dyDescent="0.35">
      <c r="E3587" s="1"/>
      <c r="F3587" s="1"/>
      <c r="P3587" s="1"/>
      <c r="Q3587" s="1"/>
      <c r="T3587" s="1"/>
    </row>
    <row r="3588" spans="5:20" x14ac:dyDescent="0.35">
      <c r="E3588" s="1"/>
      <c r="F3588" s="1"/>
      <c r="P3588" s="1"/>
      <c r="Q3588" s="1"/>
      <c r="T3588" s="1"/>
    </row>
    <row r="3589" spans="5:20" x14ac:dyDescent="0.35">
      <c r="E3589" s="1"/>
      <c r="F3589" s="1"/>
      <c r="P3589" s="1"/>
      <c r="Q3589" s="1"/>
      <c r="T3589" s="1"/>
    </row>
    <row r="3590" spans="5:20" x14ac:dyDescent="0.35">
      <c r="E3590" s="1"/>
      <c r="F3590" s="1"/>
      <c r="P3590" s="1"/>
      <c r="Q3590" s="1"/>
      <c r="T3590" s="1"/>
    </row>
    <row r="3591" spans="5:20" x14ac:dyDescent="0.35">
      <c r="E3591" s="1"/>
      <c r="F3591" s="1"/>
      <c r="P3591" s="1"/>
      <c r="Q3591" s="1"/>
      <c r="T3591" s="1"/>
    </row>
    <row r="3592" spans="5:20" x14ac:dyDescent="0.35">
      <c r="E3592" s="1"/>
      <c r="F3592" s="1"/>
      <c r="P3592" s="1"/>
      <c r="Q3592" s="1"/>
      <c r="T3592" s="1"/>
    </row>
    <row r="3593" spans="5:20" x14ac:dyDescent="0.35">
      <c r="E3593" s="1"/>
      <c r="F3593" s="1"/>
      <c r="P3593" s="1"/>
      <c r="Q3593" s="1"/>
      <c r="T3593" s="1"/>
    </row>
    <row r="3594" spans="5:20" x14ac:dyDescent="0.35">
      <c r="E3594" s="1"/>
      <c r="F3594" s="1"/>
      <c r="P3594" s="1"/>
      <c r="Q3594" s="1"/>
      <c r="T3594" s="1"/>
    </row>
    <row r="3595" spans="5:20" x14ac:dyDescent="0.35">
      <c r="E3595" s="1"/>
      <c r="F3595" s="1"/>
      <c r="P3595" s="1"/>
      <c r="Q3595" s="1"/>
      <c r="T3595" s="1"/>
    </row>
    <row r="3596" spans="5:20" x14ac:dyDescent="0.35">
      <c r="E3596" s="1"/>
      <c r="F3596" s="1"/>
      <c r="P3596" s="1"/>
      <c r="Q3596" s="1"/>
      <c r="T3596" s="1"/>
    </row>
    <row r="3597" spans="5:20" x14ac:dyDescent="0.35">
      <c r="E3597" s="1"/>
      <c r="F3597" s="1"/>
      <c r="P3597" s="1"/>
      <c r="Q3597" s="1"/>
      <c r="T3597" s="1"/>
    </row>
    <row r="3598" spans="5:20" x14ac:dyDescent="0.35">
      <c r="E3598" s="1"/>
      <c r="F3598" s="1"/>
      <c r="P3598" s="1"/>
      <c r="Q3598" s="1"/>
      <c r="T3598" s="1"/>
    </row>
    <row r="3599" spans="5:20" x14ac:dyDescent="0.35">
      <c r="E3599" s="1"/>
      <c r="F3599" s="1"/>
      <c r="P3599" s="1"/>
      <c r="Q3599" s="1"/>
      <c r="T3599" s="1"/>
    </row>
    <row r="3600" spans="5:20" x14ac:dyDescent="0.35">
      <c r="E3600" s="1"/>
      <c r="F3600" s="1"/>
      <c r="P3600" s="1"/>
      <c r="Q3600" s="1"/>
      <c r="T3600" s="1"/>
    </row>
    <row r="3601" spans="5:20" x14ac:dyDescent="0.35">
      <c r="E3601" s="1"/>
      <c r="F3601" s="1"/>
      <c r="P3601" s="1"/>
      <c r="Q3601" s="1"/>
      <c r="T3601" s="1"/>
    </row>
    <row r="3602" spans="5:20" x14ac:dyDescent="0.35">
      <c r="E3602" s="1"/>
      <c r="F3602" s="1"/>
      <c r="P3602" s="1"/>
      <c r="Q3602" s="1"/>
      <c r="T3602" s="1"/>
    </row>
    <row r="3603" spans="5:20" x14ac:dyDescent="0.35">
      <c r="E3603" s="1"/>
      <c r="F3603" s="1"/>
      <c r="P3603" s="1"/>
      <c r="Q3603" s="1"/>
      <c r="T3603" s="1"/>
    </row>
    <row r="3604" spans="5:20" x14ac:dyDescent="0.35">
      <c r="E3604" s="1"/>
      <c r="F3604" s="1"/>
      <c r="P3604" s="1"/>
      <c r="Q3604" s="1"/>
      <c r="T3604" s="1"/>
    </row>
    <row r="3605" spans="5:20" x14ac:dyDescent="0.35">
      <c r="E3605" s="1"/>
      <c r="F3605" s="1"/>
      <c r="P3605" s="1"/>
      <c r="Q3605" s="1"/>
      <c r="T3605" s="1"/>
    </row>
    <row r="3606" spans="5:20" x14ac:dyDescent="0.35">
      <c r="E3606" s="1"/>
      <c r="F3606" s="1"/>
      <c r="P3606" s="1"/>
      <c r="Q3606" s="1"/>
      <c r="T3606" s="1"/>
    </row>
    <row r="3607" spans="5:20" x14ac:dyDescent="0.35">
      <c r="E3607" s="1"/>
      <c r="F3607" s="1"/>
      <c r="P3607" s="1"/>
      <c r="Q3607" s="1"/>
      <c r="T3607" s="1"/>
    </row>
    <row r="3608" spans="5:20" x14ac:dyDescent="0.35">
      <c r="E3608" s="1"/>
      <c r="F3608" s="1"/>
      <c r="P3608" s="1"/>
      <c r="Q3608" s="1"/>
      <c r="T3608" s="1"/>
    </row>
    <row r="3609" spans="5:20" x14ac:dyDescent="0.35">
      <c r="E3609" s="1"/>
      <c r="F3609" s="1"/>
      <c r="P3609" s="1"/>
      <c r="Q3609" s="1"/>
      <c r="T3609" s="1"/>
    </row>
    <row r="3610" spans="5:20" x14ac:dyDescent="0.35">
      <c r="E3610" s="1"/>
      <c r="F3610" s="1"/>
      <c r="P3610" s="1"/>
      <c r="Q3610" s="1"/>
      <c r="T3610" s="1"/>
    </row>
    <row r="3611" spans="5:20" x14ac:dyDescent="0.35">
      <c r="E3611" s="1"/>
      <c r="F3611" s="1"/>
      <c r="P3611" s="1"/>
      <c r="Q3611" s="1"/>
      <c r="T3611" s="1"/>
    </row>
    <row r="3612" spans="5:20" x14ac:dyDescent="0.35">
      <c r="E3612" s="1"/>
      <c r="F3612" s="1"/>
      <c r="P3612" s="1"/>
      <c r="Q3612" s="1"/>
      <c r="T3612" s="1"/>
    </row>
    <row r="3613" spans="5:20" x14ac:dyDescent="0.35">
      <c r="E3613" s="1"/>
      <c r="F3613" s="1"/>
      <c r="P3613" s="1"/>
      <c r="Q3613" s="1"/>
      <c r="T3613" s="1"/>
    </row>
    <row r="3614" spans="5:20" x14ac:dyDescent="0.35">
      <c r="E3614" s="1"/>
      <c r="F3614" s="1"/>
      <c r="P3614" s="1"/>
      <c r="Q3614" s="1"/>
      <c r="T3614" s="1"/>
    </row>
    <row r="3615" spans="5:20" x14ac:dyDescent="0.35">
      <c r="E3615" s="1"/>
      <c r="F3615" s="1"/>
      <c r="P3615" s="1"/>
      <c r="Q3615" s="1"/>
      <c r="T3615" s="1"/>
    </row>
    <row r="3616" spans="5:20" x14ac:dyDescent="0.35">
      <c r="E3616" s="1"/>
      <c r="F3616" s="1"/>
      <c r="P3616" s="1"/>
      <c r="Q3616" s="1"/>
      <c r="T3616" s="1"/>
    </row>
    <row r="3617" spans="5:20" x14ac:dyDescent="0.35">
      <c r="E3617" s="1"/>
      <c r="F3617" s="1"/>
      <c r="P3617" s="1"/>
      <c r="Q3617" s="1"/>
      <c r="T3617" s="1"/>
    </row>
    <row r="3618" spans="5:20" x14ac:dyDescent="0.35">
      <c r="E3618" s="1"/>
      <c r="F3618" s="1"/>
      <c r="P3618" s="1"/>
      <c r="Q3618" s="1"/>
      <c r="T3618" s="1"/>
    </row>
    <row r="3619" spans="5:20" x14ac:dyDescent="0.35">
      <c r="E3619" s="1"/>
      <c r="F3619" s="1"/>
      <c r="P3619" s="1"/>
      <c r="Q3619" s="1"/>
      <c r="T3619" s="1"/>
    </row>
    <row r="3620" spans="5:20" x14ac:dyDescent="0.35">
      <c r="E3620" s="1"/>
      <c r="F3620" s="1"/>
      <c r="P3620" s="1"/>
      <c r="Q3620" s="1"/>
      <c r="T3620" s="1"/>
    </row>
    <row r="3621" spans="5:20" x14ac:dyDescent="0.35">
      <c r="E3621" s="1"/>
      <c r="F3621" s="1"/>
      <c r="P3621" s="1"/>
      <c r="Q3621" s="1"/>
      <c r="T3621" s="1"/>
    </row>
    <row r="3622" spans="5:20" x14ac:dyDescent="0.35">
      <c r="E3622" s="1"/>
      <c r="F3622" s="1"/>
      <c r="P3622" s="1"/>
      <c r="Q3622" s="1"/>
      <c r="T3622" s="1"/>
    </row>
    <row r="3623" spans="5:20" x14ac:dyDescent="0.35">
      <c r="E3623" s="1"/>
      <c r="F3623" s="1"/>
      <c r="P3623" s="1"/>
      <c r="Q3623" s="1"/>
      <c r="T3623" s="1"/>
    </row>
    <row r="3624" spans="5:20" x14ac:dyDescent="0.35">
      <c r="E3624" s="1"/>
      <c r="F3624" s="1"/>
      <c r="P3624" s="1"/>
      <c r="Q3624" s="1"/>
      <c r="T3624" s="1"/>
    </row>
    <row r="3625" spans="5:20" x14ac:dyDescent="0.35">
      <c r="E3625" s="1"/>
      <c r="F3625" s="1"/>
      <c r="P3625" s="1"/>
      <c r="Q3625" s="1"/>
      <c r="T3625" s="1"/>
    </row>
    <row r="3626" spans="5:20" x14ac:dyDescent="0.35">
      <c r="E3626" s="1"/>
      <c r="F3626" s="1"/>
      <c r="P3626" s="1"/>
      <c r="Q3626" s="1"/>
      <c r="T3626" s="1"/>
    </row>
    <row r="3627" spans="5:20" x14ac:dyDescent="0.35">
      <c r="E3627" s="1"/>
      <c r="F3627" s="1"/>
      <c r="P3627" s="1"/>
      <c r="Q3627" s="1"/>
      <c r="T3627" s="1"/>
    </row>
    <row r="3628" spans="5:20" x14ac:dyDescent="0.35">
      <c r="E3628" s="1"/>
      <c r="F3628" s="1"/>
      <c r="P3628" s="1"/>
      <c r="Q3628" s="1"/>
      <c r="T3628" s="1"/>
    </row>
    <row r="3629" spans="5:20" x14ac:dyDescent="0.35">
      <c r="E3629" s="1"/>
      <c r="F3629" s="1"/>
      <c r="P3629" s="1"/>
      <c r="Q3629" s="1"/>
      <c r="T3629" s="1"/>
    </row>
    <row r="3630" spans="5:20" x14ac:dyDescent="0.35">
      <c r="E3630" s="1"/>
      <c r="F3630" s="1"/>
      <c r="P3630" s="1"/>
      <c r="Q3630" s="1"/>
      <c r="T3630" s="1"/>
    </row>
    <row r="3631" spans="5:20" x14ac:dyDescent="0.35">
      <c r="E3631" s="1"/>
      <c r="F3631" s="1"/>
      <c r="P3631" s="1"/>
      <c r="Q3631" s="1"/>
      <c r="T3631" s="1"/>
    </row>
    <row r="3632" spans="5:20" x14ac:dyDescent="0.35">
      <c r="E3632" s="1"/>
      <c r="F3632" s="1"/>
      <c r="P3632" s="1"/>
      <c r="Q3632" s="1"/>
      <c r="T3632" s="1"/>
    </row>
    <row r="3633" spans="5:20" x14ac:dyDescent="0.35">
      <c r="E3633" s="1"/>
      <c r="F3633" s="1"/>
      <c r="P3633" s="1"/>
      <c r="Q3633" s="1"/>
      <c r="T3633" s="1"/>
    </row>
    <row r="3634" spans="5:20" x14ac:dyDescent="0.35">
      <c r="E3634" s="1"/>
      <c r="F3634" s="1"/>
      <c r="P3634" s="1"/>
      <c r="Q3634" s="1"/>
      <c r="T3634" s="1"/>
    </row>
    <row r="3635" spans="5:20" x14ac:dyDescent="0.35">
      <c r="E3635" s="1"/>
      <c r="F3635" s="1"/>
      <c r="P3635" s="1"/>
      <c r="Q3635" s="1"/>
      <c r="T3635" s="1"/>
    </row>
    <row r="3636" spans="5:20" x14ac:dyDescent="0.35">
      <c r="E3636" s="1"/>
      <c r="F3636" s="1"/>
      <c r="P3636" s="1"/>
      <c r="Q3636" s="1"/>
      <c r="T3636" s="1"/>
    </row>
    <row r="3637" spans="5:20" x14ac:dyDescent="0.35">
      <c r="E3637" s="1"/>
      <c r="F3637" s="1"/>
      <c r="P3637" s="1"/>
      <c r="Q3637" s="1"/>
      <c r="T3637" s="1"/>
    </row>
    <row r="3638" spans="5:20" x14ac:dyDescent="0.35">
      <c r="E3638" s="1"/>
      <c r="F3638" s="1"/>
      <c r="P3638" s="1"/>
      <c r="Q3638" s="1"/>
      <c r="T3638" s="1"/>
    </row>
    <row r="3639" spans="5:20" x14ac:dyDescent="0.35">
      <c r="E3639" s="1"/>
      <c r="F3639" s="1"/>
      <c r="P3639" s="1"/>
      <c r="Q3639" s="1"/>
      <c r="T3639" s="1"/>
    </row>
    <row r="3640" spans="5:20" x14ac:dyDescent="0.35">
      <c r="E3640" s="1"/>
      <c r="F3640" s="1"/>
      <c r="P3640" s="1"/>
      <c r="Q3640" s="1"/>
      <c r="T3640" s="1"/>
    </row>
    <row r="3641" spans="5:20" x14ac:dyDescent="0.35">
      <c r="E3641" s="1"/>
      <c r="F3641" s="1"/>
      <c r="P3641" s="1"/>
      <c r="Q3641" s="1"/>
      <c r="T3641" s="1"/>
    </row>
    <row r="3642" spans="5:20" x14ac:dyDescent="0.35">
      <c r="E3642" s="1"/>
      <c r="F3642" s="1"/>
      <c r="P3642" s="1"/>
      <c r="Q3642" s="1"/>
      <c r="T3642" s="1"/>
    </row>
    <row r="3643" spans="5:20" x14ac:dyDescent="0.35">
      <c r="E3643" s="1"/>
      <c r="F3643" s="1"/>
      <c r="P3643" s="1"/>
      <c r="Q3643" s="1"/>
      <c r="T3643" s="1"/>
    </row>
    <row r="3644" spans="5:20" x14ac:dyDescent="0.35">
      <c r="E3644" s="1"/>
      <c r="F3644" s="1"/>
      <c r="P3644" s="1"/>
      <c r="Q3644" s="1"/>
      <c r="T3644" s="1"/>
    </row>
    <row r="3645" spans="5:20" x14ac:dyDescent="0.35">
      <c r="E3645" s="1"/>
      <c r="F3645" s="1"/>
      <c r="P3645" s="1"/>
      <c r="Q3645" s="1"/>
      <c r="T3645" s="1"/>
    </row>
    <row r="3646" spans="5:20" x14ac:dyDescent="0.35">
      <c r="E3646" s="1"/>
      <c r="F3646" s="1"/>
      <c r="P3646" s="1"/>
      <c r="Q3646" s="1"/>
      <c r="T3646" s="1"/>
    </row>
    <row r="3647" spans="5:20" x14ac:dyDescent="0.35">
      <c r="E3647" s="1"/>
      <c r="F3647" s="1"/>
      <c r="P3647" s="1"/>
      <c r="Q3647" s="1"/>
      <c r="T3647" s="1"/>
    </row>
    <row r="3648" spans="5:20" x14ac:dyDescent="0.35">
      <c r="E3648" s="1"/>
      <c r="F3648" s="1"/>
      <c r="P3648" s="1"/>
      <c r="Q3648" s="1"/>
      <c r="T3648" s="1"/>
    </row>
    <row r="3649" spans="5:20" x14ac:dyDescent="0.35">
      <c r="E3649" s="1"/>
      <c r="F3649" s="1"/>
      <c r="P3649" s="1"/>
      <c r="Q3649" s="1"/>
      <c r="T3649" s="1"/>
    </row>
    <row r="3650" spans="5:20" x14ac:dyDescent="0.35">
      <c r="P3650" s="1"/>
      <c r="Q3650" s="1"/>
      <c r="T3650" s="1"/>
    </row>
    <row r="3651" spans="5:20" x14ac:dyDescent="0.35">
      <c r="P3651" s="1"/>
      <c r="Q3651" s="1"/>
      <c r="T3651" s="1"/>
    </row>
    <row r="3652" spans="5:20" x14ac:dyDescent="0.35">
      <c r="P3652" s="1"/>
      <c r="Q3652" s="1"/>
      <c r="T3652" s="1"/>
    </row>
    <row r="3653" spans="5:20" x14ac:dyDescent="0.35">
      <c r="P3653" s="1"/>
      <c r="Q3653" s="1"/>
      <c r="T3653" s="1"/>
    </row>
    <row r="3654" spans="5:20" x14ac:dyDescent="0.35">
      <c r="P3654" s="1"/>
      <c r="Q3654" s="1"/>
      <c r="T3654" s="1"/>
    </row>
    <row r="3655" spans="5:20" x14ac:dyDescent="0.35">
      <c r="P3655" s="1"/>
      <c r="Q3655" s="1"/>
      <c r="T3655" s="1"/>
    </row>
    <row r="3656" spans="5:20" x14ac:dyDescent="0.35">
      <c r="P3656" s="1"/>
      <c r="Q3656" s="1"/>
      <c r="T3656" s="1"/>
    </row>
    <row r="3657" spans="5:20" x14ac:dyDescent="0.35">
      <c r="P3657" s="1"/>
      <c r="Q3657" s="1"/>
      <c r="T3657" s="1"/>
    </row>
    <row r="3658" spans="5:20" x14ac:dyDescent="0.35">
      <c r="P3658" s="1"/>
      <c r="Q3658" s="1"/>
      <c r="T3658" s="1"/>
    </row>
    <row r="3659" spans="5:20" x14ac:dyDescent="0.35">
      <c r="P3659" s="1"/>
      <c r="Q3659" s="1"/>
      <c r="T3659" s="1"/>
    </row>
    <row r="3660" spans="5:20" x14ac:dyDescent="0.35">
      <c r="P3660" s="1"/>
      <c r="Q3660" s="1"/>
      <c r="T3660" s="1"/>
    </row>
    <row r="3661" spans="5:20" x14ac:dyDescent="0.35">
      <c r="P3661" s="1"/>
      <c r="Q3661" s="1"/>
      <c r="T3661" s="1"/>
    </row>
    <row r="3662" spans="5:20" x14ac:dyDescent="0.35">
      <c r="P3662" s="1"/>
      <c r="Q3662" s="1"/>
      <c r="T3662" s="1"/>
    </row>
    <row r="3663" spans="5:20" x14ac:dyDescent="0.35">
      <c r="P3663" s="1"/>
      <c r="Q3663" s="1"/>
      <c r="T3663" s="1"/>
    </row>
    <row r="3664" spans="5:20" x14ac:dyDescent="0.35">
      <c r="P3664" s="1"/>
      <c r="Q3664" s="1"/>
      <c r="T3664" s="1"/>
    </row>
    <row r="3665" spans="5:20" x14ac:dyDescent="0.35">
      <c r="P3665" s="1"/>
      <c r="Q3665" s="1"/>
      <c r="T3665" s="1"/>
    </row>
    <row r="3666" spans="5:20" x14ac:dyDescent="0.35">
      <c r="P3666" s="1"/>
      <c r="Q3666" s="1"/>
      <c r="T3666" s="1"/>
    </row>
    <row r="3667" spans="5:20" x14ac:dyDescent="0.35">
      <c r="P3667" s="1"/>
      <c r="Q3667" s="1"/>
      <c r="T3667" s="1"/>
    </row>
    <row r="3668" spans="5:20" x14ac:dyDescent="0.35">
      <c r="P3668" s="1"/>
      <c r="Q3668" s="1"/>
      <c r="T3668" s="1"/>
    </row>
    <row r="3669" spans="5:20" x14ac:dyDescent="0.35">
      <c r="P3669" s="1"/>
      <c r="Q3669" s="1"/>
      <c r="T3669" s="1"/>
    </row>
    <row r="3670" spans="5:20" x14ac:dyDescent="0.35">
      <c r="P3670" s="1"/>
      <c r="Q3670" s="1"/>
      <c r="T3670" s="1"/>
    </row>
    <row r="3671" spans="5:20" x14ac:dyDescent="0.35">
      <c r="P3671" s="1"/>
      <c r="Q3671" s="1"/>
      <c r="T3671" s="1"/>
    </row>
    <row r="3672" spans="5:20" x14ac:dyDescent="0.35">
      <c r="P3672" s="1"/>
      <c r="Q3672" s="1"/>
      <c r="T3672" s="1"/>
    </row>
    <row r="3673" spans="5:20" x14ac:dyDescent="0.35">
      <c r="P3673" s="1"/>
      <c r="Q3673" s="1"/>
      <c r="T3673" s="1"/>
    </row>
    <row r="3674" spans="5:20" x14ac:dyDescent="0.35">
      <c r="E3674" s="1"/>
      <c r="F3674" s="1"/>
      <c r="P3674" s="1"/>
      <c r="Q3674" s="1"/>
      <c r="T3674" s="1"/>
    </row>
    <row r="3675" spans="5:20" x14ac:dyDescent="0.35">
      <c r="E3675" s="1"/>
      <c r="F3675" s="1"/>
      <c r="P3675" s="1"/>
      <c r="Q3675" s="1"/>
      <c r="T3675" s="1"/>
    </row>
    <row r="3676" spans="5:20" x14ac:dyDescent="0.35">
      <c r="E3676" s="1"/>
      <c r="F3676" s="1"/>
      <c r="P3676" s="1"/>
      <c r="Q3676" s="1"/>
      <c r="T3676" s="1"/>
    </row>
    <row r="3677" spans="5:20" x14ac:dyDescent="0.35">
      <c r="E3677" s="1"/>
      <c r="F3677" s="1"/>
      <c r="P3677" s="1"/>
      <c r="Q3677" s="1"/>
      <c r="T3677" s="1"/>
    </row>
    <row r="3678" spans="5:20" x14ac:dyDescent="0.35">
      <c r="E3678" s="1"/>
      <c r="F3678" s="1"/>
      <c r="P3678" s="1"/>
      <c r="Q3678" s="1"/>
      <c r="T3678" s="1"/>
    </row>
    <row r="3679" spans="5:20" x14ac:dyDescent="0.35">
      <c r="E3679" s="1"/>
      <c r="F3679" s="1"/>
      <c r="P3679" s="1"/>
      <c r="Q3679" s="1"/>
      <c r="T3679" s="1"/>
    </row>
    <row r="3680" spans="5:20" x14ac:dyDescent="0.35">
      <c r="E3680" s="1"/>
      <c r="F3680" s="1"/>
      <c r="P3680" s="1"/>
      <c r="Q3680" s="1"/>
      <c r="T3680" s="1"/>
    </row>
    <row r="3681" spans="5:20" x14ac:dyDescent="0.35">
      <c r="E3681" s="1"/>
      <c r="F3681" s="1"/>
      <c r="P3681" s="1"/>
      <c r="Q3681" s="1"/>
      <c r="T3681" s="1"/>
    </row>
    <row r="3682" spans="5:20" x14ac:dyDescent="0.35">
      <c r="E3682" s="1"/>
      <c r="F3682" s="1"/>
      <c r="P3682" s="1"/>
      <c r="Q3682" s="1"/>
      <c r="T3682" s="1"/>
    </row>
    <row r="3683" spans="5:20" x14ac:dyDescent="0.35">
      <c r="E3683" s="1"/>
      <c r="F3683" s="1"/>
      <c r="P3683" s="1"/>
      <c r="Q3683" s="1"/>
      <c r="T3683" s="1"/>
    </row>
    <row r="3684" spans="5:20" x14ac:dyDescent="0.35">
      <c r="E3684" s="1"/>
      <c r="F3684" s="1"/>
      <c r="P3684" s="1"/>
      <c r="Q3684" s="1"/>
      <c r="T3684" s="1"/>
    </row>
    <row r="3685" spans="5:20" x14ac:dyDescent="0.35">
      <c r="E3685" s="1"/>
      <c r="F3685" s="1"/>
      <c r="P3685" s="1"/>
      <c r="Q3685" s="1"/>
      <c r="T3685" s="1"/>
    </row>
    <row r="3686" spans="5:20" x14ac:dyDescent="0.35">
      <c r="E3686" s="1"/>
      <c r="F3686" s="1"/>
      <c r="P3686" s="1"/>
      <c r="Q3686" s="1"/>
      <c r="T3686" s="1"/>
    </row>
    <row r="3687" spans="5:20" x14ac:dyDescent="0.35">
      <c r="E3687" s="1"/>
      <c r="F3687" s="1"/>
      <c r="P3687" s="1"/>
      <c r="Q3687" s="1"/>
      <c r="T3687" s="1"/>
    </row>
    <row r="3688" spans="5:20" x14ac:dyDescent="0.35">
      <c r="E3688" s="1"/>
      <c r="F3688" s="1"/>
      <c r="P3688" s="1"/>
      <c r="Q3688" s="1"/>
      <c r="T3688" s="1"/>
    </row>
    <row r="3689" spans="5:20" x14ac:dyDescent="0.35">
      <c r="E3689" s="1"/>
      <c r="F3689" s="1"/>
      <c r="P3689" s="1"/>
      <c r="Q3689" s="1"/>
      <c r="T3689" s="1"/>
    </row>
    <row r="3690" spans="5:20" x14ac:dyDescent="0.35">
      <c r="E3690" s="1"/>
      <c r="F3690" s="1"/>
      <c r="P3690" s="1"/>
      <c r="Q3690" s="1"/>
      <c r="T3690" s="1"/>
    </row>
    <row r="3691" spans="5:20" x14ac:dyDescent="0.35">
      <c r="E3691" s="1"/>
      <c r="F3691" s="1"/>
      <c r="P3691" s="1"/>
      <c r="Q3691" s="1"/>
      <c r="T3691" s="1"/>
    </row>
    <row r="3692" spans="5:20" x14ac:dyDescent="0.35">
      <c r="E3692" s="1"/>
      <c r="F3692" s="1"/>
      <c r="P3692" s="1"/>
      <c r="Q3692" s="1"/>
      <c r="T3692" s="1"/>
    </row>
    <row r="3693" spans="5:20" x14ac:dyDescent="0.35">
      <c r="E3693" s="1"/>
      <c r="F3693" s="1"/>
      <c r="P3693" s="1"/>
      <c r="Q3693" s="1"/>
      <c r="T3693" s="1"/>
    </row>
    <row r="3694" spans="5:20" x14ac:dyDescent="0.35">
      <c r="E3694" s="1"/>
      <c r="F3694" s="1"/>
      <c r="P3694" s="1"/>
      <c r="Q3694" s="1"/>
      <c r="T3694" s="1"/>
    </row>
    <row r="3695" spans="5:20" x14ac:dyDescent="0.35">
      <c r="E3695" s="1"/>
      <c r="F3695" s="1"/>
      <c r="P3695" s="1"/>
      <c r="Q3695" s="1"/>
      <c r="T3695" s="1"/>
    </row>
    <row r="3696" spans="5:20" x14ac:dyDescent="0.35">
      <c r="E3696" s="1"/>
      <c r="F3696" s="1"/>
      <c r="P3696" s="1"/>
      <c r="Q3696" s="1"/>
      <c r="T3696" s="1"/>
    </row>
    <row r="3697" spans="5:20" x14ac:dyDescent="0.35">
      <c r="E3697" s="1"/>
      <c r="F3697" s="1"/>
      <c r="P3697" s="1"/>
      <c r="Q3697" s="1"/>
      <c r="T3697" s="1"/>
    </row>
    <row r="3698" spans="5:20" x14ac:dyDescent="0.35">
      <c r="E3698" s="1"/>
      <c r="F3698" s="1"/>
      <c r="P3698" s="1"/>
      <c r="Q3698" s="1"/>
      <c r="T3698" s="1"/>
    </row>
    <row r="3699" spans="5:20" x14ac:dyDescent="0.35">
      <c r="E3699" s="1"/>
      <c r="F3699" s="1"/>
      <c r="P3699" s="1"/>
      <c r="Q3699" s="1"/>
      <c r="T3699" s="1"/>
    </row>
    <row r="3700" spans="5:20" x14ac:dyDescent="0.35">
      <c r="E3700" s="1"/>
      <c r="F3700" s="1"/>
      <c r="P3700" s="1"/>
      <c r="Q3700" s="1"/>
      <c r="T3700" s="1"/>
    </row>
    <row r="3701" spans="5:20" x14ac:dyDescent="0.35">
      <c r="E3701" s="1"/>
      <c r="F3701" s="1"/>
      <c r="P3701" s="1"/>
      <c r="Q3701" s="1"/>
      <c r="T3701" s="1"/>
    </row>
    <row r="3702" spans="5:20" x14ac:dyDescent="0.35">
      <c r="E3702" s="1"/>
      <c r="F3702" s="1"/>
      <c r="P3702" s="1"/>
      <c r="Q3702" s="1"/>
      <c r="T3702" s="1"/>
    </row>
    <row r="3703" spans="5:20" x14ac:dyDescent="0.35">
      <c r="E3703" s="1"/>
      <c r="F3703" s="1"/>
      <c r="P3703" s="1"/>
      <c r="Q3703" s="1"/>
      <c r="T3703" s="1"/>
    </row>
    <row r="3704" spans="5:20" x14ac:dyDescent="0.35">
      <c r="E3704" s="1"/>
      <c r="F3704" s="1"/>
      <c r="P3704" s="1"/>
      <c r="Q3704" s="1"/>
      <c r="T3704" s="1"/>
    </row>
    <row r="3705" spans="5:20" x14ac:dyDescent="0.35">
      <c r="E3705" s="1"/>
      <c r="F3705" s="1"/>
      <c r="P3705" s="1"/>
      <c r="Q3705" s="1"/>
      <c r="T3705" s="1"/>
    </row>
    <row r="3706" spans="5:20" x14ac:dyDescent="0.35">
      <c r="E3706" s="1"/>
      <c r="F3706" s="1"/>
      <c r="P3706" s="1"/>
      <c r="Q3706" s="1"/>
      <c r="T3706" s="1"/>
    </row>
    <row r="3707" spans="5:20" x14ac:dyDescent="0.35">
      <c r="E3707" s="1"/>
      <c r="F3707" s="1"/>
      <c r="P3707" s="1"/>
      <c r="Q3707" s="1"/>
      <c r="T3707" s="1"/>
    </row>
    <row r="3708" spans="5:20" x14ac:dyDescent="0.35">
      <c r="E3708" s="1"/>
      <c r="F3708" s="1"/>
      <c r="P3708" s="1"/>
      <c r="Q3708" s="1"/>
      <c r="T3708" s="1"/>
    </row>
    <row r="3709" spans="5:20" x14ac:dyDescent="0.35">
      <c r="E3709" s="1"/>
      <c r="F3709" s="1"/>
      <c r="P3709" s="1"/>
      <c r="Q3709" s="1"/>
      <c r="T3709" s="1"/>
    </row>
    <row r="3710" spans="5:20" x14ac:dyDescent="0.35">
      <c r="E3710" s="1"/>
      <c r="F3710" s="1"/>
      <c r="P3710" s="1"/>
      <c r="Q3710" s="1"/>
      <c r="T3710" s="1"/>
    </row>
    <row r="3711" spans="5:20" x14ac:dyDescent="0.35">
      <c r="E3711" s="1"/>
      <c r="F3711" s="1"/>
      <c r="P3711" s="1"/>
      <c r="Q3711" s="1"/>
      <c r="T3711" s="1"/>
    </row>
    <row r="3712" spans="5:20" x14ac:dyDescent="0.35">
      <c r="E3712" s="1"/>
      <c r="F3712" s="1"/>
      <c r="P3712" s="1"/>
      <c r="Q3712" s="1"/>
      <c r="T3712" s="1"/>
    </row>
    <row r="3713" spans="5:20" x14ac:dyDescent="0.35">
      <c r="E3713" s="1"/>
      <c r="F3713" s="1"/>
      <c r="P3713" s="1"/>
      <c r="Q3713" s="1"/>
      <c r="T3713" s="1"/>
    </row>
    <row r="3714" spans="5:20" x14ac:dyDescent="0.35">
      <c r="E3714" s="1"/>
      <c r="F3714" s="1"/>
      <c r="P3714" s="1"/>
      <c r="Q3714" s="1"/>
      <c r="T3714" s="1"/>
    </row>
    <row r="3715" spans="5:20" x14ac:dyDescent="0.35">
      <c r="E3715" s="1"/>
      <c r="F3715" s="1"/>
      <c r="P3715" s="1"/>
      <c r="Q3715" s="1"/>
      <c r="T3715" s="1"/>
    </row>
    <row r="3716" spans="5:20" x14ac:dyDescent="0.35">
      <c r="E3716" s="1"/>
      <c r="F3716" s="1"/>
      <c r="P3716" s="1"/>
      <c r="Q3716" s="1"/>
      <c r="T3716" s="1"/>
    </row>
    <row r="3717" spans="5:20" x14ac:dyDescent="0.35">
      <c r="E3717" s="1"/>
      <c r="F3717" s="1"/>
      <c r="P3717" s="1"/>
      <c r="Q3717" s="1"/>
      <c r="T3717" s="1"/>
    </row>
    <row r="3718" spans="5:20" x14ac:dyDescent="0.35">
      <c r="E3718" s="1"/>
      <c r="F3718" s="1"/>
      <c r="P3718" s="1"/>
      <c r="Q3718" s="1"/>
      <c r="T3718" s="1"/>
    </row>
    <row r="3719" spans="5:20" x14ac:dyDescent="0.35">
      <c r="E3719" s="1"/>
      <c r="F3719" s="1"/>
      <c r="P3719" s="1"/>
      <c r="Q3719" s="1"/>
      <c r="T3719" s="1"/>
    </row>
    <row r="3720" spans="5:20" x14ac:dyDescent="0.35">
      <c r="E3720" s="1"/>
      <c r="F3720" s="1"/>
      <c r="P3720" s="1"/>
      <c r="Q3720" s="1"/>
      <c r="T3720" s="1"/>
    </row>
    <row r="3721" spans="5:20" x14ac:dyDescent="0.35">
      <c r="E3721" s="1"/>
      <c r="F3721" s="1"/>
      <c r="P3721" s="1"/>
      <c r="Q3721" s="1"/>
      <c r="T3721" s="1"/>
    </row>
    <row r="3722" spans="5:20" x14ac:dyDescent="0.35">
      <c r="P3722" s="1"/>
      <c r="Q3722" s="1"/>
      <c r="T3722" s="1"/>
    </row>
    <row r="3723" spans="5:20" x14ac:dyDescent="0.35">
      <c r="P3723" s="1"/>
      <c r="Q3723" s="1"/>
      <c r="T3723" s="1"/>
    </row>
    <row r="3724" spans="5:20" x14ac:dyDescent="0.35">
      <c r="P3724" s="1"/>
      <c r="Q3724" s="1"/>
      <c r="T3724" s="1"/>
    </row>
    <row r="3725" spans="5:20" x14ac:dyDescent="0.35">
      <c r="P3725" s="1"/>
      <c r="Q3725" s="1"/>
      <c r="T3725" s="1"/>
    </row>
    <row r="3726" spans="5:20" x14ac:dyDescent="0.35">
      <c r="P3726" s="1"/>
      <c r="Q3726" s="1"/>
      <c r="T3726" s="1"/>
    </row>
    <row r="3727" spans="5:20" x14ac:dyDescent="0.35">
      <c r="P3727" s="1"/>
      <c r="Q3727" s="1"/>
      <c r="T3727" s="1"/>
    </row>
    <row r="3728" spans="5:20" x14ac:dyDescent="0.35">
      <c r="P3728" s="1"/>
      <c r="Q3728" s="1"/>
      <c r="T3728" s="1"/>
    </row>
    <row r="3729" spans="16:20" x14ac:dyDescent="0.35">
      <c r="P3729" s="1"/>
      <c r="Q3729" s="1"/>
      <c r="T3729" s="1"/>
    </row>
    <row r="3730" spans="16:20" x14ac:dyDescent="0.35">
      <c r="P3730" s="1"/>
      <c r="Q3730" s="1"/>
      <c r="T3730" s="1"/>
    </row>
    <row r="3731" spans="16:20" x14ac:dyDescent="0.35">
      <c r="P3731" s="1"/>
      <c r="Q3731" s="1"/>
      <c r="T3731" s="1"/>
    </row>
    <row r="3732" spans="16:20" x14ac:dyDescent="0.35">
      <c r="P3732" s="1"/>
      <c r="Q3732" s="1"/>
      <c r="T3732" s="1"/>
    </row>
    <row r="3733" spans="16:20" x14ac:dyDescent="0.35">
      <c r="P3733" s="1"/>
      <c r="Q3733" s="1"/>
      <c r="T3733" s="1"/>
    </row>
    <row r="3734" spans="16:20" x14ac:dyDescent="0.35">
      <c r="P3734" s="1"/>
      <c r="Q3734" s="1"/>
      <c r="T3734" s="1"/>
    </row>
    <row r="3735" spans="16:20" x14ac:dyDescent="0.35">
      <c r="P3735" s="1"/>
      <c r="Q3735" s="1"/>
      <c r="T3735" s="1"/>
    </row>
    <row r="3736" spans="16:20" x14ac:dyDescent="0.35">
      <c r="P3736" s="1"/>
      <c r="Q3736" s="1"/>
      <c r="T3736" s="1"/>
    </row>
    <row r="3737" spans="16:20" x14ac:dyDescent="0.35">
      <c r="P3737" s="1"/>
      <c r="Q3737" s="1"/>
      <c r="T3737" s="1"/>
    </row>
    <row r="3738" spans="16:20" x14ac:dyDescent="0.35">
      <c r="P3738" s="1"/>
      <c r="Q3738" s="1"/>
      <c r="T3738" s="1"/>
    </row>
    <row r="3739" spans="16:20" x14ac:dyDescent="0.35">
      <c r="P3739" s="1"/>
      <c r="Q3739" s="1"/>
      <c r="T3739" s="1"/>
    </row>
    <row r="3740" spans="16:20" x14ac:dyDescent="0.35">
      <c r="P3740" s="1"/>
      <c r="Q3740" s="1"/>
      <c r="T3740" s="1"/>
    </row>
    <row r="3741" spans="16:20" x14ac:dyDescent="0.35">
      <c r="P3741" s="1"/>
      <c r="Q3741" s="1"/>
      <c r="T3741" s="1"/>
    </row>
    <row r="3742" spans="16:20" x14ac:dyDescent="0.35">
      <c r="P3742" s="1"/>
      <c r="Q3742" s="1"/>
      <c r="T3742" s="1"/>
    </row>
    <row r="3743" spans="16:20" x14ac:dyDescent="0.35">
      <c r="P3743" s="1"/>
      <c r="Q3743" s="1"/>
      <c r="T3743" s="1"/>
    </row>
    <row r="3744" spans="16:20" x14ac:dyDescent="0.35">
      <c r="P3744" s="1"/>
      <c r="Q3744" s="1"/>
      <c r="T3744" s="1"/>
    </row>
    <row r="3745" spans="16:20" x14ac:dyDescent="0.35">
      <c r="P3745" s="1"/>
      <c r="Q3745" s="1"/>
      <c r="T3745" s="1"/>
    </row>
    <row r="3746" spans="16:20" x14ac:dyDescent="0.35">
      <c r="P3746" s="1"/>
      <c r="Q3746" s="1"/>
      <c r="T3746" s="1"/>
    </row>
    <row r="3747" spans="16:20" x14ac:dyDescent="0.35">
      <c r="P3747" s="1"/>
      <c r="Q3747" s="1"/>
      <c r="T3747" s="1"/>
    </row>
    <row r="3748" spans="16:20" x14ac:dyDescent="0.35">
      <c r="P3748" s="1"/>
      <c r="Q3748" s="1"/>
      <c r="T3748" s="1"/>
    </row>
    <row r="3749" spans="16:20" x14ac:dyDescent="0.35">
      <c r="P3749" s="1"/>
      <c r="Q3749" s="1"/>
      <c r="T3749" s="1"/>
    </row>
    <row r="3750" spans="16:20" x14ac:dyDescent="0.35">
      <c r="P3750" s="1"/>
      <c r="Q3750" s="1"/>
      <c r="T3750" s="1"/>
    </row>
    <row r="3751" spans="16:20" x14ac:dyDescent="0.35">
      <c r="P3751" s="1"/>
      <c r="Q3751" s="1"/>
      <c r="T3751" s="1"/>
    </row>
    <row r="3752" spans="16:20" x14ac:dyDescent="0.35">
      <c r="P3752" s="1"/>
      <c r="Q3752" s="1"/>
      <c r="T3752" s="1"/>
    </row>
    <row r="3753" spans="16:20" x14ac:dyDescent="0.35">
      <c r="P3753" s="1"/>
      <c r="Q3753" s="1"/>
      <c r="T3753" s="1"/>
    </row>
    <row r="3754" spans="16:20" x14ac:dyDescent="0.35">
      <c r="P3754" s="1"/>
      <c r="Q3754" s="1"/>
      <c r="T3754" s="1"/>
    </row>
    <row r="3755" spans="16:20" x14ac:dyDescent="0.35">
      <c r="P3755" s="1"/>
      <c r="Q3755" s="1"/>
      <c r="T3755" s="1"/>
    </row>
    <row r="3756" spans="16:20" x14ac:dyDescent="0.35">
      <c r="P3756" s="1"/>
      <c r="Q3756" s="1"/>
      <c r="T3756" s="1"/>
    </row>
    <row r="3757" spans="16:20" x14ac:dyDescent="0.35">
      <c r="P3757" s="1"/>
      <c r="Q3757" s="1"/>
      <c r="T3757" s="1"/>
    </row>
    <row r="3758" spans="16:20" x14ac:dyDescent="0.35">
      <c r="P3758" s="1"/>
      <c r="Q3758" s="1"/>
      <c r="T3758" s="1"/>
    </row>
    <row r="3759" spans="16:20" x14ac:dyDescent="0.35">
      <c r="P3759" s="1"/>
      <c r="Q3759" s="1"/>
      <c r="T3759" s="1"/>
    </row>
    <row r="3760" spans="16:20" x14ac:dyDescent="0.35">
      <c r="P3760" s="1"/>
      <c r="Q3760" s="1"/>
      <c r="T3760" s="1"/>
    </row>
    <row r="3761" spans="16:20" x14ac:dyDescent="0.35">
      <c r="P3761" s="1"/>
      <c r="Q3761" s="1"/>
      <c r="T3761" s="1"/>
    </row>
    <row r="3762" spans="16:20" x14ac:dyDescent="0.35">
      <c r="P3762" s="1"/>
      <c r="Q3762" s="1"/>
      <c r="T3762" s="1"/>
    </row>
    <row r="3763" spans="16:20" x14ac:dyDescent="0.35">
      <c r="P3763" s="1"/>
      <c r="Q3763" s="1"/>
      <c r="T3763" s="1"/>
    </row>
    <row r="3764" spans="16:20" x14ac:dyDescent="0.35">
      <c r="P3764" s="1"/>
      <c r="Q3764" s="1"/>
      <c r="T3764" s="1"/>
    </row>
    <row r="3765" spans="16:20" x14ac:dyDescent="0.35">
      <c r="P3765" s="1"/>
      <c r="Q3765" s="1"/>
      <c r="T3765" s="1"/>
    </row>
    <row r="3766" spans="16:20" x14ac:dyDescent="0.35">
      <c r="P3766" s="1"/>
      <c r="Q3766" s="1"/>
      <c r="T3766" s="1"/>
    </row>
    <row r="3767" spans="16:20" x14ac:dyDescent="0.35">
      <c r="P3767" s="1"/>
      <c r="Q3767" s="1"/>
      <c r="T3767" s="1"/>
    </row>
    <row r="3768" spans="16:20" x14ac:dyDescent="0.35">
      <c r="P3768" s="1"/>
      <c r="Q3768" s="1"/>
      <c r="T3768" s="1"/>
    </row>
    <row r="3769" spans="16:20" x14ac:dyDescent="0.35">
      <c r="P3769" s="1"/>
      <c r="Q3769" s="1"/>
      <c r="T3769" s="1"/>
    </row>
    <row r="3770" spans="16:20" x14ac:dyDescent="0.35">
      <c r="P3770" s="1"/>
      <c r="Q3770" s="1"/>
      <c r="T3770" s="1"/>
    </row>
    <row r="3771" spans="16:20" x14ac:dyDescent="0.35">
      <c r="P3771" s="1"/>
      <c r="Q3771" s="1"/>
      <c r="T3771" s="1"/>
    </row>
    <row r="3772" spans="16:20" x14ac:dyDescent="0.35">
      <c r="P3772" s="1"/>
      <c r="Q3772" s="1"/>
      <c r="T3772" s="1"/>
    </row>
    <row r="3773" spans="16:20" x14ac:dyDescent="0.35">
      <c r="P3773" s="1"/>
      <c r="Q3773" s="1"/>
      <c r="T3773" s="1"/>
    </row>
    <row r="3774" spans="16:20" x14ac:dyDescent="0.35">
      <c r="P3774" s="1"/>
      <c r="Q3774" s="1"/>
      <c r="T3774" s="1"/>
    </row>
    <row r="3775" spans="16:20" x14ac:dyDescent="0.35">
      <c r="P3775" s="1"/>
      <c r="Q3775" s="1"/>
      <c r="T3775" s="1"/>
    </row>
    <row r="3776" spans="16:20" x14ac:dyDescent="0.35">
      <c r="P3776" s="1"/>
      <c r="Q3776" s="1"/>
      <c r="T3776" s="1"/>
    </row>
    <row r="3777" spans="16:20" x14ac:dyDescent="0.35">
      <c r="P3777" s="1"/>
      <c r="Q3777" s="1"/>
      <c r="T3777" s="1"/>
    </row>
    <row r="3778" spans="16:20" x14ac:dyDescent="0.35">
      <c r="P3778" s="1"/>
      <c r="Q3778" s="1"/>
      <c r="T3778" s="1"/>
    </row>
    <row r="3779" spans="16:20" x14ac:dyDescent="0.35">
      <c r="P3779" s="1"/>
      <c r="Q3779" s="1"/>
      <c r="T3779" s="1"/>
    </row>
    <row r="3780" spans="16:20" x14ac:dyDescent="0.35">
      <c r="P3780" s="1"/>
      <c r="Q3780" s="1"/>
      <c r="T3780" s="1"/>
    </row>
    <row r="3781" spans="16:20" x14ac:dyDescent="0.35">
      <c r="P3781" s="1"/>
      <c r="Q3781" s="1"/>
      <c r="T3781" s="1"/>
    </row>
    <row r="3782" spans="16:20" x14ac:dyDescent="0.35">
      <c r="P3782" s="1"/>
      <c r="Q3782" s="1"/>
      <c r="T3782" s="1"/>
    </row>
    <row r="3783" spans="16:20" x14ac:dyDescent="0.35">
      <c r="P3783" s="1"/>
      <c r="Q3783" s="1"/>
      <c r="T3783" s="1"/>
    </row>
    <row r="3784" spans="16:20" x14ac:dyDescent="0.35">
      <c r="P3784" s="1"/>
      <c r="Q3784" s="1"/>
      <c r="T3784" s="1"/>
    </row>
    <row r="3785" spans="16:20" x14ac:dyDescent="0.35">
      <c r="P3785" s="1"/>
      <c r="Q3785" s="1"/>
      <c r="T3785" s="1"/>
    </row>
    <row r="3786" spans="16:20" x14ac:dyDescent="0.35">
      <c r="P3786" s="1"/>
      <c r="Q3786" s="1"/>
      <c r="T3786" s="1"/>
    </row>
    <row r="3787" spans="16:20" x14ac:dyDescent="0.35">
      <c r="P3787" s="1"/>
      <c r="Q3787" s="1"/>
      <c r="T3787" s="1"/>
    </row>
    <row r="3788" spans="16:20" x14ac:dyDescent="0.35">
      <c r="P3788" s="1"/>
      <c r="Q3788" s="1"/>
      <c r="T3788" s="1"/>
    </row>
    <row r="3789" spans="16:20" x14ac:dyDescent="0.35">
      <c r="P3789" s="1"/>
      <c r="Q3789" s="1"/>
      <c r="T3789" s="1"/>
    </row>
    <row r="3790" spans="16:20" x14ac:dyDescent="0.35">
      <c r="P3790" s="1"/>
      <c r="Q3790" s="1"/>
      <c r="T3790" s="1"/>
    </row>
    <row r="3791" spans="16:20" x14ac:dyDescent="0.35">
      <c r="P3791" s="1"/>
      <c r="Q3791" s="1"/>
      <c r="T3791" s="1"/>
    </row>
    <row r="3792" spans="16:20" x14ac:dyDescent="0.35">
      <c r="P3792" s="1"/>
      <c r="Q3792" s="1"/>
      <c r="T3792" s="1"/>
    </row>
    <row r="3793" spans="16:20" x14ac:dyDescent="0.35">
      <c r="P3793" s="1"/>
      <c r="Q3793" s="1"/>
      <c r="T3793" s="1"/>
    </row>
    <row r="3794" spans="16:20" x14ac:dyDescent="0.35">
      <c r="P3794" s="1"/>
      <c r="Q3794" s="1"/>
      <c r="T3794" s="1"/>
    </row>
    <row r="3795" spans="16:20" x14ac:dyDescent="0.35">
      <c r="P3795" s="1"/>
      <c r="Q3795" s="1"/>
      <c r="T3795" s="1"/>
    </row>
    <row r="3796" spans="16:20" x14ac:dyDescent="0.35">
      <c r="P3796" s="1"/>
      <c r="Q3796" s="1"/>
      <c r="T3796" s="1"/>
    </row>
    <row r="3797" spans="16:20" x14ac:dyDescent="0.35">
      <c r="P3797" s="1"/>
      <c r="Q3797" s="1"/>
      <c r="T3797" s="1"/>
    </row>
    <row r="3798" spans="16:20" x14ac:dyDescent="0.35">
      <c r="P3798" s="1"/>
      <c r="Q3798" s="1"/>
      <c r="T3798" s="1"/>
    </row>
    <row r="3799" spans="16:20" x14ac:dyDescent="0.35">
      <c r="P3799" s="1"/>
      <c r="Q3799" s="1"/>
      <c r="T3799" s="1"/>
    </row>
    <row r="3800" spans="16:20" x14ac:dyDescent="0.35">
      <c r="P3800" s="1"/>
      <c r="Q3800" s="1"/>
      <c r="T3800" s="1"/>
    </row>
    <row r="3801" spans="16:20" x14ac:dyDescent="0.35">
      <c r="P3801" s="1"/>
      <c r="Q3801" s="1"/>
      <c r="T3801" s="1"/>
    </row>
    <row r="3802" spans="16:20" x14ac:dyDescent="0.35">
      <c r="P3802" s="1"/>
      <c r="Q3802" s="1"/>
      <c r="T3802" s="1"/>
    </row>
    <row r="3803" spans="16:20" x14ac:dyDescent="0.35">
      <c r="P3803" s="1"/>
      <c r="Q3803" s="1"/>
      <c r="T3803" s="1"/>
    </row>
    <row r="3804" spans="16:20" x14ac:dyDescent="0.35">
      <c r="P3804" s="1"/>
      <c r="Q3804" s="1"/>
      <c r="T3804" s="1"/>
    </row>
    <row r="3805" spans="16:20" x14ac:dyDescent="0.35">
      <c r="P3805" s="1"/>
      <c r="Q3805" s="1"/>
      <c r="T3805" s="1"/>
    </row>
    <row r="3806" spans="16:20" x14ac:dyDescent="0.35">
      <c r="P3806" s="1"/>
      <c r="Q3806" s="1"/>
      <c r="T3806" s="1"/>
    </row>
    <row r="3807" spans="16:20" x14ac:dyDescent="0.35">
      <c r="P3807" s="1"/>
      <c r="Q3807" s="1"/>
      <c r="T3807" s="1"/>
    </row>
    <row r="3808" spans="16:20" x14ac:dyDescent="0.35">
      <c r="P3808" s="1"/>
      <c r="Q3808" s="1"/>
      <c r="T3808" s="1"/>
    </row>
    <row r="3809" spans="16:20" x14ac:dyDescent="0.35">
      <c r="P3809" s="1"/>
      <c r="Q3809" s="1"/>
      <c r="T3809" s="1"/>
    </row>
    <row r="3810" spans="16:20" x14ac:dyDescent="0.35">
      <c r="P3810" s="1"/>
      <c r="Q3810" s="1"/>
      <c r="T3810" s="1"/>
    </row>
    <row r="3811" spans="16:20" x14ac:dyDescent="0.35">
      <c r="P3811" s="1"/>
      <c r="Q3811" s="1"/>
      <c r="T3811" s="1"/>
    </row>
    <row r="3812" spans="16:20" x14ac:dyDescent="0.35">
      <c r="P3812" s="1"/>
      <c r="Q3812" s="1"/>
      <c r="T3812" s="1"/>
    </row>
    <row r="3813" spans="16:20" x14ac:dyDescent="0.35">
      <c r="P3813" s="1"/>
      <c r="Q3813" s="1"/>
      <c r="T3813" s="1"/>
    </row>
    <row r="3814" spans="16:20" x14ac:dyDescent="0.35">
      <c r="P3814" s="1"/>
      <c r="Q3814" s="1"/>
      <c r="T3814" s="1"/>
    </row>
    <row r="3815" spans="16:20" x14ac:dyDescent="0.35">
      <c r="P3815" s="1"/>
      <c r="Q3815" s="1"/>
      <c r="T3815" s="1"/>
    </row>
    <row r="3816" spans="16:20" x14ac:dyDescent="0.35">
      <c r="P3816" s="1"/>
      <c r="Q3816" s="1"/>
      <c r="T3816" s="1"/>
    </row>
    <row r="3817" spans="16:20" x14ac:dyDescent="0.35">
      <c r="P3817" s="1"/>
      <c r="Q3817" s="1"/>
      <c r="T3817" s="1"/>
    </row>
    <row r="3818" spans="16:20" x14ac:dyDescent="0.35">
      <c r="P3818" s="1"/>
      <c r="Q3818" s="1"/>
      <c r="T3818" s="1"/>
    </row>
    <row r="3819" spans="16:20" x14ac:dyDescent="0.35">
      <c r="P3819" s="1"/>
      <c r="Q3819" s="1"/>
      <c r="T3819" s="1"/>
    </row>
    <row r="3820" spans="16:20" x14ac:dyDescent="0.35">
      <c r="P3820" s="1"/>
      <c r="Q3820" s="1"/>
      <c r="T3820" s="1"/>
    </row>
    <row r="3821" spans="16:20" x14ac:dyDescent="0.35">
      <c r="P3821" s="1"/>
      <c r="Q3821" s="1"/>
      <c r="T3821" s="1"/>
    </row>
    <row r="3822" spans="16:20" x14ac:dyDescent="0.35">
      <c r="P3822" s="1"/>
      <c r="Q3822" s="1"/>
      <c r="T3822" s="1"/>
    </row>
    <row r="3823" spans="16:20" x14ac:dyDescent="0.35">
      <c r="P3823" s="1"/>
      <c r="Q3823" s="1"/>
      <c r="T3823" s="1"/>
    </row>
    <row r="3824" spans="16:20" x14ac:dyDescent="0.35">
      <c r="P3824" s="1"/>
      <c r="Q3824" s="1"/>
      <c r="T3824" s="1"/>
    </row>
    <row r="3825" spans="16:20" x14ac:dyDescent="0.35">
      <c r="P3825" s="1"/>
      <c r="Q3825" s="1"/>
      <c r="T3825" s="1"/>
    </row>
    <row r="3826" spans="16:20" x14ac:dyDescent="0.35">
      <c r="P3826" s="1"/>
      <c r="Q3826" s="1"/>
      <c r="T3826" s="1"/>
    </row>
    <row r="3827" spans="16:20" x14ac:dyDescent="0.35">
      <c r="P3827" s="1"/>
      <c r="Q3827" s="1"/>
      <c r="T3827" s="1"/>
    </row>
    <row r="3828" spans="16:20" x14ac:dyDescent="0.35">
      <c r="P3828" s="1"/>
      <c r="Q3828" s="1"/>
      <c r="T3828" s="1"/>
    </row>
    <row r="3829" spans="16:20" x14ac:dyDescent="0.35">
      <c r="P3829" s="1"/>
      <c r="Q3829" s="1"/>
      <c r="T3829" s="1"/>
    </row>
    <row r="3830" spans="16:20" x14ac:dyDescent="0.35">
      <c r="P3830" s="1"/>
      <c r="Q3830" s="1"/>
      <c r="T3830" s="1"/>
    </row>
    <row r="3831" spans="16:20" x14ac:dyDescent="0.35">
      <c r="P3831" s="1"/>
      <c r="Q3831" s="1"/>
      <c r="T3831" s="1"/>
    </row>
    <row r="3832" spans="16:20" x14ac:dyDescent="0.35">
      <c r="P3832" s="1"/>
      <c r="Q3832" s="1"/>
      <c r="T3832" s="1"/>
    </row>
    <row r="3833" spans="16:20" x14ac:dyDescent="0.35">
      <c r="P3833" s="1"/>
      <c r="Q3833" s="1"/>
      <c r="T3833" s="1"/>
    </row>
    <row r="3834" spans="16:20" x14ac:dyDescent="0.35">
      <c r="P3834" s="1"/>
      <c r="Q3834" s="1"/>
      <c r="T3834" s="1"/>
    </row>
    <row r="3835" spans="16:20" x14ac:dyDescent="0.35">
      <c r="P3835" s="1"/>
      <c r="Q3835" s="1"/>
      <c r="T3835" s="1"/>
    </row>
    <row r="3836" spans="16:20" x14ac:dyDescent="0.35">
      <c r="P3836" s="1"/>
      <c r="Q3836" s="1"/>
      <c r="T3836" s="1"/>
    </row>
    <row r="3837" spans="16:20" x14ac:dyDescent="0.35">
      <c r="P3837" s="1"/>
      <c r="Q3837" s="1"/>
      <c r="T3837" s="1"/>
    </row>
    <row r="3838" spans="16:20" x14ac:dyDescent="0.35">
      <c r="P3838" s="1"/>
      <c r="Q3838" s="1"/>
      <c r="T3838" s="1"/>
    </row>
    <row r="3839" spans="16:20" x14ac:dyDescent="0.35">
      <c r="P3839" s="1"/>
      <c r="Q3839" s="1"/>
      <c r="T3839" s="1"/>
    </row>
    <row r="3840" spans="16:20" x14ac:dyDescent="0.35">
      <c r="P3840" s="1"/>
      <c r="Q3840" s="1"/>
      <c r="T3840" s="1"/>
    </row>
    <row r="3841" spans="16:20" x14ac:dyDescent="0.35">
      <c r="P3841" s="1"/>
      <c r="Q3841" s="1"/>
      <c r="T3841" s="1"/>
    </row>
    <row r="3842" spans="16:20" x14ac:dyDescent="0.35">
      <c r="P3842" s="1"/>
      <c r="Q3842" s="1"/>
      <c r="T3842" s="1"/>
    </row>
    <row r="3843" spans="16:20" x14ac:dyDescent="0.35">
      <c r="P3843" s="1"/>
      <c r="Q3843" s="1"/>
      <c r="T3843" s="1"/>
    </row>
    <row r="3844" spans="16:20" x14ac:dyDescent="0.35">
      <c r="P3844" s="1"/>
      <c r="Q3844" s="1"/>
      <c r="T3844" s="1"/>
    </row>
    <row r="3845" spans="16:20" x14ac:dyDescent="0.35">
      <c r="P3845" s="1"/>
      <c r="Q3845" s="1"/>
      <c r="T3845" s="1"/>
    </row>
    <row r="3846" spans="16:20" x14ac:dyDescent="0.35">
      <c r="P3846" s="1"/>
      <c r="Q3846" s="1"/>
      <c r="T3846" s="1"/>
    </row>
    <row r="3847" spans="16:20" x14ac:dyDescent="0.35">
      <c r="P3847" s="1"/>
      <c r="Q3847" s="1"/>
      <c r="T3847" s="1"/>
    </row>
    <row r="3848" spans="16:20" x14ac:dyDescent="0.35">
      <c r="P3848" s="1"/>
      <c r="Q3848" s="1"/>
      <c r="T3848" s="1"/>
    </row>
    <row r="3849" spans="16:20" x14ac:dyDescent="0.35">
      <c r="P3849" s="1"/>
      <c r="Q3849" s="1"/>
      <c r="T3849" s="1"/>
    </row>
    <row r="3850" spans="16:20" x14ac:dyDescent="0.35">
      <c r="P3850" s="1"/>
      <c r="Q3850" s="1"/>
      <c r="T3850" s="1"/>
    </row>
    <row r="3851" spans="16:20" x14ac:dyDescent="0.35">
      <c r="P3851" s="1"/>
      <c r="Q3851" s="1"/>
      <c r="T3851" s="1"/>
    </row>
    <row r="3852" spans="16:20" x14ac:dyDescent="0.35">
      <c r="P3852" s="1"/>
      <c r="Q3852" s="1"/>
      <c r="T3852" s="1"/>
    </row>
    <row r="3853" spans="16:20" x14ac:dyDescent="0.35">
      <c r="P3853" s="1"/>
      <c r="Q3853" s="1"/>
      <c r="T3853" s="1"/>
    </row>
    <row r="3854" spans="16:20" x14ac:dyDescent="0.35">
      <c r="P3854" s="1"/>
      <c r="Q3854" s="1"/>
      <c r="T3854" s="1"/>
    </row>
    <row r="3855" spans="16:20" x14ac:dyDescent="0.35">
      <c r="P3855" s="1"/>
      <c r="Q3855" s="1"/>
      <c r="T3855" s="1"/>
    </row>
    <row r="3856" spans="16:20" x14ac:dyDescent="0.35">
      <c r="P3856" s="1"/>
      <c r="Q3856" s="1"/>
      <c r="T3856" s="1"/>
    </row>
    <row r="3857" spans="16:20" x14ac:dyDescent="0.35">
      <c r="P3857" s="1"/>
      <c r="Q3857" s="1"/>
      <c r="T3857" s="1"/>
    </row>
    <row r="3858" spans="16:20" x14ac:dyDescent="0.35">
      <c r="P3858" s="1"/>
      <c r="Q3858" s="1"/>
      <c r="T3858" s="1"/>
    </row>
    <row r="3859" spans="16:20" x14ac:dyDescent="0.35">
      <c r="P3859" s="1"/>
      <c r="Q3859" s="1"/>
      <c r="T3859" s="1"/>
    </row>
    <row r="3860" spans="16:20" x14ac:dyDescent="0.35">
      <c r="P3860" s="1"/>
      <c r="Q3860" s="1"/>
      <c r="T3860" s="1"/>
    </row>
    <row r="3861" spans="16:20" x14ac:dyDescent="0.35">
      <c r="P3861" s="1"/>
      <c r="Q3861" s="1"/>
      <c r="T3861" s="1"/>
    </row>
    <row r="3862" spans="16:20" x14ac:dyDescent="0.35">
      <c r="P3862" s="1"/>
      <c r="Q3862" s="1"/>
      <c r="T3862" s="1"/>
    </row>
    <row r="3863" spans="16:20" x14ac:dyDescent="0.35">
      <c r="P3863" s="1"/>
      <c r="Q3863" s="1"/>
      <c r="T3863" s="1"/>
    </row>
    <row r="3864" spans="16:20" x14ac:dyDescent="0.35">
      <c r="P3864" s="1"/>
      <c r="Q3864" s="1"/>
      <c r="T3864" s="1"/>
    </row>
    <row r="3865" spans="16:20" x14ac:dyDescent="0.35">
      <c r="P3865" s="1"/>
      <c r="Q3865" s="1"/>
      <c r="T3865" s="1"/>
    </row>
    <row r="3866" spans="16:20" x14ac:dyDescent="0.35">
      <c r="P3866" s="1"/>
      <c r="Q3866" s="1"/>
      <c r="T3866" s="1"/>
    </row>
    <row r="3867" spans="16:20" x14ac:dyDescent="0.35">
      <c r="P3867" s="1"/>
      <c r="Q3867" s="1"/>
      <c r="T3867" s="1"/>
    </row>
    <row r="3868" spans="16:20" x14ac:dyDescent="0.35">
      <c r="P3868" s="1"/>
      <c r="Q3868" s="1"/>
      <c r="T3868" s="1"/>
    </row>
    <row r="3869" spans="16:20" x14ac:dyDescent="0.35">
      <c r="P3869" s="1"/>
      <c r="Q3869" s="1"/>
      <c r="T3869" s="1"/>
    </row>
    <row r="3870" spans="16:20" x14ac:dyDescent="0.35">
      <c r="P3870" s="1"/>
      <c r="Q3870" s="1"/>
      <c r="T3870" s="1"/>
    </row>
    <row r="3871" spans="16:20" x14ac:dyDescent="0.35">
      <c r="P3871" s="1"/>
      <c r="Q3871" s="1"/>
      <c r="T3871" s="1"/>
    </row>
    <row r="3872" spans="16:20" x14ac:dyDescent="0.35">
      <c r="P3872" s="1"/>
      <c r="Q3872" s="1"/>
      <c r="T3872" s="1"/>
    </row>
    <row r="3873" spans="16:20" x14ac:dyDescent="0.35">
      <c r="P3873" s="1"/>
      <c r="Q3873" s="1"/>
      <c r="T3873" s="1"/>
    </row>
    <row r="3874" spans="16:20" x14ac:dyDescent="0.35">
      <c r="P3874" s="1"/>
      <c r="Q3874" s="1"/>
      <c r="T3874" s="1"/>
    </row>
    <row r="3875" spans="16:20" x14ac:dyDescent="0.35">
      <c r="P3875" s="1"/>
      <c r="Q3875" s="1"/>
      <c r="T3875" s="1"/>
    </row>
    <row r="3876" spans="16:20" x14ac:dyDescent="0.35">
      <c r="P3876" s="1"/>
      <c r="Q3876" s="1"/>
      <c r="T3876" s="1"/>
    </row>
    <row r="3877" spans="16:20" x14ac:dyDescent="0.35">
      <c r="P3877" s="1"/>
      <c r="Q3877" s="1"/>
      <c r="T3877" s="1"/>
    </row>
    <row r="3878" spans="16:20" x14ac:dyDescent="0.35">
      <c r="P3878" s="1"/>
      <c r="Q3878" s="1"/>
      <c r="T3878" s="1"/>
    </row>
    <row r="3879" spans="16:20" x14ac:dyDescent="0.35">
      <c r="P3879" s="1"/>
      <c r="Q3879" s="1"/>
      <c r="T3879" s="1"/>
    </row>
    <row r="3880" spans="16:20" x14ac:dyDescent="0.35">
      <c r="P3880" s="1"/>
      <c r="Q3880" s="1"/>
      <c r="T3880" s="1"/>
    </row>
    <row r="3881" spans="16:20" x14ac:dyDescent="0.35">
      <c r="P3881" s="1"/>
      <c r="Q3881" s="1"/>
      <c r="T3881" s="1"/>
    </row>
    <row r="3882" spans="16:20" x14ac:dyDescent="0.35">
      <c r="P3882" s="1"/>
      <c r="Q3882" s="1"/>
      <c r="T3882" s="1"/>
    </row>
    <row r="3883" spans="16:20" x14ac:dyDescent="0.35">
      <c r="P3883" s="1"/>
      <c r="Q3883" s="1"/>
      <c r="T3883" s="1"/>
    </row>
    <row r="3884" spans="16:20" x14ac:dyDescent="0.35">
      <c r="P3884" s="1"/>
      <c r="Q3884" s="1"/>
      <c r="T3884" s="1"/>
    </row>
    <row r="3885" spans="16:20" x14ac:dyDescent="0.35">
      <c r="P3885" s="1"/>
      <c r="Q3885" s="1"/>
      <c r="T3885" s="1"/>
    </row>
    <row r="3886" spans="16:20" x14ac:dyDescent="0.35">
      <c r="P3886" s="1"/>
      <c r="Q3886" s="1"/>
      <c r="T3886" s="1"/>
    </row>
    <row r="3887" spans="16:20" x14ac:dyDescent="0.35">
      <c r="P3887" s="1"/>
      <c r="Q3887" s="1"/>
      <c r="T3887" s="1"/>
    </row>
    <row r="3888" spans="16:20" x14ac:dyDescent="0.35">
      <c r="P3888" s="1"/>
      <c r="Q3888" s="1"/>
      <c r="T3888" s="1"/>
    </row>
    <row r="3889" spans="16:20" x14ac:dyDescent="0.35">
      <c r="P3889" s="1"/>
      <c r="Q3889" s="1"/>
      <c r="T3889" s="1"/>
    </row>
    <row r="3890" spans="16:20" x14ac:dyDescent="0.35">
      <c r="P3890" s="1"/>
      <c r="Q3890" s="1"/>
      <c r="T3890" s="1"/>
    </row>
    <row r="3891" spans="16:20" x14ac:dyDescent="0.35">
      <c r="P3891" s="1"/>
      <c r="Q3891" s="1"/>
      <c r="T3891" s="1"/>
    </row>
    <row r="3892" spans="16:20" x14ac:dyDescent="0.35">
      <c r="P3892" s="1"/>
      <c r="Q3892" s="1"/>
      <c r="T3892" s="1"/>
    </row>
    <row r="3893" spans="16:20" x14ac:dyDescent="0.35">
      <c r="P3893" s="1"/>
      <c r="Q3893" s="1"/>
      <c r="T3893" s="1"/>
    </row>
    <row r="3894" spans="16:20" x14ac:dyDescent="0.35">
      <c r="P3894" s="1"/>
      <c r="Q3894" s="1"/>
      <c r="T3894" s="1"/>
    </row>
    <row r="3895" spans="16:20" x14ac:dyDescent="0.35">
      <c r="P3895" s="1"/>
      <c r="Q3895" s="1"/>
      <c r="T3895" s="1"/>
    </row>
    <row r="3896" spans="16:20" x14ac:dyDescent="0.35">
      <c r="P3896" s="1"/>
      <c r="Q3896" s="1"/>
      <c r="T3896" s="1"/>
    </row>
    <row r="3897" spans="16:20" x14ac:dyDescent="0.35">
      <c r="P3897" s="1"/>
      <c r="Q3897" s="1"/>
      <c r="T3897" s="1"/>
    </row>
    <row r="3898" spans="16:20" x14ac:dyDescent="0.35">
      <c r="P3898" s="1"/>
      <c r="Q3898" s="1"/>
      <c r="T3898" s="1"/>
    </row>
    <row r="3899" spans="16:20" x14ac:dyDescent="0.35">
      <c r="P3899" s="1"/>
      <c r="Q3899" s="1"/>
      <c r="T3899" s="1"/>
    </row>
    <row r="3900" spans="16:20" x14ac:dyDescent="0.35">
      <c r="P3900" s="1"/>
      <c r="Q3900" s="1"/>
      <c r="T3900" s="1"/>
    </row>
    <row r="3901" spans="16:20" x14ac:dyDescent="0.35">
      <c r="P3901" s="1"/>
      <c r="Q3901" s="1"/>
      <c r="T3901" s="1"/>
    </row>
    <row r="3902" spans="16:20" x14ac:dyDescent="0.35">
      <c r="P3902" s="1"/>
      <c r="Q3902" s="1"/>
      <c r="T3902" s="1"/>
    </row>
    <row r="3903" spans="16:20" x14ac:dyDescent="0.35">
      <c r="P3903" s="1"/>
      <c r="Q3903" s="1"/>
      <c r="T3903" s="1"/>
    </row>
    <row r="3904" spans="16:20" x14ac:dyDescent="0.35">
      <c r="P3904" s="1"/>
      <c r="Q3904" s="1"/>
      <c r="T3904" s="1"/>
    </row>
    <row r="3905" spans="5:20" x14ac:dyDescent="0.35">
      <c r="P3905" s="1"/>
      <c r="Q3905" s="1"/>
      <c r="T3905" s="1"/>
    </row>
    <row r="3906" spans="5:20" x14ac:dyDescent="0.35">
      <c r="P3906" s="1"/>
      <c r="Q3906" s="1"/>
      <c r="T3906" s="1"/>
    </row>
    <row r="3907" spans="5:20" x14ac:dyDescent="0.35">
      <c r="P3907" s="1"/>
      <c r="Q3907" s="1"/>
      <c r="T3907" s="1"/>
    </row>
    <row r="3908" spans="5:20" x14ac:dyDescent="0.35">
      <c r="P3908" s="1"/>
      <c r="Q3908" s="1"/>
      <c r="T3908" s="1"/>
    </row>
    <row r="3909" spans="5:20" x14ac:dyDescent="0.35">
      <c r="P3909" s="1"/>
      <c r="Q3909" s="1"/>
      <c r="T3909" s="1"/>
    </row>
    <row r="3910" spans="5:20" x14ac:dyDescent="0.35">
      <c r="P3910" s="1"/>
      <c r="Q3910" s="1"/>
      <c r="T3910" s="1"/>
    </row>
    <row r="3911" spans="5:20" x14ac:dyDescent="0.35">
      <c r="P3911" s="1"/>
      <c r="Q3911" s="1"/>
      <c r="T3911" s="1"/>
    </row>
    <row r="3912" spans="5:20" x14ac:dyDescent="0.35">
      <c r="P3912" s="1"/>
      <c r="Q3912" s="1"/>
      <c r="T3912" s="1"/>
    </row>
    <row r="3913" spans="5:20" x14ac:dyDescent="0.35">
      <c r="P3913" s="1"/>
      <c r="Q3913" s="1"/>
      <c r="T3913" s="1"/>
    </row>
    <row r="3914" spans="5:20" x14ac:dyDescent="0.35">
      <c r="E3914" s="1"/>
      <c r="F3914" s="1"/>
      <c r="P3914" s="1"/>
      <c r="Q3914" s="1"/>
      <c r="T3914" s="1"/>
    </row>
    <row r="3915" spans="5:20" x14ac:dyDescent="0.35">
      <c r="E3915" s="1"/>
      <c r="F3915" s="1"/>
      <c r="P3915" s="1"/>
      <c r="Q3915" s="1"/>
      <c r="T3915" s="1"/>
    </row>
    <row r="3916" spans="5:20" x14ac:dyDescent="0.35">
      <c r="E3916" s="1"/>
      <c r="F3916" s="1"/>
      <c r="P3916" s="1"/>
      <c r="Q3916" s="1"/>
      <c r="T3916" s="1"/>
    </row>
    <row r="3917" spans="5:20" x14ac:dyDescent="0.35">
      <c r="E3917" s="1"/>
      <c r="F3917" s="1"/>
      <c r="P3917" s="1"/>
      <c r="Q3917" s="1"/>
      <c r="T3917" s="1"/>
    </row>
    <row r="3918" spans="5:20" x14ac:dyDescent="0.35">
      <c r="E3918" s="1"/>
      <c r="F3918" s="1"/>
      <c r="P3918" s="1"/>
      <c r="Q3918" s="1"/>
      <c r="T3918" s="1"/>
    </row>
    <row r="3919" spans="5:20" x14ac:dyDescent="0.35">
      <c r="E3919" s="1"/>
      <c r="F3919" s="1"/>
      <c r="P3919" s="1"/>
      <c r="Q3919" s="1"/>
      <c r="T3919" s="1"/>
    </row>
    <row r="3920" spans="5:20" x14ac:dyDescent="0.35">
      <c r="E3920" s="1"/>
      <c r="F3920" s="1"/>
      <c r="P3920" s="1"/>
      <c r="Q3920" s="1"/>
      <c r="T3920" s="1"/>
    </row>
    <row r="3921" spans="5:20" x14ac:dyDescent="0.35">
      <c r="E3921" s="1"/>
      <c r="F3921" s="1"/>
      <c r="P3921" s="1"/>
      <c r="Q3921" s="1"/>
      <c r="T3921" s="1"/>
    </row>
    <row r="3922" spans="5:20" x14ac:dyDescent="0.35">
      <c r="E3922" s="1"/>
      <c r="F3922" s="1"/>
      <c r="P3922" s="1"/>
      <c r="Q3922" s="1"/>
      <c r="T3922" s="1"/>
    </row>
    <row r="3923" spans="5:20" x14ac:dyDescent="0.35">
      <c r="E3923" s="1"/>
      <c r="F3923" s="1"/>
      <c r="P3923" s="1"/>
      <c r="Q3923" s="1"/>
      <c r="T3923" s="1"/>
    </row>
    <row r="3924" spans="5:20" x14ac:dyDescent="0.35">
      <c r="E3924" s="1"/>
      <c r="F3924" s="1"/>
      <c r="P3924" s="1"/>
      <c r="Q3924" s="1"/>
      <c r="T3924" s="1"/>
    </row>
    <row r="3925" spans="5:20" x14ac:dyDescent="0.35">
      <c r="E3925" s="1"/>
      <c r="F3925" s="1"/>
      <c r="P3925" s="1"/>
      <c r="Q3925" s="1"/>
      <c r="T3925" s="1"/>
    </row>
    <row r="3926" spans="5:20" x14ac:dyDescent="0.35">
      <c r="E3926" s="1"/>
      <c r="F3926" s="1"/>
      <c r="P3926" s="1"/>
      <c r="Q3926" s="1"/>
      <c r="T3926" s="1"/>
    </row>
    <row r="3927" spans="5:20" x14ac:dyDescent="0.35">
      <c r="E3927" s="1"/>
      <c r="F3927" s="1"/>
      <c r="P3927" s="1"/>
      <c r="Q3927" s="1"/>
      <c r="T3927" s="1"/>
    </row>
    <row r="3928" spans="5:20" x14ac:dyDescent="0.35">
      <c r="E3928" s="1"/>
      <c r="F3928" s="1"/>
      <c r="P3928" s="1"/>
      <c r="Q3928" s="1"/>
      <c r="T3928" s="1"/>
    </row>
    <row r="3929" spans="5:20" x14ac:dyDescent="0.35">
      <c r="E3929" s="1"/>
      <c r="F3929" s="1"/>
      <c r="P3929" s="1"/>
      <c r="Q3929" s="1"/>
      <c r="T3929" s="1"/>
    </row>
    <row r="3930" spans="5:20" x14ac:dyDescent="0.35">
      <c r="E3930" s="1"/>
      <c r="F3930" s="1"/>
      <c r="P3930" s="1"/>
      <c r="Q3930" s="1"/>
      <c r="T3930" s="1"/>
    </row>
    <row r="3931" spans="5:20" x14ac:dyDescent="0.35">
      <c r="E3931" s="1"/>
      <c r="F3931" s="1"/>
      <c r="P3931" s="1"/>
      <c r="Q3931" s="1"/>
      <c r="T3931" s="1"/>
    </row>
    <row r="3932" spans="5:20" x14ac:dyDescent="0.35">
      <c r="E3932" s="1"/>
      <c r="F3932" s="1"/>
      <c r="P3932" s="1"/>
      <c r="Q3932" s="1"/>
      <c r="T3932" s="1"/>
    </row>
    <row r="3933" spans="5:20" x14ac:dyDescent="0.35">
      <c r="E3933" s="1"/>
      <c r="F3933" s="1"/>
      <c r="P3933" s="1"/>
      <c r="Q3933" s="1"/>
      <c r="T3933" s="1"/>
    </row>
    <row r="3934" spans="5:20" x14ac:dyDescent="0.35">
      <c r="E3934" s="1"/>
      <c r="F3934" s="1"/>
      <c r="P3934" s="1"/>
      <c r="Q3934" s="1"/>
      <c r="T3934" s="1"/>
    </row>
    <row r="3935" spans="5:20" x14ac:dyDescent="0.35">
      <c r="E3935" s="1"/>
      <c r="F3935" s="1"/>
      <c r="P3935" s="1"/>
      <c r="Q3935" s="1"/>
      <c r="T3935" s="1"/>
    </row>
    <row r="3936" spans="5:20" x14ac:dyDescent="0.35">
      <c r="E3936" s="1"/>
      <c r="F3936" s="1"/>
      <c r="P3936" s="1"/>
      <c r="Q3936" s="1"/>
      <c r="T3936" s="1"/>
    </row>
    <row r="3937" spans="5:20" x14ac:dyDescent="0.35">
      <c r="E3937" s="1"/>
      <c r="F3937" s="1"/>
      <c r="P3937" s="1"/>
      <c r="Q3937" s="1"/>
      <c r="T3937" s="1"/>
    </row>
    <row r="3938" spans="5:20" x14ac:dyDescent="0.35">
      <c r="E3938" s="1"/>
      <c r="F3938" s="1"/>
      <c r="P3938" s="1"/>
      <c r="Q3938" s="1"/>
      <c r="T3938" s="1"/>
    </row>
    <row r="3939" spans="5:20" x14ac:dyDescent="0.35">
      <c r="E3939" s="1"/>
      <c r="F3939" s="1"/>
      <c r="P3939" s="1"/>
      <c r="Q3939" s="1"/>
      <c r="T3939" s="1"/>
    </row>
    <row r="3940" spans="5:20" x14ac:dyDescent="0.35">
      <c r="E3940" s="1"/>
      <c r="F3940" s="1"/>
      <c r="P3940" s="1"/>
      <c r="Q3940" s="1"/>
      <c r="T3940" s="1"/>
    </row>
    <row r="3941" spans="5:20" x14ac:dyDescent="0.35">
      <c r="E3941" s="1"/>
      <c r="F3941" s="1"/>
      <c r="P3941" s="1"/>
      <c r="Q3941" s="1"/>
      <c r="T3941" s="1"/>
    </row>
    <row r="3942" spans="5:20" x14ac:dyDescent="0.35">
      <c r="E3942" s="1"/>
      <c r="F3942" s="1"/>
      <c r="P3942" s="1"/>
      <c r="Q3942" s="1"/>
      <c r="T3942" s="1"/>
    </row>
    <row r="3943" spans="5:20" x14ac:dyDescent="0.35">
      <c r="E3943" s="1"/>
      <c r="F3943" s="1"/>
      <c r="P3943" s="1"/>
      <c r="Q3943" s="1"/>
      <c r="T3943" s="1"/>
    </row>
    <row r="3944" spans="5:20" x14ac:dyDescent="0.35">
      <c r="E3944" s="1"/>
      <c r="F3944" s="1"/>
      <c r="P3944" s="1"/>
      <c r="Q3944" s="1"/>
      <c r="T3944" s="1"/>
    </row>
    <row r="3945" spans="5:20" x14ac:dyDescent="0.35">
      <c r="E3945" s="1"/>
      <c r="F3945" s="1"/>
      <c r="P3945" s="1"/>
      <c r="Q3945" s="1"/>
      <c r="T3945" s="1"/>
    </row>
    <row r="3946" spans="5:20" x14ac:dyDescent="0.35">
      <c r="E3946" s="1"/>
      <c r="F3946" s="1"/>
      <c r="P3946" s="1"/>
      <c r="Q3946" s="1"/>
      <c r="T3946" s="1"/>
    </row>
    <row r="3947" spans="5:20" x14ac:dyDescent="0.35">
      <c r="E3947" s="1"/>
      <c r="F3947" s="1"/>
      <c r="P3947" s="1"/>
      <c r="Q3947" s="1"/>
      <c r="T3947" s="1"/>
    </row>
    <row r="3948" spans="5:20" x14ac:dyDescent="0.35">
      <c r="E3948" s="1"/>
      <c r="F3948" s="1"/>
      <c r="P3948" s="1"/>
      <c r="Q3948" s="1"/>
      <c r="T3948" s="1"/>
    </row>
    <row r="3949" spans="5:20" x14ac:dyDescent="0.35">
      <c r="E3949" s="1"/>
      <c r="F3949" s="1"/>
      <c r="P3949" s="1"/>
      <c r="Q3949" s="1"/>
      <c r="T3949" s="1"/>
    </row>
    <row r="3950" spans="5:20" x14ac:dyDescent="0.35">
      <c r="E3950" s="1"/>
      <c r="F3950" s="1"/>
      <c r="P3950" s="1"/>
      <c r="Q3950" s="1"/>
      <c r="T3950" s="1"/>
    </row>
    <row r="3951" spans="5:20" x14ac:dyDescent="0.35">
      <c r="E3951" s="1"/>
      <c r="F3951" s="1"/>
      <c r="P3951" s="1"/>
      <c r="Q3951" s="1"/>
      <c r="T3951" s="1"/>
    </row>
    <row r="3952" spans="5:20" x14ac:dyDescent="0.35">
      <c r="E3952" s="1"/>
      <c r="F3952" s="1"/>
      <c r="P3952" s="1"/>
      <c r="Q3952" s="1"/>
      <c r="T3952" s="1"/>
    </row>
    <row r="3953" spans="5:20" x14ac:dyDescent="0.35">
      <c r="E3953" s="1"/>
      <c r="F3953" s="1"/>
      <c r="P3953" s="1"/>
      <c r="Q3953" s="1"/>
      <c r="T3953" s="1"/>
    </row>
    <row r="3954" spans="5:20" x14ac:dyDescent="0.35">
      <c r="E3954" s="1"/>
      <c r="F3954" s="1"/>
      <c r="P3954" s="1"/>
      <c r="Q3954" s="1"/>
      <c r="T3954" s="1"/>
    </row>
    <row r="3955" spans="5:20" x14ac:dyDescent="0.35">
      <c r="E3955" s="1"/>
      <c r="F3955" s="1"/>
      <c r="P3955" s="1"/>
      <c r="Q3955" s="1"/>
      <c r="T3955" s="1"/>
    </row>
    <row r="3956" spans="5:20" x14ac:dyDescent="0.35">
      <c r="E3956" s="1"/>
      <c r="F3956" s="1"/>
      <c r="P3956" s="1"/>
      <c r="Q3956" s="1"/>
      <c r="T3956" s="1"/>
    </row>
    <row r="3957" spans="5:20" x14ac:dyDescent="0.35">
      <c r="E3957" s="1"/>
      <c r="F3957" s="1"/>
      <c r="P3957" s="1"/>
      <c r="Q3957" s="1"/>
      <c r="T3957" s="1"/>
    </row>
    <row r="3958" spans="5:20" x14ac:dyDescent="0.35">
      <c r="E3958" s="1"/>
      <c r="F3958" s="1"/>
      <c r="P3958" s="1"/>
      <c r="Q3958" s="1"/>
      <c r="T3958" s="1"/>
    </row>
    <row r="3959" spans="5:20" x14ac:dyDescent="0.35">
      <c r="E3959" s="1"/>
      <c r="F3959" s="1"/>
      <c r="P3959" s="1"/>
      <c r="Q3959" s="1"/>
      <c r="T3959" s="1"/>
    </row>
    <row r="3960" spans="5:20" x14ac:dyDescent="0.35">
      <c r="E3960" s="1"/>
      <c r="F3960" s="1"/>
      <c r="P3960" s="1"/>
      <c r="Q3960" s="1"/>
      <c r="T3960" s="1"/>
    </row>
    <row r="3961" spans="5:20" x14ac:dyDescent="0.35">
      <c r="E3961" s="1"/>
      <c r="F3961" s="1"/>
      <c r="P3961" s="1"/>
      <c r="Q3961" s="1"/>
      <c r="T3961" s="1"/>
    </row>
    <row r="3962" spans="5:20" x14ac:dyDescent="0.35">
      <c r="E3962" s="1"/>
      <c r="F3962" s="1"/>
      <c r="P3962" s="1"/>
      <c r="Q3962" s="1"/>
      <c r="T3962" s="1"/>
    </row>
    <row r="3963" spans="5:20" x14ac:dyDescent="0.35">
      <c r="E3963" s="1"/>
      <c r="F3963" s="1"/>
      <c r="P3963" s="1"/>
      <c r="Q3963" s="1"/>
      <c r="T3963" s="1"/>
    </row>
    <row r="3964" spans="5:20" x14ac:dyDescent="0.35">
      <c r="E3964" s="1"/>
      <c r="F3964" s="1"/>
      <c r="P3964" s="1"/>
      <c r="Q3964" s="1"/>
      <c r="T3964" s="1"/>
    </row>
    <row r="3965" spans="5:20" x14ac:dyDescent="0.35">
      <c r="E3965" s="1"/>
      <c r="F3965" s="1"/>
      <c r="P3965" s="1"/>
      <c r="Q3965" s="1"/>
      <c r="T3965" s="1"/>
    </row>
    <row r="3966" spans="5:20" x14ac:dyDescent="0.35">
      <c r="E3966" s="1"/>
      <c r="F3966" s="1"/>
      <c r="P3966" s="1"/>
      <c r="Q3966" s="1"/>
      <c r="T3966" s="1"/>
    </row>
    <row r="3967" spans="5:20" x14ac:dyDescent="0.35">
      <c r="E3967" s="1"/>
      <c r="F3967" s="1"/>
      <c r="P3967" s="1"/>
      <c r="Q3967" s="1"/>
      <c r="T3967" s="1"/>
    </row>
    <row r="3968" spans="5:20" x14ac:dyDescent="0.35">
      <c r="E3968" s="1"/>
      <c r="F3968" s="1"/>
      <c r="P3968" s="1"/>
      <c r="Q3968" s="1"/>
      <c r="T3968" s="1"/>
    </row>
    <row r="3969" spans="5:20" x14ac:dyDescent="0.35">
      <c r="E3969" s="1"/>
      <c r="F3969" s="1"/>
      <c r="P3969" s="1"/>
      <c r="Q3969" s="1"/>
      <c r="T3969" s="1"/>
    </row>
    <row r="3970" spans="5:20" x14ac:dyDescent="0.35">
      <c r="E3970" s="1"/>
      <c r="F3970" s="1"/>
      <c r="P3970" s="1"/>
      <c r="Q3970" s="1"/>
      <c r="T3970" s="1"/>
    </row>
    <row r="3971" spans="5:20" x14ac:dyDescent="0.35">
      <c r="E3971" s="1"/>
      <c r="F3971" s="1"/>
      <c r="P3971" s="1"/>
      <c r="Q3971" s="1"/>
      <c r="T3971" s="1"/>
    </row>
    <row r="3972" spans="5:20" x14ac:dyDescent="0.35">
      <c r="E3972" s="1"/>
      <c r="F3972" s="1"/>
      <c r="P3972" s="1"/>
      <c r="Q3972" s="1"/>
      <c r="T3972" s="1"/>
    </row>
    <row r="3973" spans="5:20" x14ac:dyDescent="0.35">
      <c r="E3973" s="1"/>
      <c r="F3973" s="1"/>
      <c r="P3973" s="1"/>
      <c r="Q3973" s="1"/>
      <c r="T3973" s="1"/>
    </row>
    <row r="3974" spans="5:20" x14ac:dyDescent="0.35">
      <c r="E3974" s="1"/>
      <c r="F3974" s="1"/>
      <c r="P3974" s="1"/>
      <c r="Q3974" s="1"/>
      <c r="T3974" s="1"/>
    </row>
    <row r="3975" spans="5:20" x14ac:dyDescent="0.35">
      <c r="E3975" s="1"/>
      <c r="F3975" s="1"/>
      <c r="P3975" s="1"/>
      <c r="Q3975" s="1"/>
      <c r="T3975" s="1"/>
    </row>
    <row r="3976" spans="5:20" x14ac:dyDescent="0.35">
      <c r="E3976" s="1"/>
      <c r="F3976" s="1"/>
      <c r="P3976" s="1"/>
      <c r="Q3976" s="1"/>
      <c r="T3976" s="1"/>
    </row>
    <row r="3977" spans="5:20" x14ac:dyDescent="0.35">
      <c r="E3977" s="1"/>
      <c r="F3977" s="1"/>
      <c r="P3977" s="1"/>
      <c r="Q3977" s="1"/>
      <c r="T3977" s="1"/>
    </row>
    <row r="3978" spans="5:20" x14ac:dyDescent="0.35">
      <c r="E3978" s="1"/>
      <c r="F3978" s="1"/>
      <c r="P3978" s="1"/>
      <c r="Q3978" s="1"/>
      <c r="T3978" s="1"/>
    </row>
    <row r="3979" spans="5:20" x14ac:dyDescent="0.35">
      <c r="E3979" s="1"/>
      <c r="F3979" s="1"/>
      <c r="P3979" s="1"/>
      <c r="Q3979" s="1"/>
      <c r="T3979" s="1"/>
    </row>
    <row r="3980" spans="5:20" x14ac:dyDescent="0.35">
      <c r="E3980" s="1"/>
      <c r="F3980" s="1"/>
      <c r="P3980" s="1"/>
      <c r="Q3980" s="1"/>
      <c r="T3980" s="1"/>
    </row>
    <row r="3981" spans="5:20" x14ac:dyDescent="0.35">
      <c r="E3981" s="1"/>
      <c r="F3981" s="1"/>
      <c r="P3981" s="1"/>
      <c r="Q3981" s="1"/>
      <c r="T3981" s="1"/>
    </row>
    <row r="3982" spans="5:20" x14ac:dyDescent="0.35">
      <c r="E3982" s="1"/>
      <c r="F3982" s="1"/>
      <c r="P3982" s="1"/>
      <c r="Q3982" s="1"/>
      <c r="T3982" s="1"/>
    </row>
    <row r="3983" spans="5:20" x14ac:dyDescent="0.35">
      <c r="E3983" s="1"/>
      <c r="F3983" s="1"/>
      <c r="P3983" s="1"/>
      <c r="Q3983" s="1"/>
      <c r="T3983" s="1"/>
    </row>
    <row r="3984" spans="5:20" x14ac:dyDescent="0.35">
      <c r="E3984" s="1"/>
      <c r="F3984" s="1"/>
      <c r="P3984" s="1"/>
      <c r="Q3984" s="1"/>
      <c r="T3984" s="1"/>
    </row>
    <row r="3985" spans="5:20" x14ac:dyDescent="0.35">
      <c r="E3985" s="1"/>
      <c r="F3985" s="1"/>
      <c r="P3985" s="1"/>
      <c r="Q3985" s="1"/>
      <c r="T3985" s="1"/>
    </row>
    <row r="3986" spans="5:20" x14ac:dyDescent="0.35">
      <c r="E3986" s="1"/>
      <c r="F3986" s="1"/>
      <c r="P3986" s="1"/>
      <c r="Q3986" s="1"/>
      <c r="T3986" s="1"/>
    </row>
    <row r="3987" spans="5:20" x14ac:dyDescent="0.35">
      <c r="E3987" s="1"/>
      <c r="F3987" s="1"/>
      <c r="P3987" s="1"/>
      <c r="Q3987" s="1"/>
      <c r="T3987" s="1"/>
    </row>
    <row r="3988" spans="5:20" x14ac:dyDescent="0.35">
      <c r="E3988" s="1"/>
      <c r="F3988" s="1"/>
      <c r="P3988" s="1"/>
      <c r="Q3988" s="1"/>
      <c r="T3988" s="1"/>
    </row>
    <row r="3989" spans="5:20" x14ac:dyDescent="0.35">
      <c r="E3989" s="1"/>
      <c r="F3989" s="1"/>
      <c r="P3989" s="1"/>
      <c r="Q3989" s="1"/>
      <c r="T3989" s="1"/>
    </row>
    <row r="3990" spans="5:20" x14ac:dyDescent="0.35">
      <c r="E3990" s="1"/>
      <c r="F3990" s="1"/>
      <c r="P3990" s="1"/>
      <c r="Q3990" s="1"/>
      <c r="T3990" s="1"/>
    </row>
    <row r="3991" spans="5:20" x14ac:dyDescent="0.35">
      <c r="E3991" s="1"/>
      <c r="F3991" s="1"/>
      <c r="P3991" s="1"/>
      <c r="Q3991" s="1"/>
      <c r="T3991" s="1"/>
    </row>
    <row r="3992" spans="5:20" x14ac:dyDescent="0.35">
      <c r="E3992" s="1"/>
      <c r="F3992" s="1"/>
      <c r="P3992" s="1"/>
      <c r="Q3992" s="1"/>
      <c r="T3992" s="1"/>
    </row>
    <row r="3993" spans="5:20" x14ac:dyDescent="0.35">
      <c r="E3993" s="1"/>
      <c r="F3993" s="1"/>
      <c r="P3993" s="1"/>
      <c r="Q3993" s="1"/>
      <c r="T3993" s="1"/>
    </row>
    <row r="3994" spans="5:20" x14ac:dyDescent="0.35">
      <c r="E3994" s="1"/>
      <c r="F3994" s="1"/>
      <c r="P3994" s="1"/>
      <c r="Q3994" s="1"/>
      <c r="T3994" s="1"/>
    </row>
    <row r="3995" spans="5:20" x14ac:dyDescent="0.35">
      <c r="E3995" s="1"/>
      <c r="F3995" s="1"/>
      <c r="P3995" s="1"/>
      <c r="Q3995" s="1"/>
      <c r="T3995" s="1"/>
    </row>
    <row r="3996" spans="5:20" x14ac:dyDescent="0.35">
      <c r="E3996" s="1"/>
      <c r="F3996" s="1"/>
      <c r="P3996" s="1"/>
      <c r="Q3996" s="1"/>
      <c r="T3996" s="1"/>
    </row>
    <row r="3997" spans="5:20" x14ac:dyDescent="0.35">
      <c r="E3997" s="1"/>
      <c r="F3997" s="1"/>
      <c r="P3997" s="1"/>
      <c r="Q3997" s="1"/>
      <c r="T3997" s="1"/>
    </row>
    <row r="3998" spans="5:20" x14ac:dyDescent="0.35">
      <c r="E3998" s="1"/>
      <c r="F3998" s="1"/>
      <c r="P3998" s="1"/>
      <c r="Q3998" s="1"/>
      <c r="T3998" s="1"/>
    </row>
    <row r="3999" spans="5:20" x14ac:dyDescent="0.35">
      <c r="E3999" s="1"/>
      <c r="F3999" s="1"/>
      <c r="P3999" s="1"/>
      <c r="Q3999" s="1"/>
      <c r="T3999" s="1"/>
    </row>
    <row r="4000" spans="5:20" x14ac:dyDescent="0.35">
      <c r="E4000" s="1"/>
      <c r="F4000" s="1"/>
      <c r="P4000" s="1"/>
      <c r="Q4000" s="1"/>
      <c r="T4000" s="1"/>
    </row>
    <row r="4001" spans="5:20" x14ac:dyDescent="0.35">
      <c r="E4001" s="1"/>
      <c r="F4001" s="1"/>
      <c r="P4001" s="1"/>
      <c r="Q4001" s="1"/>
      <c r="T4001" s="1"/>
    </row>
    <row r="4002" spans="5:20" x14ac:dyDescent="0.35">
      <c r="E4002" s="1"/>
      <c r="F4002" s="1"/>
      <c r="P4002" s="1"/>
      <c r="Q4002" s="1"/>
      <c r="T4002" s="1"/>
    </row>
    <row r="4003" spans="5:20" x14ac:dyDescent="0.35">
      <c r="E4003" s="1"/>
      <c r="F4003" s="1"/>
      <c r="P4003" s="1"/>
      <c r="Q4003" s="1"/>
      <c r="T4003" s="1"/>
    </row>
    <row r="4004" spans="5:20" x14ac:dyDescent="0.35">
      <c r="E4004" s="1"/>
      <c r="F4004" s="1"/>
      <c r="P4004" s="1"/>
      <c r="Q4004" s="1"/>
      <c r="T4004" s="1"/>
    </row>
    <row r="4005" spans="5:20" x14ac:dyDescent="0.35">
      <c r="E4005" s="1"/>
      <c r="F4005" s="1"/>
      <c r="P4005" s="1"/>
      <c r="Q4005" s="1"/>
      <c r="T4005" s="1"/>
    </row>
    <row r="4006" spans="5:20" x14ac:dyDescent="0.35">
      <c r="E4006" s="1"/>
      <c r="F4006" s="1"/>
      <c r="P4006" s="1"/>
      <c r="Q4006" s="1"/>
      <c r="T4006" s="1"/>
    </row>
    <row r="4007" spans="5:20" x14ac:dyDescent="0.35">
      <c r="E4007" s="1"/>
      <c r="F4007" s="1"/>
      <c r="P4007" s="1"/>
      <c r="Q4007" s="1"/>
      <c r="T4007" s="1"/>
    </row>
    <row r="4008" spans="5:20" x14ac:dyDescent="0.35">
      <c r="E4008" s="1"/>
      <c r="F4008" s="1"/>
      <c r="P4008" s="1"/>
      <c r="Q4008" s="1"/>
      <c r="T4008" s="1"/>
    </row>
    <row r="4009" spans="5:20" x14ac:dyDescent="0.35">
      <c r="E4009" s="1"/>
      <c r="F4009" s="1"/>
      <c r="P4009" s="1"/>
      <c r="Q4009" s="1"/>
      <c r="T4009" s="1"/>
    </row>
    <row r="4010" spans="5:20" x14ac:dyDescent="0.35">
      <c r="P4010" s="1"/>
      <c r="Q4010" s="1"/>
      <c r="T4010" s="1"/>
    </row>
    <row r="4011" spans="5:20" x14ac:dyDescent="0.35">
      <c r="P4011" s="1"/>
      <c r="Q4011" s="1"/>
      <c r="T4011" s="1"/>
    </row>
    <row r="4012" spans="5:20" x14ac:dyDescent="0.35">
      <c r="P4012" s="1"/>
      <c r="Q4012" s="1"/>
      <c r="T4012" s="1"/>
    </row>
    <row r="4013" spans="5:20" x14ac:dyDescent="0.35">
      <c r="P4013" s="1"/>
      <c r="Q4013" s="1"/>
      <c r="T4013" s="1"/>
    </row>
    <row r="4014" spans="5:20" x14ac:dyDescent="0.35">
      <c r="P4014" s="1"/>
      <c r="Q4014" s="1"/>
      <c r="T4014" s="1"/>
    </row>
    <row r="4015" spans="5:20" x14ac:dyDescent="0.35">
      <c r="P4015" s="1"/>
      <c r="Q4015" s="1"/>
      <c r="T4015" s="1"/>
    </row>
    <row r="4016" spans="5:20" x14ac:dyDescent="0.35">
      <c r="P4016" s="1"/>
      <c r="Q4016" s="1"/>
      <c r="T4016" s="1"/>
    </row>
    <row r="4017" spans="16:20" x14ac:dyDescent="0.35">
      <c r="P4017" s="1"/>
      <c r="Q4017" s="1"/>
      <c r="T4017" s="1"/>
    </row>
    <row r="4018" spans="16:20" x14ac:dyDescent="0.35">
      <c r="P4018" s="1"/>
      <c r="Q4018" s="1"/>
      <c r="T4018" s="1"/>
    </row>
    <row r="4019" spans="16:20" x14ac:dyDescent="0.35">
      <c r="P4019" s="1"/>
      <c r="Q4019" s="1"/>
      <c r="T4019" s="1"/>
    </row>
    <row r="4020" spans="16:20" x14ac:dyDescent="0.35">
      <c r="P4020" s="1"/>
      <c r="Q4020" s="1"/>
      <c r="T4020" s="1"/>
    </row>
    <row r="4021" spans="16:20" x14ac:dyDescent="0.35">
      <c r="P4021" s="1"/>
      <c r="Q4021" s="1"/>
      <c r="T4021" s="1"/>
    </row>
    <row r="4022" spans="16:20" x14ac:dyDescent="0.35">
      <c r="P4022" s="1"/>
      <c r="Q4022" s="1"/>
      <c r="T4022" s="1"/>
    </row>
    <row r="4023" spans="16:20" x14ac:dyDescent="0.35">
      <c r="P4023" s="1"/>
      <c r="Q4023" s="1"/>
      <c r="T4023" s="1"/>
    </row>
    <row r="4024" spans="16:20" x14ac:dyDescent="0.35">
      <c r="P4024" s="1"/>
      <c r="Q4024" s="1"/>
      <c r="T4024" s="1"/>
    </row>
    <row r="4025" spans="16:20" x14ac:dyDescent="0.35">
      <c r="P4025" s="1"/>
      <c r="Q4025" s="1"/>
      <c r="T4025" s="1"/>
    </row>
    <row r="4026" spans="16:20" x14ac:dyDescent="0.35">
      <c r="P4026" s="1"/>
      <c r="Q4026" s="1"/>
      <c r="T4026" s="1"/>
    </row>
    <row r="4027" spans="16:20" x14ac:dyDescent="0.35">
      <c r="P4027" s="1"/>
      <c r="Q4027" s="1"/>
      <c r="T4027" s="1"/>
    </row>
    <row r="4028" spans="16:20" x14ac:dyDescent="0.35">
      <c r="P4028" s="1"/>
      <c r="Q4028" s="1"/>
      <c r="T4028" s="1"/>
    </row>
    <row r="4029" spans="16:20" x14ac:dyDescent="0.35">
      <c r="P4029" s="1"/>
      <c r="Q4029" s="1"/>
      <c r="T4029" s="1"/>
    </row>
    <row r="4030" spans="16:20" x14ac:dyDescent="0.35">
      <c r="P4030" s="1"/>
      <c r="Q4030" s="1"/>
      <c r="T4030" s="1"/>
    </row>
    <row r="4031" spans="16:20" x14ac:dyDescent="0.35">
      <c r="P4031" s="1"/>
      <c r="Q4031" s="1"/>
      <c r="T4031" s="1"/>
    </row>
    <row r="4032" spans="16:20" x14ac:dyDescent="0.35">
      <c r="P4032" s="1"/>
      <c r="Q4032" s="1"/>
      <c r="T4032" s="1"/>
    </row>
    <row r="4033" spans="16:20" x14ac:dyDescent="0.35">
      <c r="P4033" s="1"/>
      <c r="Q4033" s="1"/>
      <c r="T4033" s="1"/>
    </row>
    <row r="4034" spans="16:20" x14ac:dyDescent="0.35">
      <c r="P4034" s="1"/>
      <c r="Q4034" s="1"/>
      <c r="T4034" s="1"/>
    </row>
    <row r="4035" spans="16:20" x14ac:dyDescent="0.35">
      <c r="P4035" s="1"/>
      <c r="Q4035" s="1"/>
      <c r="T4035" s="1"/>
    </row>
    <row r="4036" spans="16:20" x14ac:dyDescent="0.35">
      <c r="P4036" s="1"/>
      <c r="Q4036" s="1"/>
      <c r="T4036" s="1"/>
    </row>
    <row r="4037" spans="16:20" x14ac:dyDescent="0.35">
      <c r="P4037" s="1"/>
      <c r="Q4037" s="1"/>
      <c r="T4037" s="1"/>
    </row>
    <row r="4038" spans="16:20" x14ac:dyDescent="0.35">
      <c r="P4038" s="1"/>
      <c r="Q4038" s="1"/>
      <c r="T4038" s="1"/>
    </row>
    <row r="4039" spans="16:20" x14ac:dyDescent="0.35">
      <c r="P4039" s="1"/>
      <c r="Q4039" s="1"/>
      <c r="T4039" s="1"/>
    </row>
    <row r="4040" spans="16:20" x14ac:dyDescent="0.35">
      <c r="P4040" s="1"/>
      <c r="Q4040" s="1"/>
      <c r="T4040" s="1"/>
    </row>
    <row r="4041" spans="16:20" x14ac:dyDescent="0.35">
      <c r="P4041" s="1"/>
      <c r="Q4041" s="1"/>
      <c r="T4041" s="1"/>
    </row>
    <row r="4042" spans="16:20" x14ac:dyDescent="0.35">
      <c r="P4042" s="1"/>
      <c r="Q4042" s="1"/>
      <c r="T4042" s="1"/>
    </row>
    <row r="4043" spans="16:20" x14ac:dyDescent="0.35">
      <c r="P4043" s="1"/>
      <c r="Q4043" s="1"/>
      <c r="T4043" s="1"/>
    </row>
    <row r="4044" spans="16:20" x14ac:dyDescent="0.35">
      <c r="P4044" s="1"/>
      <c r="Q4044" s="1"/>
      <c r="T4044" s="1"/>
    </row>
    <row r="4045" spans="16:20" x14ac:dyDescent="0.35">
      <c r="P4045" s="1"/>
      <c r="Q4045" s="1"/>
      <c r="T4045" s="1"/>
    </row>
    <row r="4046" spans="16:20" x14ac:dyDescent="0.35">
      <c r="P4046" s="1"/>
      <c r="Q4046" s="1"/>
      <c r="T4046" s="1"/>
    </row>
    <row r="4047" spans="16:20" x14ac:dyDescent="0.35">
      <c r="P4047" s="1"/>
      <c r="Q4047" s="1"/>
      <c r="T4047" s="1"/>
    </row>
    <row r="4048" spans="16:20" x14ac:dyDescent="0.35">
      <c r="P4048" s="1"/>
      <c r="Q4048" s="1"/>
      <c r="T4048" s="1"/>
    </row>
    <row r="4049" spans="5:20" x14ac:dyDescent="0.35">
      <c r="P4049" s="1"/>
      <c r="Q4049" s="1"/>
      <c r="T4049" s="1"/>
    </row>
    <row r="4050" spans="5:20" x14ac:dyDescent="0.35">
      <c r="P4050" s="1"/>
      <c r="Q4050" s="1"/>
      <c r="T4050" s="1"/>
    </row>
    <row r="4051" spans="5:20" x14ac:dyDescent="0.35">
      <c r="P4051" s="1"/>
      <c r="Q4051" s="1"/>
      <c r="T4051" s="1"/>
    </row>
    <row r="4052" spans="5:20" x14ac:dyDescent="0.35">
      <c r="P4052" s="1"/>
      <c r="Q4052" s="1"/>
      <c r="T4052" s="1"/>
    </row>
    <row r="4053" spans="5:20" x14ac:dyDescent="0.35">
      <c r="P4053" s="1"/>
      <c r="Q4053" s="1"/>
      <c r="T4053" s="1"/>
    </row>
    <row r="4054" spans="5:20" x14ac:dyDescent="0.35">
      <c r="P4054" s="1"/>
      <c r="Q4054" s="1"/>
      <c r="T4054" s="1"/>
    </row>
    <row r="4055" spans="5:20" x14ac:dyDescent="0.35">
      <c r="P4055" s="1"/>
      <c r="Q4055" s="1"/>
      <c r="T4055" s="1"/>
    </row>
    <row r="4056" spans="5:20" x14ac:dyDescent="0.35">
      <c r="P4056" s="1"/>
      <c r="Q4056" s="1"/>
      <c r="T4056" s="1"/>
    </row>
    <row r="4057" spans="5:20" x14ac:dyDescent="0.35">
      <c r="P4057" s="1"/>
      <c r="Q4057" s="1"/>
      <c r="T4057" s="1"/>
    </row>
    <row r="4058" spans="5:20" x14ac:dyDescent="0.35">
      <c r="E4058" s="1"/>
      <c r="F4058" s="1"/>
      <c r="P4058" s="1"/>
      <c r="Q4058" s="1"/>
      <c r="T4058" s="1"/>
    </row>
    <row r="4059" spans="5:20" x14ac:dyDescent="0.35">
      <c r="E4059" s="1"/>
      <c r="F4059" s="1"/>
      <c r="P4059" s="1"/>
      <c r="Q4059" s="1"/>
      <c r="T4059" s="1"/>
    </row>
    <row r="4060" spans="5:20" x14ac:dyDescent="0.35">
      <c r="E4060" s="1"/>
      <c r="F4060" s="1"/>
      <c r="P4060" s="1"/>
      <c r="Q4060" s="1"/>
      <c r="T4060" s="1"/>
    </row>
    <row r="4061" spans="5:20" x14ac:dyDescent="0.35">
      <c r="E4061" s="1"/>
      <c r="F4061" s="1"/>
      <c r="P4061" s="1"/>
      <c r="Q4061" s="1"/>
      <c r="T4061" s="1"/>
    </row>
    <row r="4062" spans="5:20" x14ac:dyDescent="0.35">
      <c r="E4062" s="1"/>
      <c r="F4062" s="1"/>
      <c r="P4062" s="1"/>
      <c r="Q4062" s="1"/>
      <c r="T4062" s="1"/>
    </row>
    <row r="4063" spans="5:20" x14ac:dyDescent="0.35">
      <c r="E4063" s="1"/>
      <c r="F4063" s="1"/>
      <c r="P4063" s="1"/>
      <c r="Q4063" s="1"/>
      <c r="T4063" s="1"/>
    </row>
    <row r="4064" spans="5:20" x14ac:dyDescent="0.35">
      <c r="E4064" s="1"/>
      <c r="F4064" s="1"/>
      <c r="P4064" s="1"/>
      <c r="Q4064" s="1"/>
      <c r="T4064" s="1"/>
    </row>
    <row r="4065" spans="5:20" x14ac:dyDescent="0.35">
      <c r="E4065" s="1"/>
      <c r="F4065" s="1"/>
      <c r="P4065" s="1"/>
      <c r="Q4065" s="1"/>
      <c r="T4065" s="1"/>
    </row>
    <row r="4066" spans="5:20" x14ac:dyDescent="0.35">
      <c r="E4066" s="1"/>
      <c r="F4066" s="1"/>
      <c r="P4066" s="1"/>
      <c r="Q4066" s="1"/>
      <c r="T4066" s="1"/>
    </row>
    <row r="4067" spans="5:20" x14ac:dyDescent="0.35">
      <c r="E4067" s="1"/>
      <c r="F4067" s="1"/>
      <c r="P4067" s="1"/>
      <c r="Q4067" s="1"/>
      <c r="T4067" s="1"/>
    </row>
    <row r="4068" spans="5:20" x14ac:dyDescent="0.35">
      <c r="E4068" s="1"/>
      <c r="F4068" s="1"/>
      <c r="P4068" s="1"/>
      <c r="Q4068" s="1"/>
      <c r="T4068" s="1"/>
    </row>
    <row r="4069" spans="5:20" x14ac:dyDescent="0.35">
      <c r="E4069" s="1"/>
      <c r="F4069" s="1"/>
      <c r="P4069" s="1"/>
      <c r="Q4069" s="1"/>
      <c r="T4069" s="1"/>
    </row>
    <row r="4070" spans="5:20" x14ac:dyDescent="0.35">
      <c r="E4070" s="1"/>
      <c r="F4070" s="1"/>
      <c r="P4070" s="1"/>
      <c r="Q4070" s="1"/>
      <c r="T4070" s="1"/>
    </row>
    <row r="4071" spans="5:20" x14ac:dyDescent="0.35">
      <c r="E4071" s="1"/>
      <c r="F4071" s="1"/>
      <c r="P4071" s="1"/>
      <c r="Q4071" s="1"/>
      <c r="T4071" s="1"/>
    </row>
    <row r="4072" spans="5:20" x14ac:dyDescent="0.35">
      <c r="E4072" s="1"/>
      <c r="F4072" s="1"/>
      <c r="P4072" s="1"/>
      <c r="Q4072" s="1"/>
      <c r="T4072" s="1"/>
    </row>
    <row r="4073" spans="5:20" x14ac:dyDescent="0.35">
      <c r="E4073" s="1"/>
      <c r="F4073" s="1"/>
      <c r="P4073" s="1"/>
      <c r="Q4073" s="1"/>
      <c r="T4073" s="1"/>
    </row>
    <row r="4074" spans="5:20" x14ac:dyDescent="0.35">
      <c r="E4074" s="1"/>
      <c r="F4074" s="1"/>
      <c r="P4074" s="1"/>
      <c r="Q4074" s="1"/>
      <c r="T4074" s="1"/>
    </row>
    <row r="4075" spans="5:20" x14ac:dyDescent="0.35">
      <c r="E4075" s="1"/>
      <c r="F4075" s="1"/>
      <c r="P4075" s="1"/>
      <c r="Q4075" s="1"/>
      <c r="T4075" s="1"/>
    </row>
    <row r="4076" spans="5:20" x14ac:dyDescent="0.35">
      <c r="E4076" s="1"/>
      <c r="F4076" s="1"/>
      <c r="P4076" s="1"/>
      <c r="Q4076" s="1"/>
      <c r="T4076" s="1"/>
    </row>
    <row r="4077" spans="5:20" x14ac:dyDescent="0.35">
      <c r="E4077" s="1"/>
      <c r="F4077" s="1"/>
      <c r="P4077" s="1"/>
      <c r="Q4077" s="1"/>
      <c r="T4077" s="1"/>
    </row>
    <row r="4078" spans="5:20" x14ac:dyDescent="0.35">
      <c r="E4078" s="1"/>
      <c r="F4078" s="1"/>
      <c r="P4078" s="1"/>
      <c r="Q4078" s="1"/>
      <c r="T4078" s="1"/>
    </row>
    <row r="4079" spans="5:20" x14ac:dyDescent="0.35">
      <c r="E4079" s="1"/>
      <c r="F4079" s="1"/>
      <c r="P4079" s="1"/>
      <c r="Q4079" s="1"/>
      <c r="T4079" s="1"/>
    </row>
    <row r="4080" spans="5:20" x14ac:dyDescent="0.35">
      <c r="E4080" s="1"/>
      <c r="F4080" s="1"/>
      <c r="P4080" s="1"/>
      <c r="Q4080" s="1"/>
      <c r="T4080" s="1"/>
    </row>
    <row r="4081" spans="5:20" x14ac:dyDescent="0.35">
      <c r="E4081" s="1"/>
      <c r="F4081" s="1"/>
      <c r="P4081" s="1"/>
      <c r="Q4081" s="1"/>
      <c r="T4081" s="1"/>
    </row>
    <row r="4082" spans="5:20" x14ac:dyDescent="0.35">
      <c r="E4082" s="1"/>
      <c r="F4082" s="1"/>
      <c r="P4082" s="1"/>
      <c r="Q4082" s="1"/>
      <c r="T4082" s="1"/>
    </row>
    <row r="4083" spans="5:20" x14ac:dyDescent="0.35">
      <c r="E4083" s="1"/>
      <c r="F4083" s="1"/>
      <c r="P4083" s="1"/>
      <c r="Q4083" s="1"/>
      <c r="T4083" s="1"/>
    </row>
    <row r="4084" spans="5:20" x14ac:dyDescent="0.35">
      <c r="E4084" s="1"/>
      <c r="F4084" s="1"/>
      <c r="P4084" s="1"/>
      <c r="Q4084" s="1"/>
      <c r="T4084" s="1"/>
    </row>
    <row r="4085" spans="5:20" x14ac:dyDescent="0.35">
      <c r="E4085" s="1"/>
      <c r="F4085" s="1"/>
      <c r="P4085" s="1"/>
      <c r="Q4085" s="1"/>
      <c r="T4085" s="1"/>
    </row>
    <row r="4086" spans="5:20" x14ac:dyDescent="0.35">
      <c r="E4086" s="1"/>
      <c r="F4086" s="1"/>
      <c r="P4086" s="1"/>
      <c r="Q4086" s="1"/>
      <c r="T4086" s="1"/>
    </row>
    <row r="4087" spans="5:20" x14ac:dyDescent="0.35">
      <c r="E4087" s="1"/>
      <c r="F4087" s="1"/>
      <c r="P4087" s="1"/>
      <c r="Q4087" s="1"/>
      <c r="T4087" s="1"/>
    </row>
    <row r="4088" spans="5:20" x14ac:dyDescent="0.35">
      <c r="E4088" s="1"/>
      <c r="F4088" s="1"/>
      <c r="P4088" s="1"/>
      <c r="Q4088" s="1"/>
      <c r="T4088" s="1"/>
    </row>
    <row r="4089" spans="5:20" x14ac:dyDescent="0.35">
      <c r="E4089" s="1"/>
      <c r="F4089" s="1"/>
      <c r="P4089" s="1"/>
      <c r="Q4089" s="1"/>
      <c r="T4089" s="1"/>
    </row>
    <row r="4090" spans="5:20" x14ac:dyDescent="0.35">
      <c r="E4090" s="1"/>
      <c r="F4090" s="1"/>
      <c r="P4090" s="1"/>
      <c r="Q4090" s="1"/>
      <c r="T4090" s="1"/>
    </row>
    <row r="4091" spans="5:20" x14ac:dyDescent="0.35">
      <c r="E4091" s="1"/>
      <c r="F4091" s="1"/>
      <c r="P4091" s="1"/>
      <c r="Q4091" s="1"/>
      <c r="T4091" s="1"/>
    </row>
    <row r="4092" spans="5:20" x14ac:dyDescent="0.35">
      <c r="E4092" s="1"/>
      <c r="F4092" s="1"/>
      <c r="P4092" s="1"/>
      <c r="Q4092" s="1"/>
      <c r="T4092" s="1"/>
    </row>
    <row r="4093" spans="5:20" x14ac:dyDescent="0.35">
      <c r="E4093" s="1"/>
      <c r="F4093" s="1"/>
      <c r="P4093" s="1"/>
      <c r="Q4093" s="1"/>
      <c r="T4093" s="1"/>
    </row>
    <row r="4094" spans="5:20" x14ac:dyDescent="0.35">
      <c r="E4094" s="1"/>
      <c r="F4094" s="1"/>
      <c r="P4094" s="1"/>
      <c r="Q4094" s="1"/>
      <c r="T4094" s="1"/>
    </row>
    <row r="4095" spans="5:20" x14ac:dyDescent="0.35">
      <c r="E4095" s="1"/>
      <c r="F4095" s="1"/>
      <c r="P4095" s="1"/>
      <c r="Q4095" s="1"/>
      <c r="T4095" s="1"/>
    </row>
    <row r="4096" spans="5:20" x14ac:dyDescent="0.35">
      <c r="E4096" s="1"/>
      <c r="F4096" s="1"/>
      <c r="P4096" s="1"/>
      <c r="Q4096" s="1"/>
      <c r="T4096" s="1"/>
    </row>
    <row r="4097" spans="5:20" x14ac:dyDescent="0.35">
      <c r="E4097" s="1"/>
      <c r="F4097" s="1"/>
      <c r="P4097" s="1"/>
      <c r="Q4097" s="1"/>
      <c r="T4097" s="1"/>
    </row>
    <row r="4098" spans="5:20" x14ac:dyDescent="0.35">
      <c r="E4098" s="1"/>
      <c r="F4098" s="1"/>
      <c r="P4098" s="1"/>
      <c r="Q4098" s="1"/>
      <c r="T4098" s="1"/>
    </row>
    <row r="4099" spans="5:20" x14ac:dyDescent="0.35">
      <c r="E4099" s="1"/>
      <c r="F4099" s="1"/>
      <c r="P4099" s="1"/>
      <c r="Q4099" s="1"/>
      <c r="T4099" s="1"/>
    </row>
    <row r="4100" spans="5:20" x14ac:dyDescent="0.35">
      <c r="E4100" s="1"/>
      <c r="F4100" s="1"/>
      <c r="P4100" s="1"/>
      <c r="Q4100" s="1"/>
      <c r="T4100" s="1"/>
    </row>
    <row r="4101" spans="5:20" x14ac:dyDescent="0.35">
      <c r="E4101" s="1"/>
      <c r="F4101" s="1"/>
      <c r="P4101" s="1"/>
      <c r="Q4101" s="1"/>
      <c r="T4101" s="1"/>
    </row>
    <row r="4102" spans="5:20" x14ac:dyDescent="0.35">
      <c r="E4102" s="1"/>
      <c r="F4102" s="1"/>
      <c r="P4102" s="1"/>
      <c r="Q4102" s="1"/>
      <c r="T4102" s="1"/>
    </row>
    <row r="4103" spans="5:20" x14ac:dyDescent="0.35">
      <c r="E4103" s="1"/>
      <c r="F4103" s="1"/>
      <c r="P4103" s="1"/>
      <c r="Q4103" s="1"/>
      <c r="T4103" s="1"/>
    </row>
    <row r="4104" spans="5:20" x14ac:dyDescent="0.35">
      <c r="E4104" s="1"/>
      <c r="F4104" s="1"/>
      <c r="P4104" s="1"/>
      <c r="Q4104" s="1"/>
      <c r="T4104" s="1"/>
    </row>
    <row r="4105" spans="5:20" x14ac:dyDescent="0.35">
      <c r="E4105" s="1"/>
      <c r="F4105" s="1"/>
      <c r="P4105" s="1"/>
      <c r="Q4105" s="1"/>
      <c r="T4105" s="1"/>
    </row>
    <row r="4106" spans="5:20" x14ac:dyDescent="0.35">
      <c r="E4106" s="1"/>
      <c r="F4106" s="1"/>
      <c r="P4106" s="1"/>
      <c r="Q4106" s="1"/>
      <c r="T4106" s="1"/>
    </row>
    <row r="4107" spans="5:20" x14ac:dyDescent="0.35">
      <c r="E4107" s="1"/>
      <c r="F4107" s="1"/>
      <c r="P4107" s="1"/>
      <c r="Q4107" s="1"/>
      <c r="T4107" s="1"/>
    </row>
    <row r="4108" spans="5:20" x14ac:dyDescent="0.35">
      <c r="E4108" s="1"/>
      <c r="F4108" s="1"/>
      <c r="P4108" s="1"/>
      <c r="Q4108" s="1"/>
      <c r="T4108" s="1"/>
    </row>
    <row r="4109" spans="5:20" x14ac:dyDescent="0.35">
      <c r="E4109" s="1"/>
      <c r="F4109" s="1"/>
      <c r="P4109" s="1"/>
      <c r="Q4109" s="1"/>
      <c r="T4109" s="1"/>
    </row>
    <row r="4110" spans="5:20" x14ac:dyDescent="0.35">
      <c r="E4110" s="1"/>
      <c r="F4110" s="1"/>
      <c r="P4110" s="1"/>
      <c r="Q4110" s="1"/>
      <c r="T4110" s="1"/>
    </row>
    <row r="4111" spans="5:20" x14ac:dyDescent="0.35">
      <c r="E4111" s="1"/>
      <c r="F4111" s="1"/>
      <c r="P4111" s="1"/>
      <c r="Q4111" s="1"/>
      <c r="T4111" s="1"/>
    </row>
    <row r="4112" spans="5:20" x14ac:dyDescent="0.35">
      <c r="E4112" s="1"/>
      <c r="F4112" s="1"/>
      <c r="P4112" s="1"/>
      <c r="Q4112" s="1"/>
      <c r="T4112" s="1"/>
    </row>
    <row r="4113" spans="5:20" x14ac:dyDescent="0.35">
      <c r="E4113" s="1"/>
      <c r="F4113" s="1"/>
      <c r="P4113" s="1"/>
      <c r="Q4113" s="1"/>
      <c r="T4113" s="1"/>
    </row>
    <row r="4114" spans="5:20" x14ac:dyDescent="0.35">
      <c r="E4114" s="1"/>
      <c r="F4114" s="1"/>
      <c r="P4114" s="1"/>
      <c r="Q4114" s="1"/>
      <c r="T4114" s="1"/>
    </row>
    <row r="4115" spans="5:20" x14ac:dyDescent="0.35">
      <c r="E4115" s="1"/>
      <c r="F4115" s="1"/>
      <c r="P4115" s="1"/>
      <c r="Q4115" s="1"/>
      <c r="T4115" s="1"/>
    </row>
    <row r="4116" spans="5:20" x14ac:dyDescent="0.35">
      <c r="E4116" s="1"/>
      <c r="F4116" s="1"/>
      <c r="P4116" s="1"/>
      <c r="Q4116" s="1"/>
      <c r="T4116" s="1"/>
    </row>
    <row r="4117" spans="5:20" x14ac:dyDescent="0.35">
      <c r="E4117" s="1"/>
      <c r="F4117" s="1"/>
      <c r="P4117" s="1"/>
      <c r="Q4117" s="1"/>
      <c r="T4117" s="1"/>
    </row>
    <row r="4118" spans="5:20" x14ac:dyDescent="0.35">
      <c r="E4118" s="1"/>
      <c r="F4118" s="1"/>
      <c r="P4118" s="1"/>
      <c r="Q4118" s="1"/>
      <c r="T4118" s="1"/>
    </row>
    <row r="4119" spans="5:20" x14ac:dyDescent="0.35">
      <c r="E4119" s="1"/>
      <c r="F4119" s="1"/>
      <c r="P4119" s="1"/>
      <c r="Q4119" s="1"/>
      <c r="T4119" s="1"/>
    </row>
    <row r="4120" spans="5:20" x14ac:dyDescent="0.35">
      <c r="E4120" s="1"/>
      <c r="F4120" s="1"/>
      <c r="P4120" s="1"/>
      <c r="Q4120" s="1"/>
      <c r="T4120" s="1"/>
    </row>
    <row r="4121" spans="5:20" x14ac:dyDescent="0.35">
      <c r="E4121" s="1"/>
      <c r="F4121" s="1"/>
      <c r="P4121" s="1"/>
      <c r="Q4121" s="1"/>
      <c r="T4121" s="1"/>
    </row>
    <row r="4122" spans="5:20" x14ac:dyDescent="0.35">
      <c r="E4122" s="1"/>
      <c r="F4122" s="1"/>
      <c r="P4122" s="1"/>
      <c r="Q4122" s="1"/>
      <c r="T4122" s="1"/>
    </row>
    <row r="4123" spans="5:20" x14ac:dyDescent="0.35">
      <c r="E4123" s="1"/>
      <c r="F4123" s="1"/>
      <c r="P4123" s="1"/>
      <c r="Q4123" s="1"/>
      <c r="T4123" s="1"/>
    </row>
    <row r="4124" spans="5:20" x14ac:dyDescent="0.35">
      <c r="E4124" s="1"/>
      <c r="F4124" s="1"/>
      <c r="P4124" s="1"/>
      <c r="Q4124" s="1"/>
      <c r="T4124" s="1"/>
    </row>
    <row r="4125" spans="5:20" x14ac:dyDescent="0.35">
      <c r="E4125" s="1"/>
      <c r="F4125" s="1"/>
      <c r="P4125" s="1"/>
      <c r="Q4125" s="1"/>
      <c r="T4125" s="1"/>
    </row>
    <row r="4126" spans="5:20" x14ac:dyDescent="0.35">
      <c r="E4126" s="1"/>
      <c r="F4126" s="1"/>
      <c r="P4126" s="1"/>
      <c r="Q4126" s="1"/>
      <c r="T4126" s="1"/>
    </row>
    <row r="4127" spans="5:20" x14ac:dyDescent="0.35">
      <c r="E4127" s="1"/>
      <c r="F4127" s="1"/>
      <c r="P4127" s="1"/>
      <c r="Q4127" s="1"/>
      <c r="T4127" s="1"/>
    </row>
    <row r="4128" spans="5:20" x14ac:dyDescent="0.35">
      <c r="E4128" s="1"/>
      <c r="F4128" s="1"/>
      <c r="P4128" s="1"/>
      <c r="Q4128" s="1"/>
      <c r="T4128" s="1"/>
    </row>
    <row r="4129" spans="5:20" x14ac:dyDescent="0.35">
      <c r="E4129" s="1"/>
      <c r="F4129" s="1"/>
      <c r="P4129" s="1"/>
      <c r="Q4129" s="1"/>
      <c r="T4129" s="1"/>
    </row>
    <row r="4130" spans="5:20" x14ac:dyDescent="0.35">
      <c r="P4130" s="1"/>
      <c r="Q4130" s="1"/>
      <c r="T4130" s="1"/>
    </row>
    <row r="4131" spans="5:20" x14ac:dyDescent="0.35">
      <c r="P4131" s="1"/>
      <c r="Q4131" s="1"/>
      <c r="T4131" s="1"/>
    </row>
    <row r="4132" spans="5:20" x14ac:dyDescent="0.35">
      <c r="P4132" s="1"/>
      <c r="Q4132" s="1"/>
      <c r="T4132" s="1"/>
    </row>
    <row r="4133" spans="5:20" x14ac:dyDescent="0.35">
      <c r="P4133" s="1"/>
      <c r="Q4133" s="1"/>
      <c r="T4133" s="1"/>
    </row>
    <row r="4134" spans="5:20" x14ac:dyDescent="0.35">
      <c r="P4134" s="1"/>
      <c r="Q4134" s="1"/>
      <c r="T4134" s="1"/>
    </row>
    <row r="4135" spans="5:20" x14ac:dyDescent="0.35">
      <c r="P4135" s="1"/>
      <c r="Q4135" s="1"/>
      <c r="T4135" s="1"/>
    </row>
    <row r="4136" spans="5:20" x14ac:dyDescent="0.35">
      <c r="P4136" s="1"/>
      <c r="Q4136" s="1"/>
      <c r="T4136" s="1"/>
    </row>
    <row r="4137" spans="5:20" x14ac:dyDescent="0.35">
      <c r="P4137" s="1"/>
      <c r="Q4137" s="1"/>
      <c r="T4137" s="1"/>
    </row>
    <row r="4138" spans="5:20" x14ac:dyDescent="0.35">
      <c r="P4138" s="1"/>
      <c r="Q4138" s="1"/>
      <c r="T4138" s="1"/>
    </row>
    <row r="4139" spans="5:20" x14ac:dyDescent="0.35">
      <c r="P4139" s="1"/>
      <c r="Q4139" s="1"/>
      <c r="T4139" s="1"/>
    </row>
    <row r="4140" spans="5:20" x14ac:dyDescent="0.35">
      <c r="P4140" s="1"/>
      <c r="Q4140" s="1"/>
      <c r="T4140" s="1"/>
    </row>
    <row r="4141" spans="5:20" x14ac:dyDescent="0.35">
      <c r="P4141" s="1"/>
      <c r="Q4141" s="1"/>
      <c r="T4141" s="1"/>
    </row>
    <row r="4142" spans="5:20" x14ac:dyDescent="0.35">
      <c r="P4142" s="1"/>
      <c r="Q4142" s="1"/>
      <c r="T4142" s="1"/>
    </row>
    <row r="4143" spans="5:20" x14ac:dyDescent="0.35">
      <c r="P4143" s="1"/>
      <c r="Q4143" s="1"/>
      <c r="T4143" s="1"/>
    </row>
    <row r="4144" spans="5:20" x14ac:dyDescent="0.35">
      <c r="P4144" s="1"/>
      <c r="Q4144" s="1"/>
      <c r="T4144" s="1"/>
    </row>
    <row r="4145" spans="16:20" x14ac:dyDescent="0.35">
      <c r="P4145" s="1"/>
      <c r="Q4145" s="1"/>
      <c r="T4145" s="1"/>
    </row>
    <row r="4146" spans="16:20" x14ac:dyDescent="0.35">
      <c r="P4146" s="1"/>
      <c r="Q4146" s="1"/>
      <c r="T4146" s="1"/>
    </row>
    <row r="4147" spans="16:20" x14ac:dyDescent="0.35">
      <c r="P4147" s="1"/>
      <c r="Q4147" s="1"/>
      <c r="T4147" s="1"/>
    </row>
    <row r="4148" spans="16:20" x14ac:dyDescent="0.35">
      <c r="P4148" s="1"/>
      <c r="Q4148" s="1"/>
      <c r="T4148" s="1"/>
    </row>
    <row r="4149" spans="16:20" x14ac:dyDescent="0.35">
      <c r="P4149" s="1"/>
      <c r="Q4149" s="1"/>
      <c r="T4149" s="1"/>
    </row>
    <row r="4150" spans="16:20" x14ac:dyDescent="0.35">
      <c r="P4150" s="1"/>
      <c r="Q4150" s="1"/>
      <c r="T4150" s="1"/>
    </row>
    <row r="4151" spans="16:20" x14ac:dyDescent="0.35">
      <c r="P4151" s="1"/>
      <c r="Q4151" s="1"/>
      <c r="T4151" s="1"/>
    </row>
    <row r="4152" spans="16:20" x14ac:dyDescent="0.35">
      <c r="P4152" s="1"/>
      <c r="Q4152" s="1"/>
      <c r="T4152" s="1"/>
    </row>
    <row r="4153" spans="16:20" x14ac:dyDescent="0.35">
      <c r="P4153" s="1"/>
      <c r="Q4153" s="1"/>
      <c r="T4153" s="1"/>
    </row>
    <row r="4154" spans="16:20" x14ac:dyDescent="0.35">
      <c r="P4154" s="1"/>
      <c r="Q4154" s="1"/>
      <c r="T4154" s="1"/>
    </row>
    <row r="4155" spans="16:20" x14ac:dyDescent="0.35">
      <c r="P4155" s="1"/>
      <c r="Q4155" s="1"/>
      <c r="T4155" s="1"/>
    </row>
    <row r="4156" spans="16:20" x14ac:dyDescent="0.35">
      <c r="P4156" s="1"/>
      <c r="Q4156" s="1"/>
      <c r="T4156" s="1"/>
    </row>
    <row r="4157" spans="16:20" x14ac:dyDescent="0.35">
      <c r="P4157" s="1"/>
      <c r="Q4157" s="1"/>
      <c r="T4157" s="1"/>
    </row>
    <row r="4158" spans="16:20" x14ac:dyDescent="0.35">
      <c r="P4158" s="1"/>
      <c r="Q4158" s="1"/>
      <c r="T4158" s="1"/>
    </row>
    <row r="4159" spans="16:20" x14ac:dyDescent="0.35">
      <c r="P4159" s="1"/>
      <c r="Q4159" s="1"/>
      <c r="T4159" s="1"/>
    </row>
    <row r="4160" spans="16:20" x14ac:dyDescent="0.35">
      <c r="P4160" s="1"/>
      <c r="Q4160" s="1"/>
      <c r="T4160" s="1"/>
    </row>
    <row r="4161" spans="16:20" x14ac:dyDescent="0.35">
      <c r="P4161" s="1"/>
      <c r="Q4161" s="1"/>
      <c r="T4161" s="1"/>
    </row>
    <row r="4162" spans="16:20" x14ac:dyDescent="0.35">
      <c r="P4162" s="1"/>
      <c r="Q4162" s="1"/>
      <c r="T4162" s="1"/>
    </row>
    <row r="4163" spans="16:20" x14ac:dyDescent="0.35">
      <c r="P4163" s="1"/>
      <c r="Q4163" s="1"/>
      <c r="T4163" s="1"/>
    </row>
    <row r="4164" spans="16:20" x14ac:dyDescent="0.35">
      <c r="P4164" s="1"/>
      <c r="Q4164" s="1"/>
      <c r="T4164" s="1"/>
    </row>
    <row r="4165" spans="16:20" x14ac:dyDescent="0.35">
      <c r="P4165" s="1"/>
      <c r="Q4165" s="1"/>
      <c r="T4165" s="1"/>
    </row>
    <row r="4166" spans="16:20" x14ac:dyDescent="0.35">
      <c r="P4166" s="1"/>
      <c r="Q4166" s="1"/>
      <c r="T4166" s="1"/>
    </row>
    <row r="4167" spans="16:20" x14ac:dyDescent="0.35">
      <c r="P4167" s="1"/>
      <c r="Q4167" s="1"/>
      <c r="T4167" s="1"/>
    </row>
    <row r="4168" spans="16:20" x14ac:dyDescent="0.35">
      <c r="P4168" s="1"/>
      <c r="Q4168" s="1"/>
      <c r="T4168" s="1"/>
    </row>
    <row r="4169" spans="16:20" x14ac:dyDescent="0.35">
      <c r="P4169" s="1"/>
      <c r="Q4169" s="1"/>
      <c r="T4169" s="1"/>
    </row>
    <row r="4170" spans="16:20" x14ac:dyDescent="0.35">
      <c r="P4170" s="1"/>
      <c r="Q4170" s="1"/>
      <c r="T4170" s="1"/>
    </row>
    <row r="4171" spans="16:20" x14ac:dyDescent="0.35">
      <c r="P4171" s="1"/>
      <c r="Q4171" s="1"/>
      <c r="T4171" s="1"/>
    </row>
    <row r="4172" spans="16:20" x14ac:dyDescent="0.35">
      <c r="P4172" s="1"/>
      <c r="Q4172" s="1"/>
      <c r="T4172" s="1"/>
    </row>
    <row r="4173" spans="16:20" x14ac:dyDescent="0.35">
      <c r="P4173" s="1"/>
      <c r="Q4173" s="1"/>
      <c r="T4173" s="1"/>
    </row>
    <row r="4174" spans="16:20" x14ac:dyDescent="0.35">
      <c r="P4174" s="1"/>
      <c r="Q4174" s="1"/>
      <c r="T4174" s="1"/>
    </row>
    <row r="4175" spans="16:20" x14ac:dyDescent="0.35">
      <c r="P4175" s="1"/>
      <c r="Q4175" s="1"/>
      <c r="T4175" s="1"/>
    </row>
    <row r="4176" spans="16:20" x14ac:dyDescent="0.35">
      <c r="P4176" s="1"/>
      <c r="Q4176" s="1"/>
      <c r="T4176" s="1"/>
    </row>
    <row r="4177" spans="16:20" x14ac:dyDescent="0.35">
      <c r="P4177" s="1"/>
      <c r="Q4177" s="1"/>
      <c r="T4177" s="1"/>
    </row>
    <row r="4178" spans="16:20" x14ac:dyDescent="0.35">
      <c r="P4178" s="1"/>
      <c r="Q4178" s="1"/>
      <c r="T4178" s="1"/>
    </row>
    <row r="4179" spans="16:20" x14ac:dyDescent="0.35">
      <c r="P4179" s="1"/>
      <c r="Q4179" s="1"/>
      <c r="T4179" s="1"/>
    </row>
    <row r="4180" spans="16:20" x14ac:dyDescent="0.35">
      <c r="P4180" s="1"/>
      <c r="Q4180" s="1"/>
      <c r="T4180" s="1"/>
    </row>
    <row r="4181" spans="16:20" x14ac:dyDescent="0.35">
      <c r="P4181" s="1"/>
      <c r="Q4181" s="1"/>
      <c r="T4181" s="1"/>
    </row>
    <row r="4182" spans="16:20" x14ac:dyDescent="0.35">
      <c r="P4182" s="1"/>
      <c r="Q4182" s="1"/>
      <c r="T4182" s="1"/>
    </row>
    <row r="4183" spans="16:20" x14ac:dyDescent="0.35">
      <c r="P4183" s="1"/>
      <c r="Q4183" s="1"/>
      <c r="T4183" s="1"/>
    </row>
    <row r="4184" spans="16:20" x14ac:dyDescent="0.35">
      <c r="P4184" s="1"/>
      <c r="Q4184" s="1"/>
      <c r="T4184" s="1"/>
    </row>
    <row r="4185" spans="16:20" x14ac:dyDescent="0.35">
      <c r="P4185" s="1"/>
      <c r="Q4185" s="1"/>
      <c r="T4185" s="1"/>
    </row>
    <row r="4186" spans="16:20" x14ac:dyDescent="0.35">
      <c r="P4186" s="1"/>
      <c r="Q4186" s="1"/>
      <c r="T4186" s="1"/>
    </row>
    <row r="4187" spans="16:20" x14ac:dyDescent="0.35">
      <c r="P4187" s="1"/>
      <c r="Q4187" s="1"/>
      <c r="T4187" s="1"/>
    </row>
    <row r="4188" spans="16:20" x14ac:dyDescent="0.35">
      <c r="P4188" s="1"/>
      <c r="Q4188" s="1"/>
      <c r="T4188" s="1"/>
    </row>
    <row r="4189" spans="16:20" x14ac:dyDescent="0.35">
      <c r="P4189" s="1"/>
      <c r="Q4189" s="1"/>
      <c r="T4189" s="1"/>
    </row>
    <row r="4190" spans="16:20" x14ac:dyDescent="0.35">
      <c r="P4190" s="1"/>
      <c r="Q4190" s="1"/>
      <c r="T4190" s="1"/>
    </row>
    <row r="4191" spans="16:20" x14ac:dyDescent="0.35">
      <c r="P4191" s="1"/>
      <c r="Q4191" s="1"/>
      <c r="T4191" s="1"/>
    </row>
    <row r="4192" spans="16:20" x14ac:dyDescent="0.35">
      <c r="P4192" s="1"/>
      <c r="Q4192" s="1"/>
      <c r="T4192" s="1"/>
    </row>
    <row r="4193" spans="16:20" x14ac:dyDescent="0.35">
      <c r="P4193" s="1"/>
      <c r="Q4193" s="1"/>
      <c r="T4193" s="1"/>
    </row>
    <row r="4194" spans="16:20" x14ac:dyDescent="0.35">
      <c r="P4194" s="1"/>
      <c r="Q4194" s="1"/>
      <c r="T4194" s="1"/>
    </row>
    <row r="4195" spans="16:20" x14ac:dyDescent="0.35">
      <c r="P4195" s="1"/>
      <c r="Q4195" s="1"/>
      <c r="T4195" s="1"/>
    </row>
    <row r="4196" spans="16:20" x14ac:dyDescent="0.35">
      <c r="P4196" s="1"/>
      <c r="Q4196" s="1"/>
      <c r="T4196" s="1"/>
    </row>
    <row r="4197" spans="16:20" x14ac:dyDescent="0.35">
      <c r="P4197" s="1"/>
      <c r="Q4197" s="1"/>
      <c r="T4197" s="1"/>
    </row>
    <row r="4198" spans="16:20" x14ac:dyDescent="0.35">
      <c r="P4198" s="1"/>
      <c r="Q4198" s="1"/>
      <c r="T4198" s="1"/>
    </row>
    <row r="4199" spans="16:20" x14ac:dyDescent="0.35">
      <c r="P4199" s="1"/>
      <c r="Q4199" s="1"/>
      <c r="T4199" s="1"/>
    </row>
    <row r="4200" spans="16:20" x14ac:dyDescent="0.35">
      <c r="P4200" s="1"/>
      <c r="Q4200" s="1"/>
      <c r="T4200" s="1"/>
    </row>
    <row r="4201" spans="16:20" x14ac:dyDescent="0.35">
      <c r="P4201" s="1"/>
      <c r="Q4201" s="1"/>
      <c r="T4201" s="1"/>
    </row>
    <row r="4202" spans="16:20" x14ac:dyDescent="0.35">
      <c r="P4202" s="1"/>
      <c r="Q4202" s="1"/>
      <c r="T4202" s="1"/>
    </row>
    <row r="4203" spans="16:20" x14ac:dyDescent="0.35">
      <c r="P4203" s="1"/>
      <c r="Q4203" s="1"/>
      <c r="T4203" s="1"/>
    </row>
    <row r="4204" spans="16:20" x14ac:dyDescent="0.35">
      <c r="P4204" s="1"/>
      <c r="Q4204" s="1"/>
      <c r="T4204" s="1"/>
    </row>
    <row r="4205" spans="16:20" x14ac:dyDescent="0.35">
      <c r="P4205" s="1"/>
      <c r="Q4205" s="1"/>
      <c r="T4205" s="1"/>
    </row>
    <row r="4206" spans="16:20" x14ac:dyDescent="0.35">
      <c r="P4206" s="1"/>
      <c r="Q4206" s="1"/>
      <c r="T4206" s="1"/>
    </row>
    <row r="4207" spans="16:20" x14ac:dyDescent="0.35">
      <c r="P4207" s="1"/>
      <c r="Q4207" s="1"/>
      <c r="T4207" s="1"/>
    </row>
    <row r="4208" spans="16:20" x14ac:dyDescent="0.35">
      <c r="P4208" s="1"/>
      <c r="Q4208" s="1"/>
      <c r="T4208" s="1"/>
    </row>
    <row r="4209" spans="16:20" x14ac:dyDescent="0.35">
      <c r="P4209" s="1"/>
      <c r="Q4209" s="1"/>
      <c r="T4209" s="1"/>
    </row>
    <row r="4210" spans="16:20" x14ac:dyDescent="0.35">
      <c r="P4210" s="1"/>
      <c r="Q4210" s="1"/>
      <c r="T4210" s="1"/>
    </row>
    <row r="4211" spans="16:20" x14ac:dyDescent="0.35">
      <c r="P4211" s="1"/>
      <c r="Q4211" s="1"/>
      <c r="T4211" s="1"/>
    </row>
    <row r="4212" spans="16:20" x14ac:dyDescent="0.35">
      <c r="P4212" s="1"/>
      <c r="Q4212" s="1"/>
      <c r="T4212" s="1"/>
    </row>
    <row r="4213" spans="16:20" x14ac:dyDescent="0.35">
      <c r="P4213" s="1"/>
      <c r="Q4213" s="1"/>
      <c r="T4213" s="1"/>
    </row>
    <row r="4214" spans="16:20" x14ac:dyDescent="0.35">
      <c r="P4214" s="1"/>
      <c r="Q4214" s="1"/>
      <c r="T4214" s="1"/>
    </row>
    <row r="4215" spans="16:20" x14ac:dyDescent="0.35">
      <c r="P4215" s="1"/>
      <c r="Q4215" s="1"/>
      <c r="T4215" s="1"/>
    </row>
    <row r="4216" spans="16:20" x14ac:dyDescent="0.35">
      <c r="P4216" s="1"/>
      <c r="Q4216" s="1"/>
      <c r="T4216" s="1"/>
    </row>
    <row r="4217" spans="16:20" x14ac:dyDescent="0.35">
      <c r="P4217" s="1"/>
      <c r="Q4217" s="1"/>
      <c r="T4217" s="1"/>
    </row>
    <row r="4218" spans="16:20" x14ac:dyDescent="0.35">
      <c r="P4218" s="1"/>
      <c r="Q4218" s="1"/>
      <c r="T4218" s="1"/>
    </row>
    <row r="4219" spans="16:20" x14ac:dyDescent="0.35">
      <c r="P4219" s="1"/>
      <c r="Q4219" s="1"/>
      <c r="T4219" s="1"/>
    </row>
    <row r="4220" spans="16:20" x14ac:dyDescent="0.35">
      <c r="P4220" s="1"/>
      <c r="Q4220" s="1"/>
      <c r="T4220" s="1"/>
    </row>
    <row r="4221" spans="16:20" x14ac:dyDescent="0.35">
      <c r="P4221" s="1"/>
      <c r="Q4221" s="1"/>
      <c r="T4221" s="1"/>
    </row>
    <row r="4222" spans="16:20" x14ac:dyDescent="0.35">
      <c r="P4222" s="1"/>
      <c r="Q4222" s="1"/>
      <c r="T4222" s="1"/>
    </row>
    <row r="4223" spans="16:20" x14ac:dyDescent="0.35">
      <c r="P4223" s="1"/>
      <c r="Q4223" s="1"/>
      <c r="T4223" s="1"/>
    </row>
    <row r="4224" spans="16:20" x14ac:dyDescent="0.35">
      <c r="P4224" s="1"/>
      <c r="Q4224" s="1"/>
      <c r="T4224" s="1"/>
    </row>
    <row r="4225" spans="16:20" x14ac:dyDescent="0.35">
      <c r="P4225" s="1"/>
      <c r="Q4225" s="1"/>
      <c r="T4225" s="1"/>
    </row>
    <row r="4226" spans="16:20" x14ac:dyDescent="0.35">
      <c r="P4226" s="1"/>
      <c r="Q4226" s="1"/>
      <c r="T4226" s="1"/>
    </row>
    <row r="4227" spans="16:20" x14ac:dyDescent="0.35">
      <c r="P4227" s="1"/>
      <c r="Q4227" s="1"/>
      <c r="T4227" s="1"/>
    </row>
    <row r="4228" spans="16:20" x14ac:dyDescent="0.35">
      <c r="P4228" s="1"/>
      <c r="Q4228" s="1"/>
      <c r="T4228" s="1"/>
    </row>
    <row r="4229" spans="16:20" x14ac:dyDescent="0.35">
      <c r="P4229" s="1"/>
      <c r="Q4229" s="1"/>
      <c r="T4229" s="1"/>
    </row>
    <row r="4230" spans="16:20" x14ac:dyDescent="0.35">
      <c r="P4230" s="1"/>
      <c r="Q4230" s="1"/>
      <c r="T4230" s="1"/>
    </row>
    <row r="4231" spans="16:20" x14ac:dyDescent="0.35">
      <c r="P4231" s="1"/>
      <c r="Q4231" s="1"/>
      <c r="T4231" s="1"/>
    </row>
    <row r="4232" spans="16:20" x14ac:dyDescent="0.35">
      <c r="P4232" s="1"/>
      <c r="Q4232" s="1"/>
      <c r="T4232" s="1"/>
    </row>
    <row r="4233" spans="16:20" x14ac:dyDescent="0.35">
      <c r="P4233" s="1"/>
      <c r="Q4233" s="1"/>
      <c r="T4233" s="1"/>
    </row>
    <row r="4234" spans="16:20" x14ac:dyDescent="0.35">
      <c r="P4234" s="1"/>
      <c r="Q4234" s="1"/>
      <c r="T4234" s="1"/>
    </row>
    <row r="4235" spans="16:20" x14ac:dyDescent="0.35">
      <c r="P4235" s="1"/>
      <c r="Q4235" s="1"/>
      <c r="T4235" s="1"/>
    </row>
    <row r="4236" spans="16:20" x14ac:dyDescent="0.35">
      <c r="P4236" s="1"/>
      <c r="Q4236" s="1"/>
      <c r="T4236" s="1"/>
    </row>
    <row r="4237" spans="16:20" x14ac:dyDescent="0.35">
      <c r="P4237" s="1"/>
      <c r="Q4237" s="1"/>
      <c r="T4237" s="1"/>
    </row>
    <row r="4238" spans="16:20" x14ac:dyDescent="0.35">
      <c r="P4238" s="1"/>
      <c r="Q4238" s="1"/>
      <c r="T4238" s="1"/>
    </row>
    <row r="4239" spans="16:20" x14ac:dyDescent="0.35">
      <c r="P4239" s="1"/>
      <c r="Q4239" s="1"/>
      <c r="T4239" s="1"/>
    </row>
    <row r="4240" spans="16:20" x14ac:dyDescent="0.35">
      <c r="P4240" s="1"/>
      <c r="Q4240" s="1"/>
      <c r="T4240" s="1"/>
    </row>
    <row r="4241" spans="5:20" x14ac:dyDescent="0.35">
      <c r="P4241" s="1"/>
      <c r="Q4241" s="1"/>
      <c r="T4241" s="1"/>
    </row>
    <row r="4242" spans="5:20" x14ac:dyDescent="0.35">
      <c r="P4242" s="1"/>
      <c r="Q4242" s="1"/>
      <c r="T4242" s="1"/>
    </row>
    <row r="4243" spans="5:20" x14ac:dyDescent="0.35">
      <c r="P4243" s="1"/>
      <c r="Q4243" s="1"/>
      <c r="T4243" s="1"/>
    </row>
    <row r="4244" spans="5:20" x14ac:dyDescent="0.35">
      <c r="P4244" s="1"/>
      <c r="Q4244" s="1"/>
      <c r="T4244" s="1"/>
    </row>
    <row r="4245" spans="5:20" x14ac:dyDescent="0.35">
      <c r="P4245" s="1"/>
      <c r="Q4245" s="1"/>
      <c r="T4245" s="1"/>
    </row>
    <row r="4246" spans="5:20" x14ac:dyDescent="0.35">
      <c r="P4246" s="1"/>
      <c r="Q4246" s="1"/>
      <c r="T4246" s="1"/>
    </row>
    <row r="4247" spans="5:20" x14ac:dyDescent="0.35">
      <c r="P4247" s="1"/>
      <c r="Q4247" s="1"/>
      <c r="T4247" s="1"/>
    </row>
    <row r="4248" spans="5:20" x14ac:dyDescent="0.35">
      <c r="P4248" s="1"/>
      <c r="Q4248" s="1"/>
      <c r="T4248" s="1"/>
    </row>
    <row r="4249" spans="5:20" x14ac:dyDescent="0.35">
      <c r="P4249" s="1"/>
      <c r="Q4249" s="1"/>
      <c r="T4249" s="1"/>
    </row>
    <row r="4250" spans="5:20" x14ac:dyDescent="0.35">
      <c r="E4250" s="1"/>
      <c r="F4250" s="1"/>
      <c r="P4250" s="1"/>
      <c r="Q4250" s="1"/>
      <c r="T4250" s="1"/>
    </row>
    <row r="4251" spans="5:20" x14ac:dyDescent="0.35">
      <c r="E4251" s="1"/>
      <c r="F4251" s="1"/>
      <c r="P4251" s="1"/>
      <c r="Q4251" s="1"/>
      <c r="T4251" s="1"/>
    </row>
    <row r="4252" spans="5:20" x14ac:dyDescent="0.35">
      <c r="E4252" s="1"/>
      <c r="F4252" s="1"/>
      <c r="P4252" s="1"/>
      <c r="Q4252" s="1"/>
      <c r="T4252" s="1"/>
    </row>
    <row r="4253" spans="5:20" x14ac:dyDescent="0.35">
      <c r="E4253" s="1"/>
      <c r="F4253" s="1"/>
      <c r="P4253" s="1"/>
      <c r="Q4253" s="1"/>
      <c r="T4253" s="1"/>
    </row>
    <row r="4254" spans="5:20" x14ac:dyDescent="0.35">
      <c r="E4254" s="1"/>
      <c r="F4254" s="1"/>
      <c r="P4254" s="1"/>
      <c r="Q4254" s="1"/>
      <c r="T4254" s="1"/>
    </row>
    <row r="4255" spans="5:20" x14ac:dyDescent="0.35">
      <c r="E4255" s="1"/>
      <c r="F4255" s="1"/>
      <c r="P4255" s="1"/>
      <c r="Q4255" s="1"/>
      <c r="T4255" s="1"/>
    </row>
    <row r="4256" spans="5:20" x14ac:dyDescent="0.35">
      <c r="E4256" s="1"/>
      <c r="F4256" s="1"/>
      <c r="P4256" s="1"/>
      <c r="Q4256" s="1"/>
      <c r="T4256" s="1"/>
    </row>
    <row r="4257" spans="5:20" x14ac:dyDescent="0.35">
      <c r="E4257" s="1"/>
      <c r="F4257" s="1"/>
      <c r="P4257" s="1"/>
      <c r="Q4257" s="1"/>
      <c r="T4257" s="1"/>
    </row>
    <row r="4258" spans="5:20" x14ac:dyDescent="0.35">
      <c r="E4258" s="1"/>
      <c r="F4258" s="1"/>
      <c r="P4258" s="1"/>
      <c r="Q4258" s="1"/>
      <c r="T4258" s="1"/>
    </row>
    <row r="4259" spans="5:20" x14ac:dyDescent="0.35">
      <c r="E4259" s="1"/>
      <c r="F4259" s="1"/>
      <c r="P4259" s="1"/>
      <c r="Q4259" s="1"/>
      <c r="T4259" s="1"/>
    </row>
    <row r="4260" spans="5:20" x14ac:dyDescent="0.35">
      <c r="E4260" s="1"/>
      <c r="F4260" s="1"/>
      <c r="P4260" s="1"/>
      <c r="Q4260" s="1"/>
      <c r="T4260" s="1"/>
    </row>
    <row r="4261" spans="5:20" x14ac:dyDescent="0.35">
      <c r="E4261" s="1"/>
      <c r="F4261" s="1"/>
      <c r="P4261" s="1"/>
      <c r="Q4261" s="1"/>
      <c r="T4261" s="1"/>
    </row>
    <row r="4262" spans="5:20" x14ac:dyDescent="0.35">
      <c r="E4262" s="1"/>
      <c r="F4262" s="1"/>
      <c r="P4262" s="1"/>
      <c r="Q4262" s="1"/>
      <c r="T4262" s="1"/>
    </row>
    <row r="4263" spans="5:20" x14ac:dyDescent="0.35">
      <c r="E4263" s="1"/>
      <c r="F4263" s="1"/>
      <c r="P4263" s="1"/>
      <c r="Q4263" s="1"/>
      <c r="T4263" s="1"/>
    </row>
    <row r="4264" spans="5:20" x14ac:dyDescent="0.35">
      <c r="E4264" s="1"/>
      <c r="F4264" s="1"/>
      <c r="P4264" s="1"/>
      <c r="Q4264" s="1"/>
      <c r="T4264" s="1"/>
    </row>
    <row r="4265" spans="5:20" x14ac:dyDescent="0.35">
      <c r="E4265" s="1"/>
      <c r="F4265" s="1"/>
      <c r="P4265" s="1"/>
      <c r="Q4265" s="1"/>
      <c r="T4265" s="1"/>
    </row>
    <row r="4266" spans="5:20" x14ac:dyDescent="0.35">
      <c r="E4266" s="1"/>
      <c r="F4266" s="1"/>
      <c r="P4266" s="1"/>
      <c r="Q4266" s="1"/>
      <c r="T4266" s="1"/>
    </row>
    <row r="4267" spans="5:20" x14ac:dyDescent="0.35">
      <c r="E4267" s="1"/>
      <c r="F4267" s="1"/>
      <c r="P4267" s="1"/>
      <c r="Q4267" s="1"/>
      <c r="T4267" s="1"/>
    </row>
    <row r="4268" spans="5:20" x14ac:dyDescent="0.35">
      <c r="E4268" s="1"/>
      <c r="F4268" s="1"/>
      <c r="P4268" s="1"/>
      <c r="Q4268" s="1"/>
      <c r="T4268" s="1"/>
    </row>
    <row r="4269" spans="5:20" x14ac:dyDescent="0.35">
      <c r="E4269" s="1"/>
      <c r="F4269" s="1"/>
      <c r="P4269" s="1"/>
      <c r="Q4269" s="1"/>
      <c r="T4269" s="1"/>
    </row>
    <row r="4270" spans="5:20" x14ac:dyDescent="0.35">
      <c r="E4270" s="1"/>
      <c r="F4270" s="1"/>
      <c r="P4270" s="1"/>
      <c r="Q4270" s="1"/>
      <c r="T4270" s="1"/>
    </row>
    <row r="4271" spans="5:20" x14ac:dyDescent="0.35">
      <c r="E4271" s="1"/>
      <c r="F4271" s="1"/>
      <c r="P4271" s="1"/>
      <c r="Q4271" s="1"/>
      <c r="T4271" s="1"/>
    </row>
    <row r="4272" spans="5:20" x14ac:dyDescent="0.35">
      <c r="E4272" s="1"/>
      <c r="F4272" s="1"/>
      <c r="P4272" s="1"/>
      <c r="Q4272" s="1"/>
      <c r="T4272" s="1"/>
    </row>
    <row r="4273" spans="5:20" x14ac:dyDescent="0.35">
      <c r="E4273" s="1"/>
      <c r="F4273" s="1"/>
      <c r="P4273" s="1"/>
      <c r="Q4273" s="1"/>
      <c r="T4273" s="1"/>
    </row>
    <row r="4274" spans="5:20" x14ac:dyDescent="0.35">
      <c r="P4274" s="1"/>
      <c r="Q4274" s="1"/>
      <c r="T4274" s="1"/>
    </row>
    <row r="4275" spans="5:20" x14ac:dyDescent="0.35">
      <c r="P4275" s="1"/>
      <c r="Q4275" s="1"/>
      <c r="T4275" s="1"/>
    </row>
    <row r="4276" spans="5:20" x14ac:dyDescent="0.35">
      <c r="P4276" s="1"/>
      <c r="Q4276" s="1"/>
      <c r="T4276" s="1"/>
    </row>
    <row r="4277" spans="5:20" x14ac:dyDescent="0.35">
      <c r="P4277" s="1"/>
      <c r="Q4277" s="1"/>
      <c r="T4277" s="1"/>
    </row>
    <row r="4278" spans="5:20" x14ac:dyDescent="0.35">
      <c r="P4278" s="1"/>
      <c r="Q4278" s="1"/>
      <c r="T4278" s="1"/>
    </row>
    <row r="4279" spans="5:20" x14ac:dyDescent="0.35">
      <c r="P4279" s="1"/>
      <c r="Q4279" s="1"/>
      <c r="T4279" s="1"/>
    </row>
    <row r="4280" spans="5:20" x14ac:dyDescent="0.35">
      <c r="P4280" s="1"/>
      <c r="Q4280" s="1"/>
      <c r="T4280" s="1"/>
    </row>
    <row r="4281" spans="5:20" x14ac:dyDescent="0.35">
      <c r="P4281" s="1"/>
      <c r="Q4281" s="1"/>
      <c r="T4281" s="1"/>
    </row>
    <row r="4282" spans="5:20" x14ac:dyDescent="0.35">
      <c r="P4282" s="1"/>
      <c r="Q4282" s="1"/>
      <c r="T4282" s="1"/>
    </row>
    <row r="4283" spans="5:20" x14ac:dyDescent="0.35">
      <c r="P4283" s="1"/>
      <c r="Q4283" s="1"/>
      <c r="T4283" s="1"/>
    </row>
    <row r="4284" spans="5:20" x14ac:dyDescent="0.35">
      <c r="P4284" s="1"/>
      <c r="Q4284" s="1"/>
      <c r="T4284" s="1"/>
    </row>
    <row r="4285" spans="5:20" x14ac:dyDescent="0.35">
      <c r="P4285" s="1"/>
      <c r="Q4285" s="1"/>
      <c r="T4285" s="1"/>
    </row>
    <row r="4286" spans="5:20" x14ac:dyDescent="0.35">
      <c r="P4286" s="1"/>
      <c r="Q4286" s="1"/>
      <c r="T4286" s="1"/>
    </row>
    <row r="4287" spans="5:20" x14ac:dyDescent="0.35">
      <c r="P4287" s="1"/>
      <c r="Q4287" s="1"/>
      <c r="T4287" s="1"/>
    </row>
    <row r="4288" spans="5:20" x14ac:dyDescent="0.35">
      <c r="P4288" s="1"/>
      <c r="Q4288" s="1"/>
      <c r="T4288" s="1"/>
    </row>
    <row r="4289" spans="16:20" x14ac:dyDescent="0.35">
      <c r="P4289" s="1"/>
      <c r="Q4289" s="1"/>
      <c r="T4289" s="1"/>
    </row>
    <row r="4290" spans="16:20" x14ac:dyDescent="0.35">
      <c r="P4290" s="1"/>
      <c r="Q4290" s="1"/>
      <c r="T4290" s="1"/>
    </row>
    <row r="4291" spans="16:20" x14ac:dyDescent="0.35">
      <c r="P4291" s="1"/>
      <c r="Q4291" s="1"/>
      <c r="T4291" s="1"/>
    </row>
    <row r="4292" spans="16:20" x14ac:dyDescent="0.35">
      <c r="P4292" s="1"/>
      <c r="Q4292" s="1"/>
      <c r="T4292" s="1"/>
    </row>
    <row r="4293" spans="16:20" x14ac:dyDescent="0.35">
      <c r="P4293" s="1"/>
      <c r="Q4293" s="1"/>
      <c r="T4293" s="1"/>
    </row>
    <row r="4294" spans="16:20" x14ac:dyDescent="0.35">
      <c r="P4294" s="1"/>
      <c r="Q4294" s="1"/>
      <c r="T4294" s="1"/>
    </row>
    <row r="4295" spans="16:20" x14ac:dyDescent="0.35">
      <c r="P4295" s="1"/>
      <c r="Q4295" s="1"/>
      <c r="T4295" s="1"/>
    </row>
    <row r="4296" spans="16:20" x14ac:dyDescent="0.35">
      <c r="P4296" s="1"/>
      <c r="Q4296" s="1"/>
      <c r="T4296" s="1"/>
    </row>
    <row r="4297" spans="16:20" x14ac:dyDescent="0.35">
      <c r="P4297" s="1"/>
      <c r="Q4297" s="1"/>
      <c r="T4297" s="1"/>
    </row>
    <row r="4298" spans="16:20" x14ac:dyDescent="0.35">
      <c r="P4298" s="1"/>
      <c r="Q4298" s="1"/>
      <c r="T4298" s="1"/>
    </row>
    <row r="4299" spans="16:20" x14ac:dyDescent="0.35">
      <c r="P4299" s="1"/>
      <c r="Q4299" s="1"/>
      <c r="T4299" s="1"/>
    </row>
    <row r="4300" spans="16:20" x14ac:dyDescent="0.35">
      <c r="P4300" s="1"/>
      <c r="Q4300" s="1"/>
      <c r="T4300" s="1"/>
    </row>
    <row r="4301" spans="16:20" x14ac:dyDescent="0.35">
      <c r="P4301" s="1"/>
      <c r="Q4301" s="1"/>
      <c r="T4301" s="1"/>
    </row>
    <row r="4302" spans="16:20" x14ac:dyDescent="0.35">
      <c r="P4302" s="1"/>
      <c r="Q4302" s="1"/>
      <c r="T4302" s="1"/>
    </row>
    <row r="4303" spans="16:20" x14ac:dyDescent="0.35">
      <c r="P4303" s="1"/>
      <c r="Q4303" s="1"/>
      <c r="T4303" s="1"/>
    </row>
    <row r="4304" spans="16:20" x14ac:dyDescent="0.35">
      <c r="P4304" s="1"/>
      <c r="Q4304" s="1"/>
      <c r="T4304" s="1"/>
    </row>
    <row r="4305" spans="16:20" x14ac:dyDescent="0.35">
      <c r="P4305" s="1"/>
      <c r="Q4305" s="1"/>
      <c r="T4305" s="1"/>
    </row>
    <row r="4306" spans="16:20" x14ac:dyDescent="0.35">
      <c r="P4306" s="1"/>
      <c r="Q4306" s="1"/>
      <c r="T4306" s="1"/>
    </row>
    <row r="4307" spans="16:20" x14ac:dyDescent="0.35">
      <c r="P4307" s="1"/>
      <c r="Q4307" s="1"/>
      <c r="T4307" s="1"/>
    </row>
    <row r="4308" spans="16:20" x14ac:dyDescent="0.35">
      <c r="P4308" s="1"/>
      <c r="Q4308" s="1"/>
      <c r="T4308" s="1"/>
    </row>
    <row r="4309" spans="16:20" x14ac:dyDescent="0.35">
      <c r="P4309" s="1"/>
      <c r="Q4309" s="1"/>
      <c r="T4309" s="1"/>
    </row>
    <row r="4310" spans="16:20" x14ac:dyDescent="0.35">
      <c r="P4310" s="1"/>
      <c r="Q4310" s="1"/>
      <c r="T4310" s="1"/>
    </row>
    <row r="4311" spans="16:20" x14ac:dyDescent="0.35">
      <c r="P4311" s="1"/>
      <c r="Q4311" s="1"/>
      <c r="T4311" s="1"/>
    </row>
    <row r="4312" spans="16:20" x14ac:dyDescent="0.35">
      <c r="P4312" s="1"/>
      <c r="Q4312" s="1"/>
      <c r="T4312" s="1"/>
    </row>
    <row r="4313" spans="16:20" x14ac:dyDescent="0.35">
      <c r="P4313" s="1"/>
      <c r="Q4313" s="1"/>
      <c r="T4313" s="1"/>
    </row>
    <row r="4314" spans="16:20" x14ac:dyDescent="0.35">
      <c r="P4314" s="1"/>
      <c r="Q4314" s="1"/>
      <c r="T4314" s="1"/>
    </row>
    <row r="4315" spans="16:20" x14ac:dyDescent="0.35">
      <c r="P4315" s="1"/>
      <c r="Q4315" s="1"/>
      <c r="T4315" s="1"/>
    </row>
    <row r="4316" spans="16:20" x14ac:dyDescent="0.35">
      <c r="P4316" s="1"/>
      <c r="Q4316" s="1"/>
      <c r="T4316" s="1"/>
    </row>
    <row r="4317" spans="16:20" x14ac:dyDescent="0.35">
      <c r="P4317" s="1"/>
      <c r="Q4317" s="1"/>
      <c r="T4317" s="1"/>
    </row>
    <row r="4318" spans="16:20" x14ac:dyDescent="0.35">
      <c r="P4318" s="1"/>
      <c r="Q4318" s="1"/>
      <c r="T4318" s="1"/>
    </row>
    <row r="4319" spans="16:20" x14ac:dyDescent="0.35">
      <c r="P4319" s="1"/>
      <c r="Q4319" s="1"/>
      <c r="T4319" s="1"/>
    </row>
    <row r="4320" spans="16:20" x14ac:dyDescent="0.35">
      <c r="P4320" s="1"/>
      <c r="Q4320" s="1"/>
      <c r="T4320" s="1"/>
    </row>
    <row r="4321" spans="16:20" x14ac:dyDescent="0.35">
      <c r="P4321" s="1"/>
      <c r="Q4321" s="1"/>
      <c r="T4321" s="1"/>
    </row>
    <row r="4322" spans="16:20" x14ac:dyDescent="0.35">
      <c r="P4322" s="1"/>
      <c r="Q4322" s="1"/>
      <c r="T4322" s="1"/>
    </row>
    <row r="4323" spans="16:20" x14ac:dyDescent="0.35">
      <c r="P4323" s="1"/>
      <c r="Q4323" s="1"/>
      <c r="T4323" s="1"/>
    </row>
    <row r="4324" spans="16:20" x14ac:dyDescent="0.35">
      <c r="P4324" s="1"/>
      <c r="Q4324" s="1"/>
      <c r="T4324" s="1"/>
    </row>
    <row r="4325" spans="16:20" x14ac:dyDescent="0.35">
      <c r="P4325" s="1"/>
      <c r="Q4325" s="1"/>
      <c r="T4325" s="1"/>
    </row>
    <row r="4326" spans="16:20" x14ac:dyDescent="0.35">
      <c r="P4326" s="1"/>
      <c r="Q4326" s="1"/>
      <c r="T4326" s="1"/>
    </row>
    <row r="4327" spans="16:20" x14ac:dyDescent="0.35">
      <c r="P4327" s="1"/>
      <c r="Q4327" s="1"/>
      <c r="T4327" s="1"/>
    </row>
    <row r="4328" spans="16:20" x14ac:dyDescent="0.35">
      <c r="P4328" s="1"/>
      <c r="Q4328" s="1"/>
      <c r="T4328" s="1"/>
    </row>
    <row r="4329" spans="16:20" x14ac:dyDescent="0.35">
      <c r="P4329" s="1"/>
      <c r="Q4329" s="1"/>
      <c r="T4329" s="1"/>
    </row>
    <row r="4330" spans="16:20" x14ac:dyDescent="0.35">
      <c r="P4330" s="1"/>
      <c r="Q4330" s="1"/>
      <c r="T4330" s="1"/>
    </row>
    <row r="4331" spans="16:20" x14ac:dyDescent="0.35">
      <c r="P4331" s="1"/>
      <c r="Q4331" s="1"/>
      <c r="T4331" s="1"/>
    </row>
    <row r="4332" spans="16:20" x14ac:dyDescent="0.35">
      <c r="P4332" s="1"/>
      <c r="Q4332" s="1"/>
      <c r="T4332" s="1"/>
    </row>
    <row r="4333" spans="16:20" x14ac:dyDescent="0.35">
      <c r="P4333" s="1"/>
      <c r="Q4333" s="1"/>
      <c r="T4333" s="1"/>
    </row>
    <row r="4334" spans="16:20" x14ac:dyDescent="0.35">
      <c r="P4334" s="1"/>
      <c r="Q4334" s="1"/>
      <c r="T4334" s="1"/>
    </row>
    <row r="4335" spans="16:20" x14ac:dyDescent="0.35">
      <c r="P4335" s="1"/>
      <c r="Q4335" s="1"/>
      <c r="T4335" s="1"/>
    </row>
    <row r="4336" spans="16:20" x14ac:dyDescent="0.35">
      <c r="P4336" s="1"/>
      <c r="Q4336" s="1"/>
      <c r="T4336" s="1"/>
    </row>
    <row r="4337" spans="16:20" x14ac:dyDescent="0.35">
      <c r="P4337" s="1"/>
      <c r="Q4337" s="1"/>
      <c r="T4337" s="1"/>
    </row>
    <row r="4338" spans="16:20" x14ac:dyDescent="0.35">
      <c r="P4338" s="1"/>
      <c r="Q4338" s="1"/>
      <c r="T4338" s="1"/>
    </row>
    <row r="4339" spans="16:20" x14ac:dyDescent="0.35">
      <c r="P4339" s="1"/>
      <c r="Q4339" s="1"/>
      <c r="T4339" s="1"/>
    </row>
    <row r="4340" spans="16:20" x14ac:dyDescent="0.35">
      <c r="P4340" s="1"/>
      <c r="Q4340" s="1"/>
      <c r="T4340" s="1"/>
    </row>
    <row r="4341" spans="16:20" x14ac:dyDescent="0.35">
      <c r="P4341" s="1"/>
      <c r="Q4341" s="1"/>
      <c r="T4341" s="1"/>
    </row>
    <row r="4342" spans="16:20" x14ac:dyDescent="0.35">
      <c r="P4342" s="1"/>
      <c r="Q4342" s="1"/>
      <c r="T4342" s="1"/>
    </row>
    <row r="4343" spans="16:20" x14ac:dyDescent="0.35">
      <c r="P4343" s="1"/>
      <c r="Q4343" s="1"/>
      <c r="T4343" s="1"/>
    </row>
    <row r="4344" spans="16:20" x14ac:dyDescent="0.35">
      <c r="P4344" s="1"/>
      <c r="Q4344" s="1"/>
      <c r="T4344" s="1"/>
    </row>
    <row r="4345" spans="16:20" x14ac:dyDescent="0.35">
      <c r="P4345" s="1"/>
      <c r="Q4345" s="1"/>
      <c r="T4345" s="1"/>
    </row>
    <row r="4346" spans="16:20" x14ac:dyDescent="0.35">
      <c r="P4346" s="1"/>
      <c r="Q4346" s="1"/>
      <c r="T4346" s="1"/>
    </row>
    <row r="4347" spans="16:20" x14ac:dyDescent="0.35">
      <c r="P4347" s="1"/>
      <c r="Q4347" s="1"/>
      <c r="T4347" s="1"/>
    </row>
    <row r="4348" spans="16:20" x14ac:dyDescent="0.35">
      <c r="P4348" s="1"/>
      <c r="Q4348" s="1"/>
      <c r="T4348" s="1"/>
    </row>
    <row r="4349" spans="16:20" x14ac:dyDescent="0.35">
      <c r="P4349" s="1"/>
      <c r="Q4349" s="1"/>
      <c r="T4349" s="1"/>
    </row>
    <row r="4350" spans="16:20" x14ac:dyDescent="0.35">
      <c r="P4350" s="1"/>
      <c r="Q4350" s="1"/>
      <c r="T4350" s="1"/>
    </row>
    <row r="4351" spans="16:20" x14ac:dyDescent="0.35">
      <c r="P4351" s="1"/>
      <c r="Q4351" s="1"/>
      <c r="T4351" s="1"/>
    </row>
    <row r="4352" spans="16:20" x14ac:dyDescent="0.35">
      <c r="P4352" s="1"/>
      <c r="Q4352" s="1"/>
      <c r="T4352" s="1"/>
    </row>
    <row r="4353" spans="16:20" x14ac:dyDescent="0.35">
      <c r="P4353" s="1"/>
      <c r="Q4353" s="1"/>
      <c r="T4353" s="1"/>
    </row>
    <row r="4354" spans="16:20" x14ac:dyDescent="0.35">
      <c r="P4354" s="1"/>
      <c r="Q4354" s="1"/>
      <c r="T4354" s="1"/>
    </row>
    <row r="4355" spans="16:20" x14ac:dyDescent="0.35">
      <c r="P4355" s="1"/>
      <c r="Q4355" s="1"/>
      <c r="T4355" s="1"/>
    </row>
    <row r="4356" spans="16:20" x14ac:dyDescent="0.35">
      <c r="P4356" s="1"/>
      <c r="Q4356" s="1"/>
      <c r="T4356" s="1"/>
    </row>
    <row r="4357" spans="16:20" x14ac:dyDescent="0.35">
      <c r="P4357" s="1"/>
      <c r="Q4357" s="1"/>
      <c r="T4357" s="1"/>
    </row>
    <row r="4358" spans="16:20" x14ac:dyDescent="0.35">
      <c r="P4358" s="1"/>
      <c r="Q4358" s="1"/>
      <c r="T4358" s="1"/>
    </row>
    <row r="4359" spans="16:20" x14ac:dyDescent="0.35">
      <c r="P4359" s="1"/>
      <c r="Q4359" s="1"/>
      <c r="T4359" s="1"/>
    </row>
    <row r="4360" spans="16:20" x14ac:dyDescent="0.35">
      <c r="P4360" s="1"/>
      <c r="Q4360" s="1"/>
      <c r="T4360" s="1"/>
    </row>
    <row r="4361" spans="16:20" x14ac:dyDescent="0.35">
      <c r="P4361" s="1"/>
      <c r="Q4361" s="1"/>
      <c r="T4361" s="1"/>
    </row>
    <row r="4362" spans="16:20" x14ac:dyDescent="0.35">
      <c r="P4362" s="1"/>
      <c r="Q4362" s="1"/>
      <c r="T4362" s="1"/>
    </row>
    <row r="4363" spans="16:20" x14ac:dyDescent="0.35">
      <c r="P4363" s="1"/>
      <c r="Q4363" s="1"/>
      <c r="T4363" s="1"/>
    </row>
    <row r="4364" spans="16:20" x14ac:dyDescent="0.35">
      <c r="P4364" s="1"/>
      <c r="Q4364" s="1"/>
      <c r="T4364" s="1"/>
    </row>
    <row r="4365" spans="16:20" x14ac:dyDescent="0.35">
      <c r="P4365" s="1"/>
      <c r="Q4365" s="1"/>
      <c r="T4365" s="1"/>
    </row>
    <row r="4366" spans="16:20" x14ac:dyDescent="0.35">
      <c r="P4366" s="1"/>
      <c r="Q4366" s="1"/>
      <c r="T4366" s="1"/>
    </row>
    <row r="4367" spans="16:20" x14ac:dyDescent="0.35">
      <c r="P4367" s="1"/>
      <c r="Q4367" s="1"/>
      <c r="T4367" s="1"/>
    </row>
    <row r="4368" spans="16:20" x14ac:dyDescent="0.35">
      <c r="P4368" s="1"/>
      <c r="Q4368" s="1"/>
      <c r="T4368" s="1"/>
    </row>
    <row r="4369" spans="5:20" x14ac:dyDescent="0.35">
      <c r="P4369" s="1"/>
      <c r="Q4369" s="1"/>
      <c r="T4369" s="1"/>
    </row>
    <row r="4370" spans="5:20" x14ac:dyDescent="0.35">
      <c r="E4370" s="1"/>
      <c r="F4370" s="1"/>
      <c r="P4370" s="1"/>
      <c r="Q4370" s="1"/>
      <c r="T4370" s="1"/>
    </row>
    <row r="4371" spans="5:20" x14ac:dyDescent="0.35">
      <c r="E4371" s="1"/>
      <c r="F4371" s="1"/>
      <c r="P4371" s="1"/>
      <c r="Q4371" s="1"/>
      <c r="T4371" s="1"/>
    </row>
    <row r="4372" spans="5:20" x14ac:dyDescent="0.35">
      <c r="E4372" s="1"/>
      <c r="F4372" s="1"/>
      <c r="P4372" s="1"/>
      <c r="Q4372" s="1"/>
      <c r="T4372" s="1"/>
    </row>
    <row r="4373" spans="5:20" x14ac:dyDescent="0.35">
      <c r="E4373" s="1"/>
      <c r="F4373" s="1"/>
      <c r="P4373" s="1"/>
      <c r="Q4373" s="1"/>
      <c r="T4373" s="1"/>
    </row>
    <row r="4374" spans="5:20" x14ac:dyDescent="0.35">
      <c r="E4374" s="1"/>
      <c r="F4374" s="1"/>
      <c r="P4374" s="1"/>
      <c r="Q4374" s="1"/>
      <c r="T4374" s="1"/>
    </row>
    <row r="4375" spans="5:20" x14ac:dyDescent="0.35">
      <c r="E4375" s="1"/>
      <c r="F4375" s="1"/>
      <c r="P4375" s="1"/>
      <c r="Q4375" s="1"/>
      <c r="T4375" s="1"/>
    </row>
    <row r="4376" spans="5:20" x14ac:dyDescent="0.35">
      <c r="E4376" s="1"/>
      <c r="F4376" s="1"/>
      <c r="P4376" s="1"/>
      <c r="Q4376" s="1"/>
      <c r="T4376" s="1"/>
    </row>
    <row r="4377" spans="5:20" x14ac:dyDescent="0.35">
      <c r="E4377" s="1"/>
      <c r="F4377" s="1"/>
      <c r="P4377" s="1"/>
      <c r="Q4377" s="1"/>
      <c r="T4377" s="1"/>
    </row>
    <row r="4378" spans="5:20" x14ac:dyDescent="0.35">
      <c r="E4378" s="1"/>
      <c r="F4378" s="1"/>
      <c r="P4378" s="1"/>
      <c r="Q4378" s="1"/>
      <c r="T4378" s="1"/>
    </row>
    <row r="4379" spans="5:20" x14ac:dyDescent="0.35">
      <c r="E4379" s="1"/>
      <c r="F4379" s="1"/>
      <c r="P4379" s="1"/>
      <c r="Q4379" s="1"/>
      <c r="T4379" s="1"/>
    </row>
    <row r="4380" spans="5:20" x14ac:dyDescent="0.35">
      <c r="E4380" s="1"/>
      <c r="F4380" s="1"/>
      <c r="P4380" s="1"/>
      <c r="Q4380" s="1"/>
      <c r="T4380" s="1"/>
    </row>
    <row r="4381" spans="5:20" x14ac:dyDescent="0.35">
      <c r="E4381" s="1"/>
      <c r="F4381" s="1"/>
      <c r="P4381" s="1"/>
      <c r="Q4381" s="1"/>
      <c r="T4381" s="1"/>
    </row>
    <row r="4382" spans="5:20" x14ac:dyDescent="0.35">
      <c r="E4382" s="1"/>
      <c r="F4382" s="1"/>
      <c r="P4382" s="1"/>
      <c r="Q4382" s="1"/>
      <c r="T4382" s="1"/>
    </row>
    <row r="4383" spans="5:20" x14ac:dyDescent="0.35">
      <c r="E4383" s="1"/>
      <c r="F4383" s="1"/>
      <c r="P4383" s="1"/>
      <c r="Q4383" s="1"/>
      <c r="T4383" s="1"/>
    </row>
    <row r="4384" spans="5:20" x14ac:dyDescent="0.35">
      <c r="E4384" s="1"/>
      <c r="F4384" s="1"/>
      <c r="P4384" s="1"/>
      <c r="Q4384" s="1"/>
      <c r="T4384" s="1"/>
    </row>
    <row r="4385" spans="5:20" x14ac:dyDescent="0.35">
      <c r="E4385" s="1"/>
      <c r="F4385" s="1"/>
      <c r="P4385" s="1"/>
      <c r="Q4385" s="1"/>
      <c r="T4385" s="1"/>
    </row>
    <row r="4386" spans="5:20" x14ac:dyDescent="0.35">
      <c r="E4386" s="1"/>
      <c r="F4386" s="1"/>
      <c r="P4386" s="1"/>
      <c r="Q4386" s="1"/>
      <c r="T4386" s="1"/>
    </row>
    <row r="4387" spans="5:20" x14ac:dyDescent="0.35">
      <c r="E4387" s="1"/>
      <c r="F4387" s="1"/>
      <c r="P4387" s="1"/>
      <c r="Q4387" s="1"/>
      <c r="T4387" s="1"/>
    </row>
    <row r="4388" spans="5:20" x14ac:dyDescent="0.35">
      <c r="E4388" s="1"/>
      <c r="F4388" s="1"/>
      <c r="P4388" s="1"/>
      <c r="Q4388" s="1"/>
      <c r="T4388" s="1"/>
    </row>
    <row r="4389" spans="5:20" x14ac:dyDescent="0.35">
      <c r="E4389" s="1"/>
      <c r="F4389" s="1"/>
      <c r="P4389" s="1"/>
      <c r="Q4389" s="1"/>
      <c r="T4389" s="1"/>
    </row>
    <row r="4390" spans="5:20" x14ac:dyDescent="0.35">
      <c r="E4390" s="1"/>
      <c r="F4390" s="1"/>
      <c r="P4390" s="1"/>
      <c r="Q4390" s="1"/>
      <c r="T4390" s="1"/>
    </row>
    <row r="4391" spans="5:20" x14ac:dyDescent="0.35">
      <c r="E4391" s="1"/>
      <c r="F4391" s="1"/>
      <c r="P4391" s="1"/>
      <c r="Q4391" s="1"/>
      <c r="T4391" s="1"/>
    </row>
    <row r="4392" spans="5:20" x14ac:dyDescent="0.35">
      <c r="E4392" s="1"/>
      <c r="F4392" s="1"/>
      <c r="P4392" s="1"/>
      <c r="Q4392" s="1"/>
      <c r="T4392" s="1"/>
    </row>
    <row r="4393" spans="5:20" x14ac:dyDescent="0.35">
      <c r="E4393" s="1"/>
      <c r="F4393" s="1"/>
      <c r="P4393" s="1"/>
      <c r="Q4393" s="1"/>
      <c r="T4393" s="1"/>
    </row>
    <row r="4394" spans="5:20" x14ac:dyDescent="0.35">
      <c r="E4394" s="1"/>
      <c r="F4394" s="1"/>
      <c r="P4394" s="1"/>
      <c r="Q4394" s="1"/>
      <c r="T4394" s="1"/>
    </row>
    <row r="4395" spans="5:20" x14ac:dyDescent="0.35">
      <c r="E4395" s="1"/>
      <c r="F4395" s="1"/>
      <c r="P4395" s="1"/>
      <c r="Q4395" s="1"/>
      <c r="T4395" s="1"/>
    </row>
    <row r="4396" spans="5:20" x14ac:dyDescent="0.35">
      <c r="E4396" s="1"/>
      <c r="F4396" s="1"/>
      <c r="P4396" s="1"/>
      <c r="Q4396" s="1"/>
      <c r="T4396" s="1"/>
    </row>
    <row r="4397" spans="5:20" x14ac:dyDescent="0.35">
      <c r="E4397" s="1"/>
      <c r="F4397" s="1"/>
      <c r="P4397" s="1"/>
      <c r="Q4397" s="1"/>
      <c r="T4397" s="1"/>
    </row>
    <row r="4398" spans="5:20" x14ac:dyDescent="0.35">
      <c r="E4398" s="1"/>
      <c r="F4398" s="1"/>
      <c r="P4398" s="1"/>
      <c r="Q4398" s="1"/>
      <c r="T4398" s="1"/>
    </row>
    <row r="4399" spans="5:20" x14ac:dyDescent="0.35">
      <c r="E4399" s="1"/>
      <c r="F4399" s="1"/>
      <c r="P4399" s="1"/>
      <c r="Q4399" s="1"/>
      <c r="T4399" s="1"/>
    </row>
    <row r="4400" spans="5:20" x14ac:dyDescent="0.35">
      <c r="E4400" s="1"/>
      <c r="F4400" s="1"/>
      <c r="P4400" s="1"/>
      <c r="Q4400" s="1"/>
      <c r="T4400" s="1"/>
    </row>
    <row r="4401" spans="5:20" x14ac:dyDescent="0.35">
      <c r="E4401" s="1"/>
      <c r="F4401" s="1"/>
      <c r="P4401" s="1"/>
      <c r="Q4401" s="1"/>
      <c r="T4401" s="1"/>
    </row>
    <row r="4402" spans="5:20" x14ac:dyDescent="0.35">
      <c r="E4402" s="1"/>
      <c r="F4402" s="1"/>
      <c r="P4402" s="1"/>
      <c r="Q4402" s="1"/>
      <c r="T4402" s="1"/>
    </row>
    <row r="4403" spans="5:20" x14ac:dyDescent="0.35">
      <c r="E4403" s="1"/>
      <c r="F4403" s="1"/>
      <c r="P4403" s="1"/>
      <c r="Q4403" s="1"/>
      <c r="T4403" s="1"/>
    </row>
    <row r="4404" spans="5:20" x14ac:dyDescent="0.35">
      <c r="E4404" s="1"/>
      <c r="F4404" s="1"/>
      <c r="P4404" s="1"/>
      <c r="Q4404" s="1"/>
      <c r="T4404" s="1"/>
    </row>
    <row r="4405" spans="5:20" x14ac:dyDescent="0.35">
      <c r="E4405" s="1"/>
      <c r="F4405" s="1"/>
      <c r="P4405" s="1"/>
      <c r="Q4405" s="1"/>
      <c r="T4405" s="1"/>
    </row>
    <row r="4406" spans="5:20" x14ac:dyDescent="0.35">
      <c r="E4406" s="1"/>
      <c r="F4406" s="1"/>
      <c r="P4406" s="1"/>
      <c r="Q4406" s="1"/>
      <c r="T4406" s="1"/>
    </row>
    <row r="4407" spans="5:20" x14ac:dyDescent="0.35">
      <c r="E4407" s="1"/>
      <c r="F4407" s="1"/>
      <c r="P4407" s="1"/>
      <c r="Q4407" s="1"/>
      <c r="T4407" s="1"/>
    </row>
    <row r="4408" spans="5:20" x14ac:dyDescent="0.35">
      <c r="E4408" s="1"/>
      <c r="F4408" s="1"/>
      <c r="P4408" s="1"/>
      <c r="Q4408" s="1"/>
      <c r="T4408" s="1"/>
    </row>
    <row r="4409" spans="5:20" x14ac:dyDescent="0.35">
      <c r="E4409" s="1"/>
      <c r="F4409" s="1"/>
      <c r="P4409" s="1"/>
      <c r="Q4409" s="1"/>
      <c r="T4409" s="1"/>
    </row>
    <row r="4410" spans="5:20" x14ac:dyDescent="0.35">
      <c r="E4410" s="1"/>
      <c r="F4410" s="1"/>
      <c r="P4410" s="1"/>
      <c r="Q4410" s="1"/>
      <c r="T4410" s="1"/>
    </row>
    <row r="4411" spans="5:20" x14ac:dyDescent="0.35">
      <c r="E4411" s="1"/>
      <c r="F4411" s="1"/>
      <c r="P4411" s="1"/>
      <c r="Q4411" s="1"/>
      <c r="T4411" s="1"/>
    </row>
    <row r="4412" spans="5:20" x14ac:dyDescent="0.35">
      <c r="E4412" s="1"/>
      <c r="F4412" s="1"/>
      <c r="P4412" s="1"/>
      <c r="Q4412" s="1"/>
      <c r="T4412" s="1"/>
    </row>
    <row r="4413" spans="5:20" x14ac:dyDescent="0.35">
      <c r="E4413" s="1"/>
      <c r="F4413" s="1"/>
      <c r="P4413" s="1"/>
      <c r="Q4413" s="1"/>
      <c r="T4413" s="1"/>
    </row>
    <row r="4414" spans="5:20" x14ac:dyDescent="0.35">
      <c r="E4414" s="1"/>
      <c r="F4414" s="1"/>
      <c r="P4414" s="1"/>
      <c r="Q4414" s="1"/>
      <c r="T4414" s="1"/>
    </row>
    <row r="4415" spans="5:20" x14ac:dyDescent="0.35">
      <c r="E4415" s="1"/>
      <c r="F4415" s="1"/>
      <c r="P4415" s="1"/>
      <c r="Q4415" s="1"/>
      <c r="T4415" s="1"/>
    </row>
    <row r="4416" spans="5:20" x14ac:dyDescent="0.35">
      <c r="E4416" s="1"/>
      <c r="F4416" s="1"/>
      <c r="P4416" s="1"/>
      <c r="Q4416" s="1"/>
      <c r="T4416" s="1"/>
    </row>
    <row r="4417" spans="5:20" x14ac:dyDescent="0.35">
      <c r="E4417" s="1"/>
      <c r="F4417" s="1"/>
      <c r="P4417" s="1"/>
      <c r="Q4417" s="1"/>
      <c r="T4417" s="1"/>
    </row>
    <row r="4418" spans="5:20" x14ac:dyDescent="0.35">
      <c r="P4418" s="1"/>
      <c r="Q4418" s="1"/>
      <c r="T4418" s="1"/>
    </row>
    <row r="4419" spans="5:20" x14ac:dyDescent="0.35">
      <c r="P4419" s="1"/>
      <c r="Q4419" s="1"/>
      <c r="T4419" s="1"/>
    </row>
    <row r="4420" spans="5:20" x14ac:dyDescent="0.35">
      <c r="P4420" s="1"/>
      <c r="Q4420" s="1"/>
      <c r="T4420" s="1"/>
    </row>
    <row r="4421" spans="5:20" x14ac:dyDescent="0.35">
      <c r="P4421" s="1"/>
      <c r="Q4421" s="1"/>
      <c r="T4421" s="1"/>
    </row>
    <row r="4422" spans="5:20" x14ac:dyDescent="0.35">
      <c r="P4422" s="1"/>
      <c r="Q4422" s="1"/>
      <c r="T4422" s="1"/>
    </row>
    <row r="4423" spans="5:20" x14ac:dyDescent="0.35">
      <c r="P4423" s="1"/>
      <c r="Q4423" s="1"/>
      <c r="T4423" s="1"/>
    </row>
    <row r="4424" spans="5:20" x14ac:dyDescent="0.35">
      <c r="P4424" s="1"/>
      <c r="Q4424" s="1"/>
      <c r="T4424" s="1"/>
    </row>
    <row r="4425" spans="5:20" x14ac:dyDescent="0.35">
      <c r="P4425" s="1"/>
      <c r="Q4425" s="1"/>
      <c r="T4425" s="1"/>
    </row>
    <row r="4426" spans="5:20" x14ac:dyDescent="0.35">
      <c r="P4426" s="1"/>
      <c r="Q4426" s="1"/>
      <c r="T4426" s="1"/>
    </row>
    <row r="4427" spans="5:20" x14ac:dyDescent="0.35">
      <c r="P4427" s="1"/>
      <c r="Q4427" s="1"/>
      <c r="T4427" s="1"/>
    </row>
    <row r="4428" spans="5:20" x14ac:dyDescent="0.35">
      <c r="P4428" s="1"/>
      <c r="Q4428" s="1"/>
      <c r="T4428" s="1"/>
    </row>
    <row r="4429" spans="5:20" x14ac:dyDescent="0.35">
      <c r="P4429" s="1"/>
      <c r="Q4429" s="1"/>
      <c r="T4429" s="1"/>
    </row>
    <row r="4430" spans="5:20" x14ac:dyDescent="0.35">
      <c r="P4430" s="1"/>
      <c r="Q4430" s="1"/>
      <c r="T4430" s="1"/>
    </row>
    <row r="4431" spans="5:20" x14ac:dyDescent="0.35">
      <c r="P4431" s="1"/>
      <c r="Q4431" s="1"/>
      <c r="T4431" s="1"/>
    </row>
    <row r="4432" spans="5:20" x14ac:dyDescent="0.35">
      <c r="P4432" s="1"/>
      <c r="Q4432" s="1"/>
      <c r="T4432" s="1"/>
    </row>
    <row r="4433" spans="5:20" x14ac:dyDescent="0.35">
      <c r="P4433" s="1"/>
      <c r="Q4433" s="1"/>
      <c r="T4433" s="1"/>
    </row>
    <row r="4434" spans="5:20" x14ac:dyDescent="0.35">
      <c r="P4434" s="1"/>
      <c r="Q4434" s="1"/>
      <c r="T4434" s="1"/>
    </row>
    <row r="4435" spans="5:20" x14ac:dyDescent="0.35">
      <c r="P4435" s="1"/>
      <c r="Q4435" s="1"/>
      <c r="T4435" s="1"/>
    </row>
    <row r="4436" spans="5:20" x14ac:dyDescent="0.35">
      <c r="P4436" s="1"/>
      <c r="Q4436" s="1"/>
      <c r="T4436" s="1"/>
    </row>
    <row r="4437" spans="5:20" x14ac:dyDescent="0.35">
      <c r="P4437" s="1"/>
      <c r="Q4437" s="1"/>
      <c r="T4437" s="1"/>
    </row>
    <row r="4438" spans="5:20" x14ac:dyDescent="0.35">
      <c r="P4438" s="1"/>
      <c r="Q4438" s="1"/>
      <c r="T4438" s="1"/>
    </row>
    <row r="4439" spans="5:20" x14ac:dyDescent="0.35">
      <c r="P4439" s="1"/>
      <c r="Q4439" s="1"/>
      <c r="T4439" s="1"/>
    </row>
    <row r="4440" spans="5:20" x14ac:dyDescent="0.35">
      <c r="P4440" s="1"/>
      <c r="Q4440" s="1"/>
      <c r="T4440" s="1"/>
    </row>
    <row r="4441" spans="5:20" x14ac:dyDescent="0.35">
      <c r="P4441" s="1"/>
      <c r="Q4441" s="1"/>
      <c r="T4441" s="1"/>
    </row>
    <row r="4442" spans="5:20" x14ac:dyDescent="0.35">
      <c r="E4442" s="1"/>
      <c r="F4442" s="1"/>
      <c r="P4442" s="1"/>
      <c r="Q4442" s="1"/>
      <c r="T4442" s="1"/>
    </row>
    <row r="4443" spans="5:20" x14ac:dyDescent="0.35">
      <c r="E4443" s="1"/>
      <c r="F4443" s="1"/>
      <c r="P4443" s="1"/>
      <c r="Q4443" s="1"/>
      <c r="T4443" s="1"/>
    </row>
    <row r="4444" spans="5:20" x14ac:dyDescent="0.35">
      <c r="E4444" s="1"/>
      <c r="F4444" s="1"/>
      <c r="P4444" s="1"/>
      <c r="Q4444" s="1"/>
      <c r="T4444" s="1"/>
    </row>
    <row r="4445" spans="5:20" x14ac:dyDescent="0.35">
      <c r="E4445" s="1"/>
      <c r="F4445" s="1"/>
      <c r="P4445" s="1"/>
      <c r="Q4445" s="1"/>
      <c r="T4445" s="1"/>
    </row>
    <row r="4446" spans="5:20" x14ac:dyDescent="0.35">
      <c r="E4446" s="1"/>
      <c r="F4446" s="1"/>
      <c r="P4446" s="1"/>
      <c r="Q4446" s="1"/>
      <c r="T4446" s="1"/>
    </row>
    <row r="4447" spans="5:20" x14ac:dyDescent="0.35">
      <c r="E4447" s="1"/>
      <c r="F4447" s="1"/>
      <c r="P4447" s="1"/>
      <c r="Q4447" s="1"/>
      <c r="T4447" s="1"/>
    </row>
    <row r="4448" spans="5:20" x14ac:dyDescent="0.35">
      <c r="E4448" s="1"/>
      <c r="F4448" s="1"/>
      <c r="P4448" s="1"/>
      <c r="Q4448" s="1"/>
      <c r="T4448" s="1"/>
    </row>
    <row r="4449" spans="5:20" x14ac:dyDescent="0.35">
      <c r="E4449" s="1"/>
      <c r="F4449" s="1"/>
      <c r="P4449" s="1"/>
      <c r="Q4449" s="1"/>
      <c r="T4449" s="1"/>
    </row>
    <row r="4450" spans="5:20" x14ac:dyDescent="0.35">
      <c r="E4450" s="1"/>
      <c r="F4450" s="1"/>
      <c r="P4450" s="1"/>
      <c r="Q4450" s="1"/>
      <c r="T4450" s="1"/>
    </row>
    <row r="4451" spans="5:20" x14ac:dyDescent="0.35">
      <c r="E4451" s="1"/>
      <c r="F4451" s="1"/>
      <c r="P4451" s="1"/>
      <c r="Q4451" s="1"/>
      <c r="T4451" s="1"/>
    </row>
    <row r="4452" spans="5:20" x14ac:dyDescent="0.35">
      <c r="E4452" s="1"/>
      <c r="F4452" s="1"/>
      <c r="P4452" s="1"/>
      <c r="Q4452" s="1"/>
      <c r="T4452" s="1"/>
    </row>
    <row r="4453" spans="5:20" x14ac:dyDescent="0.35">
      <c r="E4453" s="1"/>
      <c r="F4453" s="1"/>
      <c r="P4453" s="1"/>
      <c r="Q4453" s="1"/>
      <c r="T4453" s="1"/>
    </row>
    <row r="4454" spans="5:20" x14ac:dyDescent="0.35">
      <c r="E4454" s="1"/>
      <c r="F4454" s="1"/>
      <c r="P4454" s="1"/>
      <c r="Q4454" s="1"/>
      <c r="T4454" s="1"/>
    </row>
    <row r="4455" spans="5:20" x14ac:dyDescent="0.35">
      <c r="E4455" s="1"/>
      <c r="F4455" s="1"/>
      <c r="P4455" s="1"/>
      <c r="Q4455" s="1"/>
      <c r="T4455" s="1"/>
    </row>
    <row r="4456" spans="5:20" x14ac:dyDescent="0.35">
      <c r="E4456" s="1"/>
      <c r="F4456" s="1"/>
      <c r="P4456" s="1"/>
      <c r="Q4456" s="1"/>
      <c r="T4456" s="1"/>
    </row>
    <row r="4457" spans="5:20" x14ac:dyDescent="0.35">
      <c r="E4457" s="1"/>
      <c r="F4457" s="1"/>
      <c r="P4457" s="1"/>
      <c r="Q4457" s="1"/>
      <c r="T4457" s="1"/>
    </row>
    <row r="4458" spans="5:20" x14ac:dyDescent="0.35">
      <c r="E4458" s="1"/>
      <c r="F4458" s="1"/>
      <c r="P4458" s="1"/>
      <c r="Q4458" s="1"/>
      <c r="T4458" s="1"/>
    </row>
    <row r="4459" spans="5:20" x14ac:dyDescent="0.35">
      <c r="E4459" s="1"/>
      <c r="F4459" s="1"/>
      <c r="P4459" s="1"/>
      <c r="Q4459" s="1"/>
      <c r="T4459" s="1"/>
    </row>
    <row r="4460" spans="5:20" x14ac:dyDescent="0.35">
      <c r="E4460" s="1"/>
      <c r="F4460" s="1"/>
      <c r="P4460" s="1"/>
      <c r="Q4460" s="1"/>
      <c r="T4460" s="1"/>
    </row>
    <row r="4461" spans="5:20" x14ac:dyDescent="0.35">
      <c r="E4461" s="1"/>
      <c r="F4461" s="1"/>
      <c r="P4461" s="1"/>
      <c r="Q4461" s="1"/>
      <c r="T4461" s="1"/>
    </row>
    <row r="4462" spans="5:20" x14ac:dyDescent="0.35">
      <c r="E4462" s="1"/>
      <c r="F4462" s="1"/>
      <c r="P4462" s="1"/>
      <c r="Q4462" s="1"/>
      <c r="T4462" s="1"/>
    </row>
    <row r="4463" spans="5:20" x14ac:dyDescent="0.35">
      <c r="E4463" s="1"/>
      <c r="F4463" s="1"/>
      <c r="P4463" s="1"/>
      <c r="Q4463" s="1"/>
      <c r="T4463" s="1"/>
    </row>
    <row r="4464" spans="5:20" x14ac:dyDescent="0.35">
      <c r="E4464" s="1"/>
      <c r="F4464" s="1"/>
      <c r="P4464" s="1"/>
      <c r="Q4464" s="1"/>
      <c r="T4464" s="1"/>
    </row>
    <row r="4465" spans="5:20" x14ac:dyDescent="0.35">
      <c r="E4465" s="1"/>
      <c r="F4465" s="1"/>
      <c r="P4465" s="1"/>
      <c r="Q4465" s="1"/>
      <c r="T4465" s="1"/>
    </row>
    <row r="4466" spans="5:20" x14ac:dyDescent="0.35">
      <c r="P4466" s="1"/>
      <c r="Q4466" s="1"/>
      <c r="T4466" s="1"/>
    </row>
    <row r="4467" spans="5:20" x14ac:dyDescent="0.35">
      <c r="P4467" s="1"/>
      <c r="Q4467" s="1"/>
      <c r="T4467" s="1"/>
    </row>
    <row r="4468" spans="5:20" x14ac:dyDescent="0.35">
      <c r="P4468" s="1"/>
      <c r="Q4468" s="1"/>
      <c r="T4468" s="1"/>
    </row>
    <row r="4469" spans="5:20" x14ac:dyDescent="0.35">
      <c r="P4469" s="1"/>
      <c r="Q4469" s="1"/>
      <c r="T4469" s="1"/>
    </row>
    <row r="4470" spans="5:20" x14ac:dyDescent="0.35">
      <c r="P4470" s="1"/>
      <c r="Q4470" s="1"/>
      <c r="T4470" s="1"/>
    </row>
    <row r="4471" spans="5:20" x14ac:dyDescent="0.35">
      <c r="P4471" s="1"/>
      <c r="Q4471" s="1"/>
      <c r="T4471" s="1"/>
    </row>
    <row r="4472" spans="5:20" x14ac:dyDescent="0.35">
      <c r="P4472" s="1"/>
      <c r="Q4472" s="1"/>
      <c r="T4472" s="1"/>
    </row>
    <row r="4473" spans="5:20" x14ac:dyDescent="0.35">
      <c r="P4473" s="1"/>
      <c r="Q4473" s="1"/>
      <c r="T4473" s="1"/>
    </row>
    <row r="4474" spans="5:20" x14ac:dyDescent="0.35">
      <c r="P4474" s="1"/>
      <c r="Q4474" s="1"/>
      <c r="T4474" s="1"/>
    </row>
    <row r="4475" spans="5:20" x14ac:dyDescent="0.35">
      <c r="P4475" s="1"/>
      <c r="Q4475" s="1"/>
      <c r="T4475" s="1"/>
    </row>
    <row r="4476" spans="5:20" x14ac:dyDescent="0.35">
      <c r="P4476" s="1"/>
      <c r="Q4476" s="1"/>
      <c r="T4476" s="1"/>
    </row>
    <row r="4477" spans="5:20" x14ac:dyDescent="0.35">
      <c r="P4477" s="1"/>
      <c r="Q4477" s="1"/>
      <c r="T4477" s="1"/>
    </row>
    <row r="4478" spans="5:20" x14ac:dyDescent="0.35">
      <c r="P4478" s="1"/>
      <c r="Q4478" s="1"/>
      <c r="T4478" s="1"/>
    </row>
    <row r="4479" spans="5:20" x14ac:dyDescent="0.35">
      <c r="P4479" s="1"/>
      <c r="Q4479" s="1"/>
      <c r="T4479" s="1"/>
    </row>
    <row r="4480" spans="5:20" x14ac:dyDescent="0.35">
      <c r="P4480" s="1"/>
      <c r="Q4480" s="1"/>
      <c r="T4480" s="1"/>
    </row>
    <row r="4481" spans="16:20" x14ac:dyDescent="0.35">
      <c r="P4481" s="1"/>
      <c r="Q4481" s="1"/>
      <c r="T4481" s="1"/>
    </row>
    <row r="4482" spans="16:20" x14ac:dyDescent="0.35">
      <c r="P4482" s="1"/>
      <c r="Q4482" s="1"/>
      <c r="T4482" s="1"/>
    </row>
    <row r="4483" spans="16:20" x14ac:dyDescent="0.35">
      <c r="P4483" s="1"/>
      <c r="Q4483" s="1"/>
      <c r="T4483" s="1"/>
    </row>
    <row r="4484" spans="16:20" x14ac:dyDescent="0.35">
      <c r="P4484" s="1"/>
      <c r="Q4484" s="1"/>
      <c r="T4484" s="1"/>
    </row>
    <row r="4485" spans="16:20" x14ac:dyDescent="0.35">
      <c r="P4485" s="1"/>
      <c r="Q4485" s="1"/>
      <c r="T4485" s="1"/>
    </row>
    <row r="4486" spans="16:20" x14ac:dyDescent="0.35">
      <c r="P4486" s="1"/>
      <c r="Q4486" s="1"/>
      <c r="T4486" s="1"/>
    </row>
    <row r="4487" spans="16:20" x14ac:dyDescent="0.35">
      <c r="P4487" s="1"/>
      <c r="Q4487" s="1"/>
      <c r="T4487" s="1"/>
    </row>
    <row r="4488" spans="16:20" x14ac:dyDescent="0.35">
      <c r="P4488" s="1"/>
      <c r="Q4488" s="1"/>
      <c r="T4488" s="1"/>
    </row>
    <row r="4489" spans="16:20" x14ac:dyDescent="0.35">
      <c r="P4489" s="1"/>
      <c r="Q4489" s="1"/>
      <c r="T4489" s="1"/>
    </row>
    <row r="4490" spans="16:20" x14ac:dyDescent="0.35">
      <c r="P4490" s="1"/>
      <c r="Q4490" s="1"/>
      <c r="T4490" s="1"/>
    </row>
    <row r="4491" spans="16:20" x14ac:dyDescent="0.35">
      <c r="P4491" s="1"/>
      <c r="Q4491" s="1"/>
      <c r="T4491" s="1"/>
    </row>
    <row r="4492" spans="16:20" x14ac:dyDescent="0.35">
      <c r="P4492" s="1"/>
      <c r="Q4492" s="1"/>
      <c r="T4492" s="1"/>
    </row>
    <row r="4493" spans="16:20" x14ac:dyDescent="0.35">
      <c r="P4493" s="1"/>
      <c r="Q4493" s="1"/>
      <c r="T4493" s="1"/>
    </row>
    <row r="4494" spans="16:20" x14ac:dyDescent="0.35">
      <c r="P4494" s="1"/>
      <c r="Q4494" s="1"/>
      <c r="T4494" s="1"/>
    </row>
    <row r="4495" spans="16:20" x14ac:dyDescent="0.35">
      <c r="P4495" s="1"/>
      <c r="Q4495" s="1"/>
      <c r="T4495" s="1"/>
    </row>
    <row r="4496" spans="16:20" x14ac:dyDescent="0.35">
      <c r="P4496" s="1"/>
      <c r="Q4496" s="1"/>
      <c r="T4496" s="1"/>
    </row>
    <row r="4497" spans="16:20" x14ac:dyDescent="0.35">
      <c r="P4497" s="1"/>
      <c r="Q4497" s="1"/>
      <c r="T4497" s="1"/>
    </row>
    <row r="4498" spans="16:20" x14ac:dyDescent="0.35">
      <c r="P4498" s="1"/>
      <c r="Q4498" s="1"/>
      <c r="T4498" s="1"/>
    </row>
    <row r="4499" spans="16:20" x14ac:dyDescent="0.35">
      <c r="P4499" s="1"/>
      <c r="Q4499" s="1"/>
      <c r="T4499" s="1"/>
    </row>
    <row r="4500" spans="16:20" x14ac:dyDescent="0.35">
      <c r="P4500" s="1"/>
      <c r="Q4500" s="1"/>
      <c r="T4500" s="1"/>
    </row>
    <row r="4501" spans="16:20" x14ac:dyDescent="0.35">
      <c r="P4501" s="1"/>
      <c r="Q4501" s="1"/>
      <c r="T4501" s="1"/>
    </row>
    <row r="4502" spans="16:20" x14ac:dyDescent="0.35">
      <c r="P4502" s="1"/>
      <c r="Q4502" s="1"/>
      <c r="T4502" s="1"/>
    </row>
    <row r="4503" spans="16:20" x14ac:dyDescent="0.35">
      <c r="P4503" s="1"/>
      <c r="Q4503" s="1"/>
      <c r="T4503" s="1"/>
    </row>
    <row r="4504" spans="16:20" x14ac:dyDescent="0.35">
      <c r="P4504" s="1"/>
      <c r="Q4504" s="1"/>
      <c r="T4504" s="1"/>
    </row>
    <row r="4505" spans="16:20" x14ac:dyDescent="0.35">
      <c r="P4505" s="1"/>
      <c r="Q4505" s="1"/>
      <c r="T4505" s="1"/>
    </row>
    <row r="4506" spans="16:20" x14ac:dyDescent="0.35">
      <c r="P4506" s="1"/>
      <c r="Q4506" s="1"/>
      <c r="T4506" s="1"/>
    </row>
    <row r="4507" spans="16:20" x14ac:dyDescent="0.35">
      <c r="P4507" s="1"/>
      <c r="Q4507" s="1"/>
      <c r="T4507" s="1"/>
    </row>
    <row r="4508" spans="16:20" x14ac:dyDescent="0.35">
      <c r="P4508" s="1"/>
      <c r="Q4508" s="1"/>
      <c r="T4508" s="1"/>
    </row>
    <row r="4509" spans="16:20" x14ac:dyDescent="0.35">
      <c r="P4509" s="1"/>
      <c r="Q4509" s="1"/>
      <c r="T4509" s="1"/>
    </row>
    <row r="4510" spans="16:20" x14ac:dyDescent="0.35">
      <c r="P4510" s="1"/>
      <c r="Q4510" s="1"/>
      <c r="T4510" s="1"/>
    </row>
    <row r="4511" spans="16:20" x14ac:dyDescent="0.35">
      <c r="P4511" s="1"/>
      <c r="Q4511" s="1"/>
      <c r="T4511" s="1"/>
    </row>
    <row r="4512" spans="16:20" x14ac:dyDescent="0.35">
      <c r="P4512" s="1"/>
      <c r="Q4512" s="1"/>
      <c r="T4512" s="1"/>
    </row>
    <row r="4513" spans="16:20" x14ac:dyDescent="0.35">
      <c r="P4513" s="1"/>
      <c r="Q4513" s="1"/>
      <c r="T4513" s="1"/>
    </row>
    <row r="4514" spans="16:20" x14ac:dyDescent="0.35">
      <c r="P4514" s="1"/>
      <c r="Q4514" s="1"/>
      <c r="T4514" s="1"/>
    </row>
    <row r="4515" spans="16:20" x14ac:dyDescent="0.35">
      <c r="P4515" s="1"/>
      <c r="Q4515" s="1"/>
      <c r="T4515" s="1"/>
    </row>
    <row r="4516" spans="16:20" x14ac:dyDescent="0.35">
      <c r="P4516" s="1"/>
      <c r="Q4516" s="1"/>
      <c r="T4516" s="1"/>
    </row>
    <row r="4517" spans="16:20" x14ac:dyDescent="0.35">
      <c r="P4517" s="1"/>
      <c r="Q4517" s="1"/>
      <c r="T4517" s="1"/>
    </row>
    <row r="4518" spans="16:20" x14ac:dyDescent="0.35">
      <c r="P4518" s="1"/>
      <c r="Q4518" s="1"/>
      <c r="T4518" s="1"/>
    </row>
    <row r="4519" spans="16:20" x14ac:dyDescent="0.35">
      <c r="P4519" s="1"/>
      <c r="Q4519" s="1"/>
      <c r="T4519" s="1"/>
    </row>
    <row r="4520" spans="16:20" x14ac:dyDescent="0.35">
      <c r="P4520" s="1"/>
      <c r="Q4520" s="1"/>
      <c r="T4520" s="1"/>
    </row>
    <row r="4521" spans="16:20" x14ac:dyDescent="0.35">
      <c r="P4521" s="1"/>
      <c r="Q4521" s="1"/>
      <c r="T4521" s="1"/>
    </row>
    <row r="4522" spans="16:20" x14ac:dyDescent="0.35">
      <c r="P4522" s="1"/>
      <c r="Q4522" s="1"/>
      <c r="T4522" s="1"/>
    </row>
    <row r="4523" spans="16:20" x14ac:dyDescent="0.35">
      <c r="P4523" s="1"/>
      <c r="Q4523" s="1"/>
      <c r="T4523" s="1"/>
    </row>
    <row r="4524" spans="16:20" x14ac:dyDescent="0.35">
      <c r="P4524" s="1"/>
      <c r="Q4524" s="1"/>
      <c r="T4524" s="1"/>
    </row>
    <row r="4525" spans="16:20" x14ac:dyDescent="0.35">
      <c r="P4525" s="1"/>
      <c r="Q4525" s="1"/>
      <c r="T4525" s="1"/>
    </row>
    <row r="4526" spans="16:20" x14ac:dyDescent="0.35">
      <c r="P4526" s="1"/>
      <c r="Q4526" s="1"/>
      <c r="T4526" s="1"/>
    </row>
    <row r="4527" spans="16:20" x14ac:dyDescent="0.35">
      <c r="P4527" s="1"/>
      <c r="Q4527" s="1"/>
      <c r="T4527" s="1"/>
    </row>
    <row r="4528" spans="16:20" x14ac:dyDescent="0.35">
      <c r="P4528" s="1"/>
      <c r="Q4528" s="1"/>
      <c r="T4528" s="1"/>
    </row>
    <row r="4529" spans="16:20" x14ac:dyDescent="0.35">
      <c r="P4529" s="1"/>
      <c r="Q4529" s="1"/>
      <c r="T4529" s="1"/>
    </row>
    <row r="4530" spans="16:20" x14ac:dyDescent="0.35">
      <c r="P4530" s="1"/>
      <c r="Q4530" s="1"/>
      <c r="T4530" s="1"/>
    </row>
    <row r="4531" spans="16:20" x14ac:dyDescent="0.35">
      <c r="P4531" s="1"/>
      <c r="Q4531" s="1"/>
      <c r="T4531" s="1"/>
    </row>
    <row r="4532" spans="16:20" x14ac:dyDescent="0.35">
      <c r="P4532" s="1"/>
      <c r="Q4532" s="1"/>
      <c r="T4532" s="1"/>
    </row>
    <row r="4533" spans="16:20" x14ac:dyDescent="0.35">
      <c r="P4533" s="1"/>
      <c r="Q4533" s="1"/>
      <c r="T4533" s="1"/>
    </row>
    <row r="4534" spans="16:20" x14ac:dyDescent="0.35">
      <c r="P4534" s="1"/>
      <c r="Q4534" s="1"/>
      <c r="T4534" s="1"/>
    </row>
    <row r="4535" spans="16:20" x14ac:dyDescent="0.35">
      <c r="P4535" s="1"/>
      <c r="Q4535" s="1"/>
      <c r="T4535" s="1"/>
    </row>
    <row r="4536" spans="16:20" x14ac:dyDescent="0.35">
      <c r="P4536" s="1"/>
      <c r="Q4536" s="1"/>
      <c r="T4536" s="1"/>
    </row>
    <row r="4537" spans="16:20" x14ac:dyDescent="0.35">
      <c r="P4537" s="1"/>
      <c r="Q4537" s="1"/>
      <c r="T4537" s="1"/>
    </row>
    <row r="4538" spans="16:20" x14ac:dyDescent="0.35">
      <c r="P4538" s="1"/>
      <c r="Q4538" s="1"/>
      <c r="T4538" s="1"/>
    </row>
    <row r="4539" spans="16:20" x14ac:dyDescent="0.35">
      <c r="P4539" s="1"/>
      <c r="Q4539" s="1"/>
      <c r="T4539" s="1"/>
    </row>
    <row r="4540" spans="16:20" x14ac:dyDescent="0.35">
      <c r="P4540" s="1"/>
      <c r="Q4540" s="1"/>
      <c r="T4540" s="1"/>
    </row>
    <row r="4541" spans="16:20" x14ac:dyDescent="0.35">
      <c r="P4541" s="1"/>
      <c r="Q4541" s="1"/>
      <c r="T4541" s="1"/>
    </row>
    <row r="4542" spans="16:20" x14ac:dyDescent="0.35">
      <c r="P4542" s="1"/>
      <c r="Q4542" s="1"/>
      <c r="T4542" s="1"/>
    </row>
    <row r="4543" spans="16:20" x14ac:dyDescent="0.35">
      <c r="P4543" s="1"/>
      <c r="Q4543" s="1"/>
      <c r="T4543" s="1"/>
    </row>
    <row r="4544" spans="16:20" x14ac:dyDescent="0.35">
      <c r="P4544" s="1"/>
      <c r="Q4544" s="1"/>
      <c r="T4544" s="1"/>
    </row>
    <row r="4545" spans="16:20" x14ac:dyDescent="0.35">
      <c r="P4545" s="1"/>
      <c r="Q4545" s="1"/>
      <c r="T4545" s="1"/>
    </row>
    <row r="4546" spans="16:20" x14ac:dyDescent="0.35">
      <c r="P4546" s="1"/>
      <c r="Q4546" s="1"/>
      <c r="T4546" s="1"/>
    </row>
    <row r="4547" spans="16:20" x14ac:dyDescent="0.35">
      <c r="P4547" s="1"/>
      <c r="Q4547" s="1"/>
      <c r="T4547" s="1"/>
    </row>
    <row r="4548" spans="16:20" x14ac:dyDescent="0.35">
      <c r="P4548" s="1"/>
      <c r="Q4548" s="1"/>
      <c r="T4548" s="1"/>
    </row>
    <row r="4549" spans="16:20" x14ac:dyDescent="0.35">
      <c r="P4549" s="1"/>
      <c r="Q4549" s="1"/>
      <c r="T4549" s="1"/>
    </row>
    <row r="4550" spans="16:20" x14ac:dyDescent="0.35">
      <c r="P4550" s="1"/>
      <c r="Q4550" s="1"/>
      <c r="T4550" s="1"/>
    </row>
    <row r="4551" spans="16:20" x14ac:dyDescent="0.35">
      <c r="P4551" s="1"/>
      <c r="Q4551" s="1"/>
      <c r="T4551" s="1"/>
    </row>
    <row r="4552" spans="16:20" x14ac:dyDescent="0.35">
      <c r="P4552" s="1"/>
      <c r="Q4552" s="1"/>
      <c r="T4552" s="1"/>
    </row>
    <row r="4553" spans="16:20" x14ac:dyDescent="0.35">
      <c r="P4553" s="1"/>
      <c r="Q4553" s="1"/>
      <c r="T4553" s="1"/>
    </row>
    <row r="4554" spans="16:20" x14ac:dyDescent="0.35">
      <c r="P4554" s="1"/>
      <c r="Q4554" s="1"/>
      <c r="T4554" s="1"/>
    </row>
    <row r="4555" spans="16:20" x14ac:dyDescent="0.35">
      <c r="P4555" s="1"/>
      <c r="Q4555" s="1"/>
      <c r="T4555" s="1"/>
    </row>
    <row r="4556" spans="16:20" x14ac:dyDescent="0.35">
      <c r="P4556" s="1"/>
      <c r="Q4556" s="1"/>
      <c r="T4556" s="1"/>
    </row>
    <row r="4557" spans="16:20" x14ac:dyDescent="0.35">
      <c r="P4557" s="1"/>
      <c r="Q4557" s="1"/>
      <c r="T4557" s="1"/>
    </row>
    <row r="4558" spans="16:20" x14ac:dyDescent="0.35">
      <c r="P4558" s="1"/>
      <c r="Q4558" s="1"/>
      <c r="T4558" s="1"/>
    </row>
    <row r="4559" spans="16:20" x14ac:dyDescent="0.35">
      <c r="P4559" s="1"/>
      <c r="Q4559" s="1"/>
      <c r="T4559" s="1"/>
    </row>
    <row r="4560" spans="16:20" x14ac:dyDescent="0.35">
      <c r="P4560" s="1"/>
      <c r="Q4560" s="1"/>
      <c r="T4560" s="1"/>
    </row>
    <row r="4561" spans="5:20" x14ac:dyDescent="0.35">
      <c r="P4561" s="1"/>
      <c r="Q4561" s="1"/>
      <c r="T4561" s="1"/>
    </row>
    <row r="4562" spans="5:20" x14ac:dyDescent="0.35">
      <c r="E4562" s="1"/>
      <c r="F4562" s="1"/>
      <c r="P4562" s="1"/>
      <c r="Q4562" s="1"/>
      <c r="T4562" s="1"/>
    </row>
    <row r="4563" spans="5:20" x14ac:dyDescent="0.35">
      <c r="E4563" s="1"/>
      <c r="F4563" s="1"/>
      <c r="P4563" s="1"/>
      <c r="Q4563" s="1"/>
      <c r="T4563" s="1"/>
    </row>
    <row r="4564" spans="5:20" x14ac:dyDescent="0.35">
      <c r="E4564" s="1"/>
      <c r="F4564" s="1"/>
      <c r="P4564" s="1"/>
      <c r="Q4564" s="1"/>
      <c r="T4564" s="1"/>
    </row>
    <row r="4565" spans="5:20" x14ac:dyDescent="0.35">
      <c r="E4565" s="1"/>
      <c r="F4565" s="1"/>
      <c r="P4565" s="1"/>
      <c r="Q4565" s="1"/>
      <c r="T4565" s="1"/>
    </row>
    <row r="4566" spans="5:20" x14ac:dyDescent="0.35">
      <c r="E4566" s="1"/>
      <c r="F4566" s="1"/>
      <c r="P4566" s="1"/>
      <c r="Q4566" s="1"/>
      <c r="T4566" s="1"/>
    </row>
    <row r="4567" spans="5:20" x14ac:dyDescent="0.35">
      <c r="E4567" s="1"/>
      <c r="F4567" s="1"/>
      <c r="P4567" s="1"/>
      <c r="Q4567" s="1"/>
      <c r="T4567" s="1"/>
    </row>
    <row r="4568" spans="5:20" x14ac:dyDescent="0.35">
      <c r="E4568" s="1"/>
      <c r="F4568" s="1"/>
      <c r="P4568" s="1"/>
      <c r="Q4568" s="1"/>
      <c r="T4568" s="1"/>
    </row>
    <row r="4569" spans="5:20" x14ac:dyDescent="0.35">
      <c r="E4569" s="1"/>
      <c r="F4569" s="1"/>
      <c r="P4569" s="1"/>
      <c r="Q4569" s="1"/>
      <c r="T4569" s="1"/>
    </row>
    <row r="4570" spans="5:20" x14ac:dyDescent="0.35">
      <c r="E4570" s="1"/>
      <c r="F4570" s="1"/>
      <c r="P4570" s="1"/>
      <c r="Q4570" s="1"/>
      <c r="T4570" s="1"/>
    </row>
    <row r="4571" spans="5:20" x14ac:dyDescent="0.35">
      <c r="E4571" s="1"/>
      <c r="F4571" s="1"/>
      <c r="P4571" s="1"/>
      <c r="Q4571" s="1"/>
      <c r="T4571" s="1"/>
    </row>
    <row r="4572" spans="5:20" x14ac:dyDescent="0.35">
      <c r="E4572" s="1"/>
      <c r="F4572" s="1"/>
      <c r="P4572" s="1"/>
      <c r="Q4572" s="1"/>
      <c r="T4572" s="1"/>
    </row>
    <row r="4573" spans="5:20" x14ac:dyDescent="0.35">
      <c r="E4573" s="1"/>
      <c r="F4573" s="1"/>
      <c r="P4573" s="1"/>
      <c r="Q4573" s="1"/>
      <c r="T4573" s="1"/>
    </row>
    <row r="4574" spans="5:20" x14ac:dyDescent="0.35">
      <c r="E4574" s="1"/>
      <c r="F4574" s="1"/>
      <c r="P4574" s="1"/>
      <c r="Q4574" s="1"/>
      <c r="T4574" s="1"/>
    </row>
    <row r="4575" spans="5:20" x14ac:dyDescent="0.35">
      <c r="E4575" s="1"/>
      <c r="F4575" s="1"/>
      <c r="P4575" s="1"/>
      <c r="Q4575" s="1"/>
      <c r="T4575" s="1"/>
    </row>
    <row r="4576" spans="5:20" x14ac:dyDescent="0.35">
      <c r="E4576" s="1"/>
      <c r="F4576" s="1"/>
      <c r="P4576" s="1"/>
      <c r="Q4576" s="1"/>
      <c r="T4576" s="1"/>
    </row>
    <row r="4577" spans="5:20" x14ac:dyDescent="0.35">
      <c r="E4577" s="1"/>
      <c r="F4577" s="1"/>
      <c r="P4577" s="1"/>
      <c r="Q4577" s="1"/>
      <c r="T4577" s="1"/>
    </row>
    <row r="4578" spans="5:20" x14ac:dyDescent="0.35">
      <c r="E4578" s="1"/>
      <c r="F4578" s="1"/>
      <c r="P4578" s="1"/>
      <c r="Q4578" s="1"/>
      <c r="T4578" s="1"/>
    </row>
    <row r="4579" spans="5:20" x14ac:dyDescent="0.35">
      <c r="E4579" s="1"/>
      <c r="F4579" s="1"/>
      <c r="P4579" s="1"/>
      <c r="Q4579" s="1"/>
      <c r="T4579" s="1"/>
    </row>
    <row r="4580" spans="5:20" x14ac:dyDescent="0.35">
      <c r="E4580" s="1"/>
      <c r="F4580" s="1"/>
      <c r="P4580" s="1"/>
      <c r="Q4580" s="1"/>
      <c r="T4580" s="1"/>
    </row>
    <row r="4581" spans="5:20" x14ac:dyDescent="0.35">
      <c r="E4581" s="1"/>
      <c r="F4581" s="1"/>
      <c r="P4581" s="1"/>
      <c r="Q4581" s="1"/>
      <c r="T4581" s="1"/>
    </row>
    <row r="4582" spans="5:20" x14ac:dyDescent="0.35">
      <c r="E4582" s="1"/>
      <c r="F4582" s="1"/>
      <c r="P4582" s="1"/>
      <c r="Q4582" s="1"/>
      <c r="T4582" s="1"/>
    </row>
    <row r="4583" spans="5:20" x14ac:dyDescent="0.35">
      <c r="E4583" s="1"/>
      <c r="F4583" s="1"/>
      <c r="P4583" s="1"/>
      <c r="Q4583" s="1"/>
      <c r="T4583" s="1"/>
    </row>
    <row r="4584" spans="5:20" x14ac:dyDescent="0.35">
      <c r="E4584" s="1"/>
      <c r="F4584" s="1"/>
      <c r="P4584" s="1"/>
      <c r="Q4584" s="1"/>
      <c r="T4584" s="1"/>
    </row>
    <row r="4585" spans="5:20" x14ac:dyDescent="0.35">
      <c r="E4585" s="1"/>
      <c r="F4585" s="1"/>
      <c r="P4585" s="1"/>
      <c r="Q4585" s="1"/>
      <c r="T4585" s="1"/>
    </row>
    <row r="4586" spans="5:20" x14ac:dyDescent="0.35">
      <c r="E4586" s="1"/>
      <c r="F4586" s="1"/>
      <c r="P4586" s="1"/>
      <c r="Q4586" s="1"/>
      <c r="T4586" s="1"/>
    </row>
    <row r="4587" spans="5:20" x14ac:dyDescent="0.35">
      <c r="E4587" s="1"/>
      <c r="F4587" s="1"/>
      <c r="P4587" s="1"/>
      <c r="Q4587" s="1"/>
      <c r="T4587" s="1"/>
    </row>
    <row r="4588" spans="5:20" x14ac:dyDescent="0.35">
      <c r="E4588" s="1"/>
      <c r="F4588" s="1"/>
      <c r="P4588" s="1"/>
      <c r="Q4588" s="1"/>
      <c r="T4588" s="1"/>
    </row>
    <row r="4589" spans="5:20" x14ac:dyDescent="0.35">
      <c r="E4589" s="1"/>
      <c r="F4589" s="1"/>
      <c r="P4589" s="1"/>
      <c r="Q4589" s="1"/>
      <c r="T4589" s="1"/>
    </row>
    <row r="4590" spans="5:20" x14ac:dyDescent="0.35">
      <c r="E4590" s="1"/>
      <c r="F4590" s="1"/>
      <c r="P4590" s="1"/>
      <c r="Q4590" s="1"/>
      <c r="T4590" s="1"/>
    </row>
    <row r="4591" spans="5:20" x14ac:dyDescent="0.35">
      <c r="E4591" s="1"/>
      <c r="F4591" s="1"/>
      <c r="P4591" s="1"/>
      <c r="Q4591" s="1"/>
      <c r="T4591" s="1"/>
    </row>
    <row r="4592" spans="5:20" x14ac:dyDescent="0.35">
      <c r="E4592" s="1"/>
      <c r="F4592" s="1"/>
      <c r="P4592" s="1"/>
      <c r="Q4592" s="1"/>
      <c r="T4592" s="1"/>
    </row>
    <row r="4593" spans="5:20" x14ac:dyDescent="0.35">
      <c r="E4593" s="1"/>
      <c r="F4593" s="1"/>
      <c r="P4593" s="1"/>
      <c r="Q4593" s="1"/>
      <c r="T4593" s="1"/>
    </row>
    <row r="4594" spans="5:20" x14ac:dyDescent="0.35">
      <c r="E4594" s="1"/>
      <c r="F4594" s="1"/>
      <c r="P4594" s="1"/>
      <c r="Q4594" s="1"/>
      <c r="T4594" s="1"/>
    </row>
    <row r="4595" spans="5:20" x14ac:dyDescent="0.35">
      <c r="E4595" s="1"/>
      <c r="F4595" s="1"/>
      <c r="P4595" s="1"/>
      <c r="Q4595" s="1"/>
      <c r="T4595" s="1"/>
    </row>
    <row r="4596" spans="5:20" x14ac:dyDescent="0.35">
      <c r="E4596" s="1"/>
      <c r="F4596" s="1"/>
      <c r="P4596" s="1"/>
      <c r="Q4596" s="1"/>
      <c r="T4596" s="1"/>
    </row>
    <row r="4597" spans="5:20" x14ac:dyDescent="0.35">
      <c r="E4597" s="1"/>
      <c r="F4597" s="1"/>
      <c r="P4597" s="1"/>
      <c r="Q4597" s="1"/>
      <c r="T4597" s="1"/>
    </row>
    <row r="4598" spans="5:20" x14ac:dyDescent="0.35">
      <c r="E4598" s="1"/>
      <c r="F4598" s="1"/>
      <c r="P4598" s="1"/>
      <c r="Q4598" s="1"/>
      <c r="T4598" s="1"/>
    </row>
    <row r="4599" spans="5:20" x14ac:dyDescent="0.35">
      <c r="E4599" s="1"/>
      <c r="F4599" s="1"/>
      <c r="P4599" s="1"/>
      <c r="Q4599" s="1"/>
      <c r="T4599" s="1"/>
    </row>
    <row r="4600" spans="5:20" x14ac:dyDescent="0.35">
      <c r="E4600" s="1"/>
      <c r="F4600" s="1"/>
      <c r="P4600" s="1"/>
      <c r="Q4600" s="1"/>
      <c r="T4600" s="1"/>
    </row>
    <row r="4601" spans="5:20" x14ac:dyDescent="0.35">
      <c r="E4601" s="1"/>
      <c r="F4601" s="1"/>
      <c r="P4601" s="1"/>
      <c r="Q4601" s="1"/>
      <c r="T4601" s="1"/>
    </row>
    <row r="4602" spans="5:20" x14ac:dyDescent="0.35">
      <c r="E4602" s="1"/>
      <c r="F4602" s="1"/>
      <c r="P4602" s="1"/>
      <c r="Q4602" s="1"/>
      <c r="T4602" s="1"/>
    </row>
    <row r="4603" spans="5:20" x14ac:dyDescent="0.35">
      <c r="E4603" s="1"/>
      <c r="F4603" s="1"/>
      <c r="P4603" s="1"/>
      <c r="Q4603" s="1"/>
      <c r="T4603" s="1"/>
    </row>
    <row r="4604" spans="5:20" x14ac:dyDescent="0.35">
      <c r="E4604" s="1"/>
      <c r="F4604" s="1"/>
      <c r="P4604" s="1"/>
      <c r="Q4604" s="1"/>
      <c r="T4604" s="1"/>
    </row>
    <row r="4605" spans="5:20" x14ac:dyDescent="0.35">
      <c r="E4605" s="1"/>
      <c r="F4605" s="1"/>
      <c r="P4605" s="1"/>
      <c r="Q4605" s="1"/>
      <c r="T4605" s="1"/>
    </row>
    <row r="4606" spans="5:20" x14ac:dyDescent="0.35">
      <c r="E4606" s="1"/>
      <c r="F4606" s="1"/>
      <c r="P4606" s="1"/>
      <c r="Q4606" s="1"/>
      <c r="T4606" s="1"/>
    </row>
    <row r="4607" spans="5:20" x14ac:dyDescent="0.35">
      <c r="E4607" s="1"/>
      <c r="F4607" s="1"/>
      <c r="P4607" s="1"/>
      <c r="Q4607" s="1"/>
      <c r="T4607" s="1"/>
    </row>
    <row r="4608" spans="5:20" x14ac:dyDescent="0.35">
      <c r="E4608" s="1"/>
      <c r="F4608" s="1"/>
      <c r="P4608" s="1"/>
      <c r="Q4608" s="1"/>
      <c r="T4608" s="1"/>
    </row>
    <row r="4609" spans="5:20" x14ac:dyDescent="0.35">
      <c r="E4609" s="1"/>
      <c r="F4609" s="1"/>
      <c r="P4609" s="1"/>
      <c r="Q4609" s="1"/>
      <c r="T4609" s="1"/>
    </row>
    <row r="4610" spans="5:20" x14ac:dyDescent="0.35">
      <c r="E4610" s="1"/>
      <c r="F4610" s="1"/>
      <c r="P4610" s="1"/>
      <c r="Q4610" s="1"/>
      <c r="T4610" s="1"/>
    </row>
    <row r="4611" spans="5:20" x14ac:dyDescent="0.35">
      <c r="E4611" s="1"/>
      <c r="F4611" s="1"/>
      <c r="P4611" s="1"/>
      <c r="Q4611" s="1"/>
      <c r="T4611" s="1"/>
    </row>
    <row r="4612" spans="5:20" x14ac:dyDescent="0.35">
      <c r="E4612" s="1"/>
      <c r="F4612" s="1"/>
      <c r="P4612" s="1"/>
      <c r="Q4612" s="1"/>
      <c r="T4612" s="1"/>
    </row>
    <row r="4613" spans="5:20" x14ac:dyDescent="0.35">
      <c r="E4613" s="1"/>
      <c r="F4613" s="1"/>
      <c r="P4613" s="1"/>
      <c r="Q4613" s="1"/>
      <c r="T4613" s="1"/>
    </row>
    <row r="4614" spans="5:20" x14ac:dyDescent="0.35">
      <c r="E4614" s="1"/>
      <c r="F4614" s="1"/>
      <c r="P4614" s="1"/>
      <c r="Q4614" s="1"/>
      <c r="T4614" s="1"/>
    </row>
    <row r="4615" spans="5:20" x14ac:dyDescent="0.35">
      <c r="E4615" s="1"/>
      <c r="F4615" s="1"/>
      <c r="P4615" s="1"/>
      <c r="Q4615" s="1"/>
      <c r="T4615" s="1"/>
    </row>
    <row r="4616" spans="5:20" x14ac:dyDescent="0.35">
      <c r="E4616" s="1"/>
      <c r="F4616" s="1"/>
      <c r="P4616" s="1"/>
      <c r="Q4616" s="1"/>
      <c r="T4616" s="1"/>
    </row>
    <row r="4617" spans="5:20" x14ac:dyDescent="0.35">
      <c r="E4617" s="1"/>
      <c r="F4617" s="1"/>
      <c r="P4617" s="1"/>
      <c r="Q4617" s="1"/>
      <c r="T4617" s="1"/>
    </row>
    <row r="4618" spans="5:20" x14ac:dyDescent="0.35">
      <c r="E4618" s="1"/>
      <c r="F4618" s="1"/>
      <c r="P4618" s="1"/>
      <c r="Q4618" s="1"/>
      <c r="T4618" s="1"/>
    </row>
    <row r="4619" spans="5:20" x14ac:dyDescent="0.35">
      <c r="E4619" s="1"/>
      <c r="F4619" s="1"/>
      <c r="P4619" s="1"/>
      <c r="Q4619" s="1"/>
      <c r="T4619" s="1"/>
    </row>
    <row r="4620" spans="5:20" x14ac:dyDescent="0.35">
      <c r="E4620" s="1"/>
      <c r="F4620" s="1"/>
      <c r="P4620" s="1"/>
      <c r="Q4620" s="1"/>
      <c r="T4620" s="1"/>
    </row>
    <row r="4621" spans="5:20" x14ac:dyDescent="0.35">
      <c r="E4621" s="1"/>
      <c r="F4621" s="1"/>
      <c r="P4621" s="1"/>
      <c r="Q4621" s="1"/>
      <c r="T4621" s="1"/>
    </row>
    <row r="4622" spans="5:20" x14ac:dyDescent="0.35">
      <c r="E4622" s="1"/>
      <c r="F4622" s="1"/>
      <c r="P4622" s="1"/>
      <c r="Q4622" s="1"/>
      <c r="T4622" s="1"/>
    </row>
    <row r="4623" spans="5:20" x14ac:dyDescent="0.35">
      <c r="E4623" s="1"/>
      <c r="F4623" s="1"/>
      <c r="P4623" s="1"/>
      <c r="Q4623" s="1"/>
      <c r="T4623" s="1"/>
    </row>
    <row r="4624" spans="5:20" x14ac:dyDescent="0.35">
      <c r="E4624" s="1"/>
      <c r="F4624" s="1"/>
      <c r="P4624" s="1"/>
      <c r="Q4624" s="1"/>
      <c r="T4624" s="1"/>
    </row>
    <row r="4625" spans="5:20" x14ac:dyDescent="0.35">
      <c r="E4625" s="1"/>
      <c r="F4625" s="1"/>
      <c r="P4625" s="1"/>
      <c r="Q4625" s="1"/>
      <c r="T4625" s="1"/>
    </row>
    <row r="4626" spans="5:20" x14ac:dyDescent="0.35">
      <c r="E4626" s="1"/>
      <c r="F4626" s="1"/>
      <c r="P4626" s="1"/>
      <c r="Q4626" s="1"/>
      <c r="T4626" s="1"/>
    </row>
    <row r="4627" spans="5:20" x14ac:dyDescent="0.35">
      <c r="E4627" s="1"/>
      <c r="F4627" s="1"/>
      <c r="P4627" s="1"/>
      <c r="Q4627" s="1"/>
      <c r="T4627" s="1"/>
    </row>
    <row r="4628" spans="5:20" x14ac:dyDescent="0.35">
      <c r="E4628" s="1"/>
      <c r="F4628" s="1"/>
      <c r="P4628" s="1"/>
      <c r="Q4628" s="1"/>
      <c r="T4628" s="1"/>
    </row>
    <row r="4629" spans="5:20" x14ac:dyDescent="0.35">
      <c r="E4629" s="1"/>
      <c r="F4629" s="1"/>
      <c r="P4629" s="1"/>
      <c r="Q4629" s="1"/>
      <c r="T4629" s="1"/>
    </row>
    <row r="4630" spans="5:20" x14ac:dyDescent="0.35">
      <c r="E4630" s="1"/>
      <c r="F4630" s="1"/>
      <c r="P4630" s="1"/>
      <c r="Q4630" s="1"/>
      <c r="T4630" s="1"/>
    </row>
    <row r="4631" spans="5:20" x14ac:dyDescent="0.35">
      <c r="E4631" s="1"/>
      <c r="F4631" s="1"/>
      <c r="P4631" s="1"/>
      <c r="Q4631" s="1"/>
      <c r="T4631" s="1"/>
    </row>
    <row r="4632" spans="5:20" x14ac:dyDescent="0.35">
      <c r="E4632" s="1"/>
      <c r="F4632" s="1"/>
      <c r="P4632" s="1"/>
      <c r="Q4632" s="1"/>
      <c r="T4632" s="1"/>
    </row>
    <row r="4633" spans="5:20" x14ac:dyDescent="0.35">
      <c r="E4633" s="1"/>
      <c r="F4633" s="1"/>
      <c r="P4633" s="1"/>
      <c r="Q4633" s="1"/>
      <c r="T4633" s="1"/>
    </row>
    <row r="4634" spans="5:20" x14ac:dyDescent="0.35">
      <c r="E4634" s="1"/>
      <c r="F4634" s="1"/>
      <c r="P4634" s="1"/>
      <c r="Q4634" s="1"/>
      <c r="T4634" s="1"/>
    </row>
    <row r="4635" spans="5:20" x14ac:dyDescent="0.35">
      <c r="E4635" s="1"/>
      <c r="F4635" s="1"/>
      <c r="P4635" s="1"/>
      <c r="Q4635" s="1"/>
      <c r="T4635" s="1"/>
    </row>
    <row r="4636" spans="5:20" x14ac:dyDescent="0.35">
      <c r="E4636" s="1"/>
      <c r="F4636" s="1"/>
      <c r="P4636" s="1"/>
      <c r="Q4636" s="1"/>
      <c r="T4636" s="1"/>
    </row>
    <row r="4637" spans="5:20" x14ac:dyDescent="0.35">
      <c r="E4637" s="1"/>
      <c r="F4637" s="1"/>
      <c r="P4637" s="1"/>
      <c r="Q4637" s="1"/>
      <c r="T4637" s="1"/>
    </row>
    <row r="4638" spans="5:20" x14ac:dyDescent="0.35">
      <c r="E4638" s="1"/>
      <c r="F4638" s="1"/>
      <c r="P4638" s="1"/>
      <c r="Q4638" s="1"/>
      <c r="T4638" s="1"/>
    </row>
    <row r="4639" spans="5:20" x14ac:dyDescent="0.35">
      <c r="E4639" s="1"/>
      <c r="F4639" s="1"/>
      <c r="P4639" s="1"/>
      <c r="Q4639" s="1"/>
      <c r="T4639" s="1"/>
    </row>
    <row r="4640" spans="5:20" x14ac:dyDescent="0.35">
      <c r="E4640" s="1"/>
      <c r="F4640" s="1"/>
      <c r="P4640" s="1"/>
      <c r="Q4640" s="1"/>
      <c r="T4640" s="1"/>
    </row>
    <row r="4641" spans="5:20" x14ac:dyDescent="0.35">
      <c r="E4641" s="1"/>
      <c r="F4641" s="1"/>
      <c r="P4641" s="1"/>
      <c r="Q4641" s="1"/>
      <c r="T4641" s="1"/>
    </row>
    <row r="4642" spans="5:20" x14ac:dyDescent="0.35">
      <c r="E4642" s="1"/>
      <c r="F4642" s="1"/>
      <c r="P4642" s="1"/>
      <c r="Q4642" s="1"/>
      <c r="T4642" s="1"/>
    </row>
    <row r="4643" spans="5:20" x14ac:dyDescent="0.35">
      <c r="E4643" s="1"/>
      <c r="F4643" s="1"/>
      <c r="P4643" s="1"/>
      <c r="Q4643" s="1"/>
      <c r="T4643" s="1"/>
    </row>
    <row r="4644" spans="5:20" x14ac:dyDescent="0.35">
      <c r="E4644" s="1"/>
      <c r="F4644" s="1"/>
      <c r="P4644" s="1"/>
      <c r="Q4644" s="1"/>
      <c r="T4644" s="1"/>
    </row>
    <row r="4645" spans="5:20" x14ac:dyDescent="0.35">
      <c r="E4645" s="1"/>
      <c r="F4645" s="1"/>
      <c r="P4645" s="1"/>
      <c r="Q4645" s="1"/>
      <c r="T4645" s="1"/>
    </row>
    <row r="4646" spans="5:20" x14ac:dyDescent="0.35">
      <c r="E4646" s="1"/>
      <c r="F4646" s="1"/>
      <c r="P4646" s="1"/>
      <c r="Q4646" s="1"/>
      <c r="T4646" s="1"/>
    </row>
    <row r="4647" spans="5:20" x14ac:dyDescent="0.35">
      <c r="E4647" s="1"/>
      <c r="F4647" s="1"/>
      <c r="P4647" s="1"/>
      <c r="Q4647" s="1"/>
      <c r="T4647" s="1"/>
    </row>
    <row r="4648" spans="5:20" x14ac:dyDescent="0.35">
      <c r="E4648" s="1"/>
      <c r="F4648" s="1"/>
      <c r="P4648" s="1"/>
      <c r="Q4648" s="1"/>
      <c r="T4648" s="1"/>
    </row>
    <row r="4649" spans="5:20" x14ac:dyDescent="0.35">
      <c r="E4649" s="1"/>
      <c r="F4649" s="1"/>
      <c r="P4649" s="1"/>
      <c r="Q4649" s="1"/>
      <c r="T4649" s="1"/>
    </row>
    <row r="4650" spans="5:20" x14ac:dyDescent="0.35">
      <c r="E4650" s="1"/>
      <c r="F4650" s="1"/>
      <c r="P4650" s="1"/>
      <c r="Q4650" s="1"/>
      <c r="T4650" s="1"/>
    </row>
    <row r="4651" spans="5:20" x14ac:dyDescent="0.35">
      <c r="E4651" s="1"/>
      <c r="F4651" s="1"/>
      <c r="P4651" s="1"/>
      <c r="Q4651" s="1"/>
      <c r="T4651" s="1"/>
    </row>
    <row r="4652" spans="5:20" x14ac:dyDescent="0.35">
      <c r="E4652" s="1"/>
      <c r="F4652" s="1"/>
      <c r="P4652" s="1"/>
      <c r="Q4652" s="1"/>
      <c r="T4652" s="1"/>
    </row>
    <row r="4653" spans="5:20" x14ac:dyDescent="0.35">
      <c r="E4653" s="1"/>
      <c r="F4653" s="1"/>
      <c r="P4653" s="1"/>
      <c r="Q4653" s="1"/>
      <c r="T4653" s="1"/>
    </row>
    <row r="4654" spans="5:20" x14ac:dyDescent="0.35">
      <c r="E4654" s="1"/>
      <c r="F4654" s="1"/>
      <c r="P4654" s="1"/>
      <c r="Q4654" s="1"/>
      <c r="T4654" s="1"/>
    </row>
    <row r="4655" spans="5:20" x14ac:dyDescent="0.35">
      <c r="E4655" s="1"/>
      <c r="F4655" s="1"/>
      <c r="P4655" s="1"/>
      <c r="Q4655" s="1"/>
      <c r="T4655" s="1"/>
    </row>
    <row r="4656" spans="5:20" x14ac:dyDescent="0.35">
      <c r="E4656" s="1"/>
      <c r="F4656" s="1"/>
      <c r="P4656" s="1"/>
      <c r="Q4656" s="1"/>
      <c r="T4656" s="1"/>
    </row>
    <row r="4657" spans="5:20" x14ac:dyDescent="0.35">
      <c r="E4657" s="1"/>
      <c r="F4657" s="1"/>
      <c r="P4657" s="1"/>
      <c r="Q4657" s="1"/>
      <c r="T4657" s="1"/>
    </row>
    <row r="4658" spans="5:20" x14ac:dyDescent="0.35">
      <c r="E4658" s="1"/>
      <c r="F4658" s="1"/>
      <c r="P4658" s="1"/>
      <c r="Q4658" s="1"/>
      <c r="T4658" s="1"/>
    </row>
    <row r="4659" spans="5:20" x14ac:dyDescent="0.35">
      <c r="E4659" s="1"/>
      <c r="F4659" s="1"/>
      <c r="P4659" s="1"/>
      <c r="Q4659" s="1"/>
      <c r="T4659" s="1"/>
    </row>
    <row r="4660" spans="5:20" x14ac:dyDescent="0.35">
      <c r="E4660" s="1"/>
      <c r="F4660" s="1"/>
      <c r="P4660" s="1"/>
      <c r="Q4660" s="1"/>
      <c r="T4660" s="1"/>
    </row>
    <row r="4661" spans="5:20" x14ac:dyDescent="0.35">
      <c r="E4661" s="1"/>
      <c r="F4661" s="1"/>
      <c r="P4661" s="1"/>
      <c r="Q4661" s="1"/>
      <c r="T4661" s="1"/>
    </row>
    <row r="4662" spans="5:20" x14ac:dyDescent="0.35">
      <c r="E4662" s="1"/>
      <c r="F4662" s="1"/>
      <c r="P4662" s="1"/>
      <c r="Q4662" s="1"/>
      <c r="T4662" s="1"/>
    </row>
    <row r="4663" spans="5:20" x14ac:dyDescent="0.35">
      <c r="E4663" s="1"/>
      <c r="F4663" s="1"/>
      <c r="P4663" s="1"/>
      <c r="Q4663" s="1"/>
      <c r="T4663" s="1"/>
    </row>
    <row r="4664" spans="5:20" x14ac:dyDescent="0.35">
      <c r="E4664" s="1"/>
      <c r="F4664" s="1"/>
      <c r="P4664" s="1"/>
      <c r="Q4664" s="1"/>
      <c r="T4664" s="1"/>
    </row>
    <row r="4665" spans="5:20" x14ac:dyDescent="0.35">
      <c r="E4665" s="1"/>
      <c r="F4665" s="1"/>
      <c r="P4665" s="1"/>
      <c r="Q4665" s="1"/>
      <c r="T4665" s="1"/>
    </row>
    <row r="4666" spans="5:20" x14ac:dyDescent="0.35">
      <c r="E4666" s="1"/>
      <c r="F4666" s="1"/>
      <c r="P4666" s="1"/>
      <c r="Q4666" s="1"/>
      <c r="T4666" s="1"/>
    </row>
    <row r="4667" spans="5:20" x14ac:dyDescent="0.35">
      <c r="E4667" s="1"/>
      <c r="F4667" s="1"/>
      <c r="P4667" s="1"/>
      <c r="Q4667" s="1"/>
      <c r="T4667" s="1"/>
    </row>
    <row r="4668" spans="5:20" x14ac:dyDescent="0.35">
      <c r="E4668" s="1"/>
      <c r="F4668" s="1"/>
      <c r="P4668" s="1"/>
      <c r="Q4668" s="1"/>
      <c r="T4668" s="1"/>
    </row>
    <row r="4669" spans="5:20" x14ac:dyDescent="0.35">
      <c r="E4669" s="1"/>
      <c r="F4669" s="1"/>
      <c r="P4669" s="1"/>
      <c r="Q4669" s="1"/>
      <c r="T4669" s="1"/>
    </row>
    <row r="4670" spans="5:20" x14ac:dyDescent="0.35">
      <c r="E4670" s="1"/>
      <c r="F4670" s="1"/>
      <c r="P4670" s="1"/>
      <c r="Q4670" s="1"/>
      <c r="T4670" s="1"/>
    </row>
    <row r="4671" spans="5:20" x14ac:dyDescent="0.35">
      <c r="E4671" s="1"/>
      <c r="F4671" s="1"/>
      <c r="P4671" s="1"/>
      <c r="Q4671" s="1"/>
      <c r="T4671" s="1"/>
    </row>
    <row r="4672" spans="5:20" x14ac:dyDescent="0.35">
      <c r="E4672" s="1"/>
      <c r="F4672" s="1"/>
      <c r="P4672" s="1"/>
      <c r="Q4672" s="1"/>
      <c r="T4672" s="1"/>
    </row>
    <row r="4673" spans="5:20" x14ac:dyDescent="0.35">
      <c r="E4673" s="1"/>
      <c r="F4673" s="1"/>
      <c r="P4673" s="1"/>
      <c r="Q4673" s="1"/>
      <c r="T4673" s="1"/>
    </row>
    <row r="4674" spans="5:20" x14ac:dyDescent="0.35">
      <c r="E4674" s="1"/>
      <c r="F4674" s="1"/>
      <c r="P4674" s="1"/>
      <c r="Q4674" s="1"/>
      <c r="T4674" s="1"/>
    </row>
    <row r="4675" spans="5:20" x14ac:dyDescent="0.35">
      <c r="E4675" s="1"/>
      <c r="F4675" s="1"/>
      <c r="P4675" s="1"/>
      <c r="Q4675" s="1"/>
      <c r="T4675" s="1"/>
    </row>
    <row r="4676" spans="5:20" x14ac:dyDescent="0.35">
      <c r="E4676" s="1"/>
      <c r="F4676" s="1"/>
      <c r="P4676" s="1"/>
      <c r="Q4676" s="1"/>
      <c r="T4676" s="1"/>
    </row>
    <row r="4677" spans="5:20" x14ac:dyDescent="0.35">
      <c r="E4677" s="1"/>
      <c r="F4677" s="1"/>
      <c r="P4677" s="1"/>
      <c r="Q4677" s="1"/>
      <c r="T4677" s="1"/>
    </row>
    <row r="4678" spans="5:20" x14ac:dyDescent="0.35">
      <c r="E4678" s="1"/>
      <c r="F4678" s="1"/>
      <c r="P4678" s="1"/>
      <c r="Q4678" s="1"/>
      <c r="T4678" s="1"/>
    </row>
    <row r="4679" spans="5:20" x14ac:dyDescent="0.35">
      <c r="E4679" s="1"/>
      <c r="F4679" s="1"/>
      <c r="P4679" s="1"/>
      <c r="Q4679" s="1"/>
      <c r="T4679" s="1"/>
    </row>
    <row r="4680" spans="5:20" x14ac:dyDescent="0.35">
      <c r="E4680" s="1"/>
      <c r="F4680" s="1"/>
      <c r="P4680" s="1"/>
      <c r="Q4680" s="1"/>
      <c r="T4680" s="1"/>
    </row>
    <row r="4681" spans="5:20" x14ac:dyDescent="0.35">
      <c r="E4681" s="1"/>
      <c r="F4681" s="1"/>
      <c r="P4681" s="1"/>
      <c r="Q4681" s="1"/>
      <c r="T4681" s="1"/>
    </row>
    <row r="4682" spans="5:20" x14ac:dyDescent="0.35">
      <c r="E4682" s="1"/>
      <c r="F4682" s="1"/>
      <c r="P4682" s="1"/>
      <c r="Q4682" s="1"/>
      <c r="T4682" s="1"/>
    </row>
    <row r="4683" spans="5:20" x14ac:dyDescent="0.35">
      <c r="E4683" s="1"/>
      <c r="F4683" s="1"/>
      <c r="P4683" s="1"/>
      <c r="Q4683" s="1"/>
      <c r="T4683" s="1"/>
    </row>
    <row r="4684" spans="5:20" x14ac:dyDescent="0.35">
      <c r="E4684" s="1"/>
      <c r="F4684" s="1"/>
      <c r="P4684" s="1"/>
      <c r="Q4684" s="1"/>
      <c r="T4684" s="1"/>
    </row>
    <row r="4685" spans="5:20" x14ac:dyDescent="0.35">
      <c r="E4685" s="1"/>
      <c r="F4685" s="1"/>
      <c r="P4685" s="1"/>
      <c r="Q4685" s="1"/>
      <c r="T4685" s="1"/>
    </row>
    <row r="4686" spans="5:20" x14ac:dyDescent="0.35">
      <c r="E4686" s="1"/>
      <c r="F4686" s="1"/>
      <c r="P4686" s="1"/>
      <c r="Q4686" s="1"/>
      <c r="T4686" s="1"/>
    </row>
    <row r="4687" spans="5:20" x14ac:dyDescent="0.35">
      <c r="E4687" s="1"/>
      <c r="F4687" s="1"/>
      <c r="P4687" s="1"/>
      <c r="Q4687" s="1"/>
      <c r="T4687" s="1"/>
    </row>
    <row r="4688" spans="5:20" x14ac:dyDescent="0.35">
      <c r="E4688" s="1"/>
      <c r="F4688" s="1"/>
      <c r="P4688" s="1"/>
      <c r="Q4688" s="1"/>
      <c r="T4688" s="1"/>
    </row>
    <row r="4689" spans="5:20" x14ac:dyDescent="0.35">
      <c r="E4689" s="1"/>
      <c r="F4689" s="1"/>
      <c r="P4689" s="1"/>
      <c r="Q4689" s="1"/>
      <c r="T4689" s="1"/>
    </row>
    <row r="4690" spans="5:20" x14ac:dyDescent="0.35">
      <c r="E4690" s="1"/>
      <c r="F4690" s="1"/>
      <c r="P4690" s="1"/>
      <c r="Q4690" s="1"/>
      <c r="T4690" s="1"/>
    </row>
    <row r="4691" spans="5:20" x14ac:dyDescent="0.35">
      <c r="E4691" s="1"/>
      <c r="F4691" s="1"/>
      <c r="P4691" s="1"/>
      <c r="Q4691" s="1"/>
      <c r="T4691" s="1"/>
    </row>
    <row r="4692" spans="5:20" x14ac:dyDescent="0.35">
      <c r="E4692" s="1"/>
      <c r="F4692" s="1"/>
      <c r="P4692" s="1"/>
      <c r="Q4692" s="1"/>
      <c r="T4692" s="1"/>
    </row>
    <row r="4693" spans="5:20" x14ac:dyDescent="0.35">
      <c r="E4693" s="1"/>
      <c r="F4693" s="1"/>
      <c r="P4693" s="1"/>
      <c r="Q4693" s="1"/>
      <c r="T4693" s="1"/>
    </row>
    <row r="4694" spans="5:20" x14ac:dyDescent="0.35">
      <c r="E4694" s="1"/>
      <c r="F4694" s="1"/>
      <c r="P4694" s="1"/>
      <c r="Q4694" s="1"/>
      <c r="T4694" s="1"/>
    </row>
    <row r="4695" spans="5:20" x14ac:dyDescent="0.35">
      <c r="E4695" s="1"/>
      <c r="F4695" s="1"/>
      <c r="P4695" s="1"/>
      <c r="Q4695" s="1"/>
      <c r="T4695" s="1"/>
    </row>
    <row r="4696" spans="5:20" x14ac:dyDescent="0.35">
      <c r="E4696" s="1"/>
      <c r="F4696" s="1"/>
      <c r="P4696" s="1"/>
      <c r="Q4696" s="1"/>
      <c r="T4696" s="1"/>
    </row>
    <row r="4697" spans="5:20" x14ac:dyDescent="0.35">
      <c r="E4697" s="1"/>
      <c r="F4697" s="1"/>
      <c r="P4697" s="1"/>
      <c r="Q4697" s="1"/>
      <c r="T4697" s="1"/>
    </row>
    <row r="4698" spans="5:20" x14ac:dyDescent="0.35">
      <c r="E4698" s="1"/>
      <c r="F4698" s="1"/>
      <c r="P4698" s="1"/>
      <c r="Q4698" s="1"/>
      <c r="T4698" s="1"/>
    </row>
    <row r="4699" spans="5:20" x14ac:dyDescent="0.35">
      <c r="E4699" s="1"/>
      <c r="F4699" s="1"/>
      <c r="P4699" s="1"/>
      <c r="Q4699" s="1"/>
      <c r="T4699" s="1"/>
    </row>
    <row r="4700" spans="5:20" x14ac:dyDescent="0.35">
      <c r="E4700" s="1"/>
      <c r="F4700" s="1"/>
      <c r="P4700" s="1"/>
      <c r="Q4700" s="1"/>
      <c r="T4700" s="1"/>
    </row>
    <row r="4701" spans="5:20" x14ac:dyDescent="0.35">
      <c r="E4701" s="1"/>
      <c r="F4701" s="1"/>
      <c r="P4701" s="1"/>
      <c r="Q4701" s="1"/>
      <c r="T4701" s="1"/>
    </row>
    <row r="4702" spans="5:20" x14ac:dyDescent="0.35">
      <c r="E4702" s="1"/>
      <c r="F4702" s="1"/>
      <c r="P4702" s="1"/>
      <c r="Q4702" s="1"/>
      <c r="T4702" s="1"/>
    </row>
    <row r="4703" spans="5:20" x14ac:dyDescent="0.35">
      <c r="E4703" s="1"/>
      <c r="F4703" s="1"/>
      <c r="P4703" s="1"/>
      <c r="Q4703" s="1"/>
      <c r="T4703" s="1"/>
    </row>
    <row r="4704" spans="5:20" x14ac:dyDescent="0.35">
      <c r="E4704" s="1"/>
      <c r="F4704" s="1"/>
      <c r="P4704" s="1"/>
      <c r="Q4704" s="1"/>
      <c r="T4704" s="1"/>
    </row>
    <row r="4705" spans="5:20" x14ac:dyDescent="0.35">
      <c r="E4705" s="1"/>
      <c r="F4705" s="1"/>
      <c r="P4705" s="1"/>
      <c r="Q4705" s="1"/>
      <c r="T4705" s="1"/>
    </row>
    <row r="4706" spans="5:20" x14ac:dyDescent="0.35">
      <c r="E4706" s="1"/>
      <c r="F4706" s="1"/>
      <c r="P4706" s="1"/>
      <c r="Q4706" s="1"/>
      <c r="T4706" s="1"/>
    </row>
    <row r="4707" spans="5:20" x14ac:dyDescent="0.35">
      <c r="E4707" s="1"/>
      <c r="F4707" s="1"/>
      <c r="P4707" s="1"/>
      <c r="Q4707" s="1"/>
      <c r="T4707" s="1"/>
    </row>
    <row r="4708" spans="5:20" x14ac:dyDescent="0.35">
      <c r="E4708" s="1"/>
      <c r="F4708" s="1"/>
      <c r="P4708" s="1"/>
      <c r="Q4708" s="1"/>
      <c r="T4708" s="1"/>
    </row>
    <row r="4709" spans="5:20" x14ac:dyDescent="0.35">
      <c r="E4709" s="1"/>
      <c r="F4709" s="1"/>
      <c r="P4709" s="1"/>
      <c r="Q4709" s="1"/>
      <c r="T4709" s="1"/>
    </row>
    <row r="4710" spans="5:20" x14ac:dyDescent="0.35">
      <c r="E4710" s="1"/>
      <c r="F4710" s="1"/>
      <c r="P4710" s="1"/>
      <c r="Q4710" s="1"/>
      <c r="T4710" s="1"/>
    </row>
    <row r="4711" spans="5:20" x14ac:dyDescent="0.35">
      <c r="E4711" s="1"/>
      <c r="F4711" s="1"/>
      <c r="P4711" s="1"/>
      <c r="Q4711" s="1"/>
      <c r="T4711" s="1"/>
    </row>
    <row r="4712" spans="5:20" x14ac:dyDescent="0.35">
      <c r="E4712" s="1"/>
      <c r="F4712" s="1"/>
      <c r="P4712" s="1"/>
      <c r="Q4712" s="1"/>
      <c r="T4712" s="1"/>
    </row>
    <row r="4713" spans="5:20" x14ac:dyDescent="0.35">
      <c r="E4713" s="1"/>
      <c r="F4713" s="1"/>
      <c r="P4713" s="1"/>
      <c r="Q4713" s="1"/>
      <c r="T4713" s="1"/>
    </row>
    <row r="4714" spans="5:20" x14ac:dyDescent="0.35">
      <c r="E4714" s="1"/>
      <c r="F4714" s="1"/>
      <c r="P4714" s="1"/>
      <c r="Q4714" s="1"/>
      <c r="T4714" s="1"/>
    </row>
    <row r="4715" spans="5:20" x14ac:dyDescent="0.35">
      <c r="E4715" s="1"/>
      <c r="F4715" s="1"/>
      <c r="P4715" s="1"/>
      <c r="Q4715" s="1"/>
      <c r="T4715" s="1"/>
    </row>
    <row r="4716" spans="5:20" x14ac:dyDescent="0.35">
      <c r="E4716" s="1"/>
      <c r="F4716" s="1"/>
      <c r="P4716" s="1"/>
      <c r="Q4716" s="1"/>
      <c r="T4716" s="1"/>
    </row>
    <row r="4717" spans="5:20" x14ac:dyDescent="0.35">
      <c r="E4717" s="1"/>
      <c r="F4717" s="1"/>
      <c r="P4717" s="1"/>
      <c r="Q4717" s="1"/>
      <c r="T4717" s="1"/>
    </row>
    <row r="4718" spans="5:20" x14ac:dyDescent="0.35">
      <c r="E4718" s="1"/>
      <c r="F4718" s="1"/>
      <c r="P4718" s="1"/>
      <c r="Q4718" s="1"/>
      <c r="T4718" s="1"/>
    </row>
    <row r="4719" spans="5:20" x14ac:dyDescent="0.35">
      <c r="E4719" s="1"/>
      <c r="F4719" s="1"/>
      <c r="P4719" s="1"/>
      <c r="Q4719" s="1"/>
      <c r="T4719" s="1"/>
    </row>
    <row r="4720" spans="5:20" x14ac:dyDescent="0.35">
      <c r="E4720" s="1"/>
      <c r="F4720" s="1"/>
      <c r="P4720" s="1"/>
      <c r="Q4720" s="1"/>
      <c r="T4720" s="1"/>
    </row>
    <row r="4721" spans="5:20" x14ac:dyDescent="0.35">
      <c r="E4721" s="1"/>
      <c r="F4721" s="1"/>
      <c r="P4721" s="1"/>
      <c r="Q4721" s="1"/>
      <c r="T4721" s="1"/>
    </row>
    <row r="4722" spans="5:20" x14ac:dyDescent="0.35">
      <c r="E4722" s="1"/>
      <c r="F4722" s="1"/>
      <c r="P4722" s="1"/>
      <c r="Q4722" s="1"/>
      <c r="T4722" s="1"/>
    </row>
    <row r="4723" spans="5:20" x14ac:dyDescent="0.35">
      <c r="E4723" s="1"/>
      <c r="F4723" s="1"/>
      <c r="P4723" s="1"/>
      <c r="Q4723" s="1"/>
      <c r="T4723" s="1"/>
    </row>
    <row r="4724" spans="5:20" x14ac:dyDescent="0.35">
      <c r="E4724" s="1"/>
      <c r="F4724" s="1"/>
      <c r="P4724" s="1"/>
      <c r="Q4724" s="1"/>
      <c r="T4724" s="1"/>
    </row>
    <row r="4725" spans="5:20" x14ac:dyDescent="0.35">
      <c r="E4725" s="1"/>
      <c r="F4725" s="1"/>
      <c r="P4725" s="1"/>
      <c r="Q4725" s="1"/>
      <c r="T4725" s="1"/>
    </row>
    <row r="4726" spans="5:20" x14ac:dyDescent="0.35">
      <c r="E4726" s="1"/>
      <c r="F4726" s="1"/>
      <c r="P4726" s="1"/>
      <c r="Q4726" s="1"/>
      <c r="T4726" s="1"/>
    </row>
    <row r="4727" spans="5:20" x14ac:dyDescent="0.35">
      <c r="E4727" s="1"/>
      <c r="F4727" s="1"/>
      <c r="P4727" s="1"/>
      <c r="Q4727" s="1"/>
      <c r="T4727" s="1"/>
    </row>
    <row r="4728" spans="5:20" x14ac:dyDescent="0.35">
      <c r="E4728" s="1"/>
      <c r="F4728" s="1"/>
      <c r="P4728" s="1"/>
      <c r="Q4728" s="1"/>
      <c r="T4728" s="1"/>
    </row>
    <row r="4729" spans="5:20" x14ac:dyDescent="0.35">
      <c r="E4729" s="1"/>
      <c r="F4729" s="1"/>
      <c r="P4729" s="1"/>
      <c r="Q4729" s="1"/>
      <c r="T4729" s="1"/>
    </row>
    <row r="4730" spans="5:20" x14ac:dyDescent="0.35">
      <c r="E4730" s="1"/>
      <c r="F4730" s="1"/>
      <c r="P4730" s="1"/>
      <c r="Q4730" s="1"/>
      <c r="T4730" s="1"/>
    </row>
    <row r="4731" spans="5:20" x14ac:dyDescent="0.35">
      <c r="E4731" s="1"/>
      <c r="F4731" s="1"/>
      <c r="P4731" s="1"/>
      <c r="Q4731" s="1"/>
      <c r="T4731" s="1"/>
    </row>
    <row r="4732" spans="5:20" x14ac:dyDescent="0.35">
      <c r="E4732" s="1"/>
      <c r="F4732" s="1"/>
      <c r="P4732" s="1"/>
      <c r="Q4732" s="1"/>
      <c r="T4732" s="1"/>
    </row>
    <row r="4733" spans="5:20" x14ac:dyDescent="0.35">
      <c r="E4733" s="1"/>
      <c r="F4733" s="1"/>
      <c r="P4733" s="1"/>
      <c r="Q4733" s="1"/>
      <c r="T4733" s="1"/>
    </row>
    <row r="4734" spans="5:20" x14ac:dyDescent="0.35">
      <c r="E4734" s="1"/>
      <c r="F4734" s="1"/>
      <c r="P4734" s="1"/>
      <c r="Q4734" s="1"/>
      <c r="T4734" s="1"/>
    </row>
    <row r="4735" spans="5:20" x14ac:dyDescent="0.35">
      <c r="E4735" s="1"/>
      <c r="F4735" s="1"/>
      <c r="P4735" s="1"/>
      <c r="Q4735" s="1"/>
      <c r="T4735" s="1"/>
    </row>
    <row r="4736" spans="5:20" x14ac:dyDescent="0.35">
      <c r="E4736" s="1"/>
      <c r="F4736" s="1"/>
      <c r="P4736" s="1"/>
      <c r="Q4736" s="1"/>
      <c r="T4736" s="1"/>
    </row>
    <row r="4737" spans="5:20" x14ac:dyDescent="0.35">
      <c r="E4737" s="1"/>
      <c r="F4737" s="1"/>
      <c r="P4737" s="1"/>
      <c r="Q4737" s="1"/>
      <c r="T4737" s="1"/>
    </row>
    <row r="4738" spans="5:20" x14ac:dyDescent="0.35">
      <c r="E4738" s="1"/>
      <c r="F4738" s="1"/>
      <c r="P4738" s="1"/>
      <c r="Q4738" s="1"/>
      <c r="T4738" s="1"/>
    </row>
    <row r="4739" spans="5:20" x14ac:dyDescent="0.35">
      <c r="E4739" s="1"/>
      <c r="F4739" s="1"/>
      <c r="P4739" s="1"/>
      <c r="Q4739" s="1"/>
      <c r="T4739" s="1"/>
    </row>
    <row r="4740" spans="5:20" x14ac:dyDescent="0.35">
      <c r="E4740" s="1"/>
      <c r="F4740" s="1"/>
      <c r="P4740" s="1"/>
      <c r="Q4740" s="1"/>
      <c r="T4740" s="1"/>
    </row>
    <row r="4741" spans="5:20" x14ac:dyDescent="0.35">
      <c r="E4741" s="1"/>
      <c r="F4741" s="1"/>
      <c r="P4741" s="1"/>
      <c r="Q4741" s="1"/>
      <c r="T4741" s="1"/>
    </row>
    <row r="4742" spans="5:20" x14ac:dyDescent="0.35">
      <c r="E4742" s="1"/>
      <c r="F4742" s="1"/>
      <c r="P4742" s="1"/>
      <c r="Q4742" s="1"/>
      <c r="T4742" s="1"/>
    </row>
    <row r="4743" spans="5:20" x14ac:dyDescent="0.35">
      <c r="E4743" s="1"/>
      <c r="F4743" s="1"/>
      <c r="P4743" s="1"/>
      <c r="Q4743" s="1"/>
      <c r="T4743" s="1"/>
    </row>
    <row r="4744" spans="5:20" x14ac:dyDescent="0.35">
      <c r="E4744" s="1"/>
      <c r="F4744" s="1"/>
      <c r="P4744" s="1"/>
      <c r="Q4744" s="1"/>
      <c r="T4744" s="1"/>
    </row>
    <row r="4745" spans="5:20" x14ac:dyDescent="0.35">
      <c r="E4745" s="1"/>
      <c r="F4745" s="1"/>
      <c r="P4745" s="1"/>
      <c r="Q4745" s="1"/>
      <c r="T4745" s="1"/>
    </row>
    <row r="4746" spans="5:20" x14ac:dyDescent="0.35">
      <c r="E4746" s="1"/>
      <c r="F4746" s="1"/>
      <c r="P4746" s="1"/>
      <c r="Q4746" s="1"/>
      <c r="T4746" s="1"/>
    </row>
    <row r="4747" spans="5:20" x14ac:dyDescent="0.35">
      <c r="E4747" s="1"/>
      <c r="F4747" s="1"/>
      <c r="P4747" s="1"/>
      <c r="Q4747" s="1"/>
      <c r="T4747" s="1"/>
    </row>
    <row r="4748" spans="5:20" x14ac:dyDescent="0.35">
      <c r="E4748" s="1"/>
      <c r="F4748" s="1"/>
      <c r="P4748" s="1"/>
      <c r="Q4748" s="1"/>
      <c r="T4748" s="1"/>
    </row>
    <row r="4749" spans="5:20" x14ac:dyDescent="0.35">
      <c r="E4749" s="1"/>
      <c r="F4749" s="1"/>
      <c r="P4749" s="1"/>
      <c r="Q4749" s="1"/>
      <c r="T4749" s="1"/>
    </row>
    <row r="4750" spans="5:20" x14ac:dyDescent="0.35">
      <c r="E4750" s="1"/>
      <c r="F4750" s="1"/>
      <c r="P4750" s="1"/>
      <c r="Q4750" s="1"/>
      <c r="T4750" s="1"/>
    </row>
    <row r="4751" spans="5:20" x14ac:dyDescent="0.35">
      <c r="E4751" s="1"/>
      <c r="F4751" s="1"/>
      <c r="P4751" s="1"/>
      <c r="Q4751" s="1"/>
      <c r="T4751" s="1"/>
    </row>
    <row r="4752" spans="5:20" x14ac:dyDescent="0.35">
      <c r="E4752" s="1"/>
      <c r="F4752" s="1"/>
      <c r="P4752" s="1"/>
      <c r="Q4752" s="1"/>
      <c r="T4752" s="1"/>
    </row>
    <row r="4753" spans="5:20" x14ac:dyDescent="0.35">
      <c r="E4753" s="1"/>
      <c r="F4753" s="1"/>
      <c r="P4753" s="1"/>
      <c r="Q4753" s="1"/>
      <c r="T4753" s="1"/>
    </row>
    <row r="4754" spans="5:20" x14ac:dyDescent="0.35">
      <c r="E4754" s="1"/>
      <c r="F4754" s="1"/>
      <c r="P4754" s="1"/>
      <c r="Q4754" s="1"/>
      <c r="T4754" s="1"/>
    </row>
    <row r="4755" spans="5:20" x14ac:dyDescent="0.35">
      <c r="E4755" s="1"/>
      <c r="F4755" s="1"/>
      <c r="P4755" s="1"/>
      <c r="Q4755" s="1"/>
      <c r="T4755" s="1"/>
    </row>
    <row r="4756" spans="5:20" x14ac:dyDescent="0.35">
      <c r="E4756" s="1"/>
      <c r="F4756" s="1"/>
      <c r="P4756" s="1"/>
      <c r="Q4756" s="1"/>
      <c r="T4756" s="1"/>
    </row>
    <row r="4757" spans="5:20" x14ac:dyDescent="0.35">
      <c r="E4757" s="1"/>
      <c r="F4757" s="1"/>
      <c r="P4757" s="1"/>
      <c r="Q4757" s="1"/>
      <c r="T4757" s="1"/>
    </row>
    <row r="4758" spans="5:20" x14ac:dyDescent="0.35">
      <c r="E4758" s="1"/>
      <c r="F4758" s="1"/>
      <c r="P4758" s="1"/>
      <c r="Q4758" s="1"/>
      <c r="T4758" s="1"/>
    </row>
    <row r="4759" spans="5:20" x14ac:dyDescent="0.35">
      <c r="E4759" s="1"/>
      <c r="F4759" s="1"/>
      <c r="P4759" s="1"/>
      <c r="Q4759" s="1"/>
      <c r="T4759" s="1"/>
    </row>
    <row r="4760" spans="5:20" x14ac:dyDescent="0.35">
      <c r="E4760" s="1"/>
      <c r="F4760" s="1"/>
      <c r="P4760" s="1"/>
      <c r="Q4760" s="1"/>
      <c r="T4760" s="1"/>
    </row>
    <row r="4761" spans="5:20" x14ac:dyDescent="0.35">
      <c r="E4761" s="1"/>
      <c r="F4761" s="1"/>
      <c r="P4761" s="1"/>
      <c r="Q4761" s="1"/>
      <c r="T4761" s="1"/>
    </row>
    <row r="4762" spans="5:20" x14ac:dyDescent="0.35">
      <c r="E4762" s="1"/>
      <c r="F4762" s="1"/>
      <c r="P4762" s="1"/>
      <c r="Q4762" s="1"/>
      <c r="T4762" s="1"/>
    </row>
    <row r="4763" spans="5:20" x14ac:dyDescent="0.35">
      <c r="E4763" s="1"/>
      <c r="F4763" s="1"/>
      <c r="P4763" s="1"/>
      <c r="Q4763" s="1"/>
      <c r="T4763" s="1"/>
    </row>
    <row r="4764" spans="5:20" x14ac:dyDescent="0.35">
      <c r="E4764" s="1"/>
      <c r="F4764" s="1"/>
      <c r="P4764" s="1"/>
      <c r="Q4764" s="1"/>
      <c r="T4764" s="1"/>
    </row>
    <row r="4765" spans="5:20" x14ac:dyDescent="0.35">
      <c r="E4765" s="1"/>
      <c r="F4765" s="1"/>
      <c r="P4765" s="1"/>
      <c r="Q4765" s="1"/>
      <c r="T4765" s="1"/>
    </row>
    <row r="4766" spans="5:20" x14ac:dyDescent="0.35">
      <c r="E4766" s="1"/>
      <c r="F4766" s="1"/>
      <c r="P4766" s="1"/>
      <c r="Q4766" s="1"/>
      <c r="T4766" s="1"/>
    </row>
    <row r="4767" spans="5:20" x14ac:dyDescent="0.35">
      <c r="E4767" s="1"/>
      <c r="F4767" s="1"/>
      <c r="P4767" s="1"/>
      <c r="Q4767" s="1"/>
      <c r="T4767" s="1"/>
    </row>
    <row r="4768" spans="5:20" x14ac:dyDescent="0.35">
      <c r="E4768" s="1"/>
      <c r="F4768" s="1"/>
      <c r="P4768" s="1"/>
      <c r="Q4768" s="1"/>
      <c r="T4768" s="1"/>
    </row>
    <row r="4769" spans="5:20" x14ac:dyDescent="0.35">
      <c r="E4769" s="1"/>
      <c r="F4769" s="1"/>
      <c r="P4769" s="1"/>
      <c r="Q4769" s="1"/>
      <c r="T4769" s="1"/>
    </row>
    <row r="4770" spans="5:20" x14ac:dyDescent="0.35">
      <c r="E4770" s="1"/>
      <c r="F4770" s="1"/>
      <c r="P4770" s="1"/>
      <c r="Q4770" s="1"/>
      <c r="T4770" s="1"/>
    </row>
    <row r="4771" spans="5:20" x14ac:dyDescent="0.35">
      <c r="E4771" s="1"/>
      <c r="F4771" s="1"/>
      <c r="P4771" s="1"/>
      <c r="Q4771" s="1"/>
      <c r="T4771" s="1"/>
    </row>
    <row r="4772" spans="5:20" x14ac:dyDescent="0.35">
      <c r="E4772" s="1"/>
      <c r="F4772" s="1"/>
      <c r="P4772" s="1"/>
      <c r="Q4772" s="1"/>
      <c r="T4772" s="1"/>
    </row>
    <row r="4773" spans="5:20" x14ac:dyDescent="0.35">
      <c r="E4773" s="1"/>
      <c r="F4773" s="1"/>
      <c r="P4773" s="1"/>
      <c r="Q4773" s="1"/>
      <c r="T4773" s="1"/>
    </row>
    <row r="4774" spans="5:20" x14ac:dyDescent="0.35">
      <c r="E4774" s="1"/>
      <c r="F4774" s="1"/>
      <c r="P4774" s="1"/>
      <c r="Q4774" s="1"/>
      <c r="T4774" s="1"/>
    </row>
    <row r="4775" spans="5:20" x14ac:dyDescent="0.35">
      <c r="E4775" s="1"/>
      <c r="F4775" s="1"/>
      <c r="P4775" s="1"/>
      <c r="Q4775" s="1"/>
      <c r="T4775" s="1"/>
    </row>
    <row r="4776" spans="5:20" x14ac:dyDescent="0.35">
      <c r="E4776" s="1"/>
      <c r="F4776" s="1"/>
      <c r="P4776" s="1"/>
      <c r="Q4776" s="1"/>
      <c r="T4776" s="1"/>
    </row>
    <row r="4777" spans="5:20" x14ac:dyDescent="0.35">
      <c r="E4777" s="1"/>
      <c r="F4777" s="1"/>
      <c r="P4777" s="1"/>
      <c r="Q4777" s="1"/>
      <c r="T4777" s="1"/>
    </row>
    <row r="4778" spans="5:20" x14ac:dyDescent="0.35">
      <c r="E4778" s="1"/>
      <c r="F4778" s="1"/>
      <c r="P4778" s="1"/>
      <c r="Q4778" s="1"/>
      <c r="T4778" s="1"/>
    </row>
    <row r="4779" spans="5:20" x14ac:dyDescent="0.35">
      <c r="E4779" s="1"/>
      <c r="F4779" s="1"/>
      <c r="P4779" s="1"/>
      <c r="Q4779" s="1"/>
      <c r="T4779" s="1"/>
    </row>
    <row r="4780" spans="5:20" x14ac:dyDescent="0.35">
      <c r="E4780" s="1"/>
      <c r="F4780" s="1"/>
      <c r="P4780" s="1"/>
      <c r="Q4780" s="1"/>
      <c r="T4780" s="1"/>
    </row>
    <row r="4781" spans="5:20" x14ac:dyDescent="0.35">
      <c r="E4781" s="1"/>
      <c r="F4781" s="1"/>
      <c r="P4781" s="1"/>
      <c r="Q4781" s="1"/>
      <c r="T4781" s="1"/>
    </row>
    <row r="4782" spans="5:20" x14ac:dyDescent="0.35">
      <c r="E4782" s="1"/>
      <c r="F4782" s="1"/>
      <c r="P4782" s="1"/>
      <c r="Q4782" s="1"/>
      <c r="T4782" s="1"/>
    </row>
    <row r="4783" spans="5:20" x14ac:dyDescent="0.35">
      <c r="E4783" s="1"/>
      <c r="F4783" s="1"/>
      <c r="P4783" s="1"/>
      <c r="Q4783" s="1"/>
      <c r="T4783" s="1"/>
    </row>
    <row r="4784" spans="5:20" x14ac:dyDescent="0.35">
      <c r="E4784" s="1"/>
      <c r="F4784" s="1"/>
      <c r="P4784" s="1"/>
      <c r="Q4784" s="1"/>
      <c r="T4784" s="1"/>
    </row>
    <row r="4785" spans="5:20" x14ac:dyDescent="0.35">
      <c r="E4785" s="1"/>
      <c r="F4785" s="1"/>
      <c r="P4785" s="1"/>
      <c r="Q4785" s="1"/>
      <c r="T4785" s="1"/>
    </row>
    <row r="4786" spans="5:20" x14ac:dyDescent="0.35">
      <c r="E4786" s="1"/>
      <c r="F4786" s="1"/>
      <c r="P4786" s="1"/>
      <c r="Q4786" s="1"/>
      <c r="T4786" s="1"/>
    </row>
    <row r="4787" spans="5:20" x14ac:dyDescent="0.35">
      <c r="E4787" s="1"/>
      <c r="F4787" s="1"/>
      <c r="P4787" s="1"/>
      <c r="Q4787" s="1"/>
      <c r="T4787" s="1"/>
    </row>
    <row r="4788" spans="5:20" x14ac:dyDescent="0.35">
      <c r="E4788" s="1"/>
      <c r="F4788" s="1"/>
      <c r="P4788" s="1"/>
      <c r="Q4788" s="1"/>
      <c r="T4788" s="1"/>
    </row>
    <row r="4789" spans="5:20" x14ac:dyDescent="0.35">
      <c r="E4789" s="1"/>
      <c r="F4789" s="1"/>
      <c r="P4789" s="1"/>
      <c r="Q4789" s="1"/>
      <c r="T4789" s="1"/>
    </row>
    <row r="4790" spans="5:20" x14ac:dyDescent="0.35">
      <c r="E4790" s="1"/>
      <c r="F4790" s="1"/>
      <c r="P4790" s="1"/>
      <c r="Q4790" s="1"/>
      <c r="T4790" s="1"/>
    </row>
    <row r="4791" spans="5:20" x14ac:dyDescent="0.35">
      <c r="E4791" s="1"/>
      <c r="F4791" s="1"/>
      <c r="P4791" s="1"/>
      <c r="Q4791" s="1"/>
      <c r="T4791" s="1"/>
    </row>
    <row r="4792" spans="5:20" x14ac:dyDescent="0.35">
      <c r="E4792" s="1"/>
      <c r="F4792" s="1"/>
      <c r="P4792" s="1"/>
      <c r="Q4792" s="1"/>
      <c r="T4792" s="1"/>
    </row>
    <row r="4793" spans="5:20" x14ac:dyDescent="0.35">
      <c r="E4793" s="1"/>
      <c r="F4793" s="1"/>
      <c r="P4793" s="1"/>
      <c r="Q4793" s="1"/>
      <c r="T4793" s="1"/>
    </row>
    <row r="4794" spans="5:20" x14ac:dyDescent="0.35">
      <c r="E4794" s="1"/>
      <c r="F4794" s="1"/>
      <c r="P4794" s="1"/>
      <c r="Q4794" s="1"/>
      <c r="T4794" s="1"/>
    </row>
    <row r="4795" spans="5:20" x14ac:dyDescent="0.35">
      <c r="E4795" s="1"/>
      <c r="F4795" s="1"/>
      <c r="P4795" s="1"/>
      <c r="Q4795" s="1"/>
      <c r="T4795" s="1"/>
    </row>
    <row r="4796" spans="5:20" x14ac:dyDescent="0.35">
      <c r="E4796" s="1"/>
      <c r="F4796" s="1"/>
      <c r="P4796" s="1"/>
      <c r="Q4796" s="1"/>
      <c r="T4796" s="1"/>
    </row>
    <row r="4797" spans="5:20" x14ac:dyDescent="0.35">
      <c r="E4797" s="1"/>
      <c r="F4797" s="1"/>
      <c r="P4797" s="1"/>
      <c r="Q4797" s="1"/>
      <c r="T4797" s="1"/>
    </row>
    <row r="4798" spans="5:20" x14ac:dyDescent="0.35">
      <c r="E4798" s="1"/>
      <c r="F4798" s="1"/>
      <c r="P4798" s="1"/>
      <c r="Q4798" s="1"/>
      <c r="T4798" s="1"/>
    </row>
    <row r="4799" spans="5:20" x14ac:dyDescent="0.35">
      <c r="E4799" s="1"/>
      <c r="F4799" s="1"/>
      <c r="P4799" s="1"/>
      <c r="Q4799" s="1"/>
      <c r="T4799" s="1"/>
    </row>
    <row r="4800" spans="5:20" x14ac:dyDescent="0.35">
      <c r="E4800" s="1"/>
      <c r="F4800" s="1"/>
      <c r="P4800" s="1"/>
      <c r="Q4800" s="1"/>
      <c r="T4800" s="1"/>
    </row>
    <row r="4801" spans="5:20" x14ac:dyDescent="0.35">
      <c r="E4801" s="1"/>
      <c r="F4801" s="1"/>
      <c r="P4801" s="1"/>
      <c r="Q4801" s="1"/>
      <c r="T4801" s="1"/>
    </row>
    <row r="4802" spans="5:20" x14ac:dyDescent="0.35">
      <c r="E4802" s="1"/>
      <c r="F4802" s="1"/>
      <c r="P4802" s="1"/>
      <c r="Q4802" s="1"/>
      <c r="T4802" s="1"/>
    </row>
    <row r="4803" spans="5:20" x14ac:dyDescent="0.35">
      <c r="E4803" s="1"/>
      <c r="F4803" s="1"/>
      <c r="P4803" s="1"/>
      <c r="Q4803" s="1"/>
      <c r="T4803" s="1"/>
    </row>
    <row r="4804" spans="5:20" x14ac:dyDescent="0.35">
      <c r="E4804" s="1"/>
      <c r="F4804" s="1"/>
      <c r="P4804" s="1"/>
      <c r="Q4804" s="1"/>
      <c r="T4804" s="1"/>
    </row>
    <row r="4805" spans="5:20" x14ac:dyDescent="0.35">
      <c r="E4805" s="1"/>
      <c r="F4805" s="1"/>
      <c r="P4805" s="1"/>
      <c r="Q4805" s="1"/>
      <c r="T4805" s="1"/>
    </row>
    <row r="4806" spans="5:20" x14ac:dyDescent="0.35">
      <c r="E4806" s="1"/>
      <c r="F4806" s="1"/>
      <c r="P4806" s="1"/>
      <c r="Q4806" s="1"/>
      <c r="T4806" s="1"/>
    </row>
    <row r="4807" spans="5:20" x14ac:dyDescent="0.35">
      <c r="E4807" s="1"/>
      <c r="F4807" s="1"/>
      <c r="P4807" s="1"/>
      <c r="Q4807" s="1"/>
      <c r="T4807" s="1"/>
    </row>
    <row r="4808" spans="5:20" x14ac:dyDescent="0.35">
      <c r="E4808" s="1"/>
      <c r="F4808" s="1"/>
      <c r="P4808" s="1"/>
      <c r="Q4808" s="1"/>
      <c r="T4808" s="1"/>
    </row>
    <row r="4809" spans="5:20" x14ac:dyDescent="0.35">
      <c r="E4809" s="1"/>
      <c r="F4809" s="1"/>
      <c r="P4809" s="1"/>
      <c r="Q4809" s="1"/>
      <c r="T4809" s="1"/>
    </row>
    <row r="4810" spans="5:20" x14ac:dyDescent="0.35">
      <c r="E4810" s="1"/>
      <c r="F4810" s="1"/>
      <c r="P4810" s="1"/>
      <c r="Q4810" s="1"/>
      <c r="T4810" s="1"/>
    </row>
    <row r="4811" spans="5:20" x14ac:dyDescent="0.35">
      <c r="E4811" s="1"/>
      <c r="F4811" s="1"/>
      <c r="P4811" s="1"/>
      <c r="Q4811" s="1"/>
      <c r="T4811" s="1"/>
    </row>
    <row r="4812" spans="5:20" x14ac:dyDescent="0.35">
      <c r="E4812" s="1"/>
      <c r="F4812" s="1"/>
      <c r="P4812" s="1"/>
      <c r="Q4812" s="1"/>
      <c r="T4812" s="1"/>
    </row>
    <row r="4813" spans="5:20" x14ac:dyDescent="0.35">
      <c r="E4813" s="1"/>
      <c r="F4813" s="1"/>
      <c r="P4813" s="1"/>
      <c r="Q4813" s="1"/>
      <c r="T4813" s="1"/>
    </row>
    <row r="4814" spans="5:20" x14ac:dyDescent="0.35">
      <c r="E4814" s="1"/>
      <c r="F4814" s="1"/>
      <c r="P4814" s="1"/>
      <c r="Q4814" s="1"/>
      <c r="T4814" s="1"/>
    </row>
    <row r="4815" spans="5:20" x14ac:dyDescent="0.35">
      <c r="E4815" s="1"/>
      <c r="F4815" s="1"/>
      <c r="P4815" s="1"/>
      <c r="Q4815" s="1"/>
      <c r="T4815" s="1"/>
    </row>
    <row r="4816" spans="5:20" x14ac:dyDescent="0.35">
      <c r="E4816" s="1"/>
      <c r="F4816" s="1"/>
      <c r="P4816" s="1"/>
      <c r="Q4816" s="1"/>
      <c r="T4816" s="1"/>
    </row>
    <row r="4817" spans="5:20" x14ac:dyDescent="0.35">
      <c r="E4817" s="1"/>
      <c r="F4817" s="1"/>
      <c r="P4817" s="1"/>
      <c r="Q4817" s="1"/>
      <c r="T4817" s="1"/>
    </row>
    <row r="4818" spans="5:20" x14ac:dyDescent="0.35">
      <c r="E4818" s="1"/>
      <c r="F4818" s="1"/>
      <c r="P4818" s="1"/>
      <c r="Q4818" s="1"/>
      <c r="T4818" s="1"/>
    </row>
    <row r="4819" spans="5:20" x14ac:dyDescent="0.35">
      <c r="E4819" s="1"/>
      <c r="F4819" s="1"/>
      <c r="P4819" s="1"/>
      <c r="Q4819" s="1"/>
      <c r="T4819" s="1"/>
    </row>
    <row r="4820" spans="5:20" x14ac:dyDescent="0.35">
      <c r="E4820" s="1"/>
      <c r="F4820" s="1"/>
      <c r="P4820" s="1"/>
      <c r="Q4820" s="1"/>
      <c r="T4820" s="1"/>
    </row>
    <row r="4821" spans="5:20" x14ac:dyDescent="0.35">
      <c r="E4821" s="1"/>
      <c r="F4821" s="1"/>
      <c r="P4821" s="1"/>
      <c r="Q4821" s="1"/>
      <c r="T4821" s="1"/>
    </row>
    <row r="4822" spans="5:20" x14ac:dyDescent="0.35">
      <c r="E4822" s="1"/>
      <c r="F4822" s="1"/>
      <c r="P4822" s="1"/>
      <c r="Q4822" s="1"/>
      <c r="T4822" s="1"/>
    </row>
    <row r="4823" spans="5:20" x14ac:dyDescent="0.35">
      <c r="E4823" s="1"/>
      <c r="F4823" s="1"/>
      <c r="P4823" s="1"/>
      <c r="Q4823" s="1"/>
      <c r="T4823" s="1"/>
    </row>
    <row r="4824" spans="5:20" x14ac:dyDescent="0.35">
      <c r="E4824" s="1"/>
      <c r="F4824" s="1"/>
      <c r="P4824" s="1"/>
      <c r="Q4824" s="1"/>
      <c r="T4824" s="1"/>
    </row>
    <row r="4825" spans="5:20" x14ac:dyDescent="0.35">
      <c r="E4825" s="1"/>
      <c r="F4825" s="1"/>
      <c r="P4825" s="1"/>
      <c r="Q4825" s="1"/>
      <c r="T4825" s="1"/>
    </row>
    <row r="4826" spans="5:20" x14ac:dyDescent="0.35">
      <c r="E4826" s="1"/>
      <c r="F4826" s="1"/>
      <c r="P4826" s="1"/>
      <c r="Q4826" s="1"/>
      <c r="T4826" s="1"/>
    </row>
    <row r="4827" spans="5:20" x14ac:dyDescent="0.35">
      <c r="E4827" s="1"/>
      <c r="F4827" s="1"/>
      <c r="P4827" s="1"/>
      <c r="Q4827" s="1"/>
      <c r="T4827" s="1"/>
    </row>
    <row r="4828" spans="5:20" x14ac:dyDescent="0.35">
      <c r="E4828" s="1"/>
      <c r="F4828" s="1"/>
      <c r="P4828" s="1"/>
      <c r="Q4828" s="1"/>
      <c r="T4828" s="1"/>
    </row>
    <row r="4829" spans="5:20" x14ac:dyDescent="0.35">
      <c r="E4829" s="1"/>
      <c r="F4829" s="1"/>
      <c r="P4829" s="1"/>
      <c r="Q4829" s="1"/>
      <c r="T4829" s="1"/>
    </row>
    <row r="4830" spans="5:20" x14ac:dyDescent="0.35">
      <c r="E4830" s="1"/>
      <c r="F4830" s="1"/>
      <c r="P4830" s="1"/>
      <c r="Q4830" s="1"/>
      <c r="T4830" s="1"/>
    </row>
    <row r="4831" spans="5:20" x14ac:dyDescent="0.35">
      <c r="E4831" s="1"/>
      <c r="F4831" s="1"/>
      <c r="P4831" s="1"/>
      <c r="Q4831" s="1"/>
      <c r="T4831" s="1"/>
    </row>
    <row r="4832" spans="5:20" x14ac:dyDescent="0.35">
      <c r="E4832" s="1"/>
      <c r="F4832" s="1"/>
      <c r="P4832" s="1"/>
      <c r="Q4832" s="1"/>
      <c r="T4832" s="1"/>
    </row>
    <row r="4833" spans="5:20" x14ac:dyDescent="0.35">
      <c r="E4833" s="1"/>
      <c r="F4833" s="1"/>
      <c r="P4833" s="1"/>
      <c r="Q4833" s="1"/>
      <c r="T4833" s="1"/>
    </row>
    <row r="4834" spans="5:20" x14ac:dyDescent="0.35">
      <c r="E4834" s="1"/>
      <c r="F4834" s="1"/>
      <c r="P4834" s="1"/>
      <c r="Q4834" s="1"/>
      <c r="T4834" s="1"/>
    </row>
    <row r="4835" spans="5:20" x14ac:dyDescent="0.35">
      <c r="E4835" s="1"/>
      <c r="F4835" s="1"/>
      <c r="P4835" s="1"/>
      <c r="Q4835" s="1"/>
      <c r="T4835" s="1"/>
    </row>
    <row r="4836" spans="5:20" x14ac:dyDescent="0.35">
      <c r="E4836" s="1"/>
      <c r="F4836" s="1"/>
      <c r="P4836" s="1"/>
      <c r="Q4836" s="1"/>
      <c r="T4836" s="1"/>
    </row>
    <row r="4837" spans="5:20" x14ac:dyDescent="0.35">
      <c r="E4837" s="1"/>
      <c r="F4837" s="1"/>
      <c r="P4837" s="1"/>
      <c r="Q4837" s="1"/>
      <c r="T4837" s="1"/>
    </row>
    <row r="4838" spans="5:20" x14ac:dyDescent="0.35">
      <c r="E4838" s="1"/>
      <c r="F4838" s="1"/>
      <c r="P4838" s="1"/>
      <c r="Q4838" s="1"/>
      <c r="T4838" s="1"/>
    </row>
    <row r="4839" spans="5:20" x14ac:dyDescent="0.35">
      <c r="E4839" s="1"/>
      <c r="F4839" s="1"/>
      <c r="P4839" s="1"/>
      <c r="Q4839" s="1"/>
      <c r="T4839" s="1"/>
    </row>
    <row r="4840" spans="5:20" x14ac:dyDescent="0.35">
      <c r="E4840" s="1"/>
      <c r="F4840" s="1"/>
      <c r="P4840" s="1"/>
      <c r="Q4840" s="1"/>
      <c r="T4840" s="1"/>
    </row>
    <row r="4841" spans="5:20" x14ac:dyDescent="0.35">
      <c r="E4841" s="1"/>
      <c r="F4841" s="1"/>
      <c r="P4841" s="1"/>
      <c r="Q4841" s="1"/>
      <c r="T4841" s="1"/>
    </row>
    <row r="4842" spans="5:20" x14ac:dyDescent="0.35">
      <c r="E4842" s="1"/>
      <c r="F4842" s="1"/>
      <c r="P4842" s="1"/>
      <c r="Q4842" s="1"/>
      <c r="T4842" s="1"/>
    </row>
    <row r="4843" spans="5:20" x14ac:dyDescent="0.35">
      <c r="E4843" s="1"/>
      <c r="F4843" s="1"/>
      <c r="P4843" s="1"/>
      <c r="Q4843" s="1"/>
      <c r="T4843" s="1"/>
    </row>
    <row r="4844" spans="5:20" x14ac:dyDescent="0.35">
      <c r="E4844" s="1"/>
      <c r="F4844" s="1"/>
      <c r="P4844" s="1"/>
      <c r="Q4844" s="1"/>
      <c r="T4844" s="1"/>
    </row>
    <row r="4845" spans="5:20" x14ac:dyDescent="0.35">
      <c r="E4845" s="1"/>
      <c r="F4845" s="1"/>
      <c r="P4845" s="1"/>
      <c r="Q4845" s="1"/>
      <c r="T4845" s="1"/>
    </row>
    <row r="4846" spans="5:20" x14ac:dyDescent="0.35">
      <c r="E4846" s="1"/>
      <c r="F4846" s="1"/>
      <c r="P4846" s="1"/>
      <c r="Q4846" s="1"/>
      <c r="T4846" s="1"/>
    </row>
    <row r="4847" spans="5:20" x14ac:dyDescent="0.35">
      <c r="E4847" s="1"/>
      <c r="F4847" s="1"/>
      <c r="P4847" s="1"/>
      <c r="Q4847" s="1"/>
      <c r="T4847" s="1"/>
    </row>
    <row r="4848" spans="5:20" x14ac:dyDescent="0.35">
      <c r="E4848" s="1"/>
      <c r="F4848" s="1"/>
      <c r="P4848" s="1"/>
      <c r="Q4848" s="1"/>
      <c r="T4848" s="1"/>
    </row>
    <row r="4849" spans="5:20" x14ac:dyDescent="0.35">
      <c r="E4849" s="1"/>
      <c r="F4849" s="1"/>
      <c r="P4849" s="1"/>
      <c r="Q4849" s="1"/>
      <c r="T4849" s="1"/>
    </row>
    <row r="4850" spans="5:20" x14ac:dyDescent="0.35">
      <c r="E4850" s="1"/>
      <c r="F4850" s="1"/>
      <c r="P4850" s="1"/>
      <c r="Q4850" s="1"/>
      <c r="T4850" s="1"/>
    </row>
    <row r="4851" spans="5:20" x14ac:dyDescent="0.35">
      <c r="E4851" s="1"/>
      <c r="F4851" s="1"/>
      <c r="P4851" s="1"/>
      <c r="Q4851" s="1"/>
      <c r="T4851" s="1"/>
    </row>
    <row r="4852" spans="5:20" x14ac:dyDescent="0.35">
      <c r="E4852" s="1"/>
      <c r="F4852" s="1"/>
      <c r="P4852" s="1"/>
      <c r="Q4852" s="1"/>
      <c r="T4852" s="1"/>
    </row>
    <row r="4853" spans="5:20" x14ac:dyDescent="0.35">
      <c r="E4853" s="1"/>
      <c r="F4853" s="1"/>
      <c r="P4853" s="1"/>
      <c r="Q4853" s="1"/>
      <c r="T4853" s="1"/>
    </row>
    <row r="4854" spans="5:20" x14ac:dyDescent="0.35">
      <c r="E4854" s="1"/>
      <c r="F4854" s="1"/>
      <c r="P4854" s="1"/>
      <c r="Q4854" s="1"/>
      <c r="T4854" s="1"/>
    </row>
    <row r="4855" spans="5:20" x14ac:dyDescent="0.35">
      <c r="E4855" s="1"/>
      <c r="F4855" s="1"/>
      <c r="P4855" s="1"/>
      <c r="Q4855" s="1"/>
      <c r="T4855" s="1"/>
    </row>
    <row r="4856" spans="5:20" x14ac:dyDescent="0.35">
      <c r="E4856" s="1"/>
      <c r="F4856" s="1"/>
      <c r="P4856" s="1"/>
      <c r="Q4856" s="1"/>
      <c r="T4856" s="1"/>
    </row>
    <row r="4857" spans="5:20" x14ac:dyDescent="0.35">
      <c r="E4857" s="1"/>
      <c r="F4857" s="1"/>
      <c r="P4857" s="1"/>
      <c r="Q4857" s="1"/>
      <c r="T4857" s="1"/>
    </row>
    <row r="4858" spans="5:20" x14ac:dyDescent="0.35">
      <c r="E4858" s="1"/>
      <c r="F4858" s="1"/>
      <c r="P4858" s="1"/>
      <c r="Q4858" s="1"/>
      <c r="T4858" s="1"/>
    </row>
    <row r="4859" spans="5:20" x14ac:dyDescent="0.35">
      <c r="E4859" s="1"/>
      <c r="F4859" s="1"/>
      <c r="P4859" s="1"/>
      <c r="Q4859" s="1"/>
      <c r="T4859" s="1"/>
    </row>
    <row r="4860" spans="5:20" x14ac:dyDescent="0.35">
      <c r="E4860" s="1"/>
      <c r="F4860" s="1"/>
      <c r="P4860" s="1"/>
      <c r="Q4860" s="1"/>
      <c r="T4860" s="1"/>
    </row>
    <row r="4861" spans="5:20" x14ac:dyDescent="0.35">
      <c r="E4861" s="1"/>
      <c r="F4861" s="1"/>
      <c r="P4861" s="1"/>
      <c r="Q4861" s="1"/>
      <c r="T4861" s="1"/>
    </row>
    <row r="4862" spans="5:20" x14ac:dyDescent="0.35">
      <c r="E4862" s="1"/>
      <c r="F4862" s="1"/>
      <c r="P4862" s="1"/>
      <c r="Q4862" s="1"/>
      <c r="T4862" s="1"/>
    </row>
    <row r="4863" spans="5:20" x14ac:dyDescent="0.35">
      <c r="E4863" s="1"/>
      <c r="F4863" s="1"/>
      <c r="P4863" s="1"/>
      <c r="Q4863" s="1"/>
      <c r="T4863" s="1"/>
    </row>
    <row r="4864" spans="5:20" x14ac:dyDescent="0.35">
      <c r="E4864" s="1"/>
      <c r="F4864" s="1"/>
      <c r="P4864" s="1"/>
      <c r="Q4864" s="1"/>
      <c r="T4864" s="1"/>
    </row>
    <row r="4865" spans="5:20" x14ac:dyDescent="0.35">
      <c r="E4865" s="1"/>
      <c r="F4865" s="1"/>
      <c r="P4865" s="1"/>
      <c r="Q4865" s="1"/>
      <c r="T4865" s="1"/>
    </row>
    <row r="4866" spans="5:20" x14ac:dyDescent="0.35">
      <c r="E4866" s="1"/>
      <c r="F4866" s="1"/>
      <c r="P4866" s="1"/>
      <c r="Q4866" s="1"/>
      <c r="T4866" s="1"/>
    </row>
    <row r="4867" spans="5:20" x14ac:dyDescent="0.35">
      <c r="E4867" s="1"/>
      <c r="F4867" s="1"/>
      <c r="P4867" s="1"/>
      <c r="Q4867" s="1"/>
      <c r="T4867" s="1"/>
    </row>
    <row r="4868" spans="5:20" x14ac:dyDescent="0.35">
      <c r="E4868" s="1"/>
      <c r="F4868" s="1"/>
      <c r="P4868" s="1"/>
      <c r="Q4868" s="1"/>
      <c r="T4868" s="1"/>
    </row>
    <row r="4869" spans="5:20" x14ac:dyDescent="0.35">
      <c r="E4869" s="1"/>
      <c r="F4869" s="1"/>
      <c r="P4869" s="1"/>
      <c r="Q4869" s="1"/>
      <c r="T4869" s="1"/>
    </row>
    <row r="4870" spans="5:20" x14ac:dyDescent="0.35">
      <c r="E4870" s="1"/>
      <c r="F4870" s="1"/>
      <c r="P4870" s="1"/>
      <c r="Q4870" s="1"/>
      <c r="T4870" s="1"/>
    </row>
    <row r="4871" spans="5:20" x14ac:dyDescent="0.35">
      <c r="E4871" s="1"/>
      <c r="F4871" s="1"/>
      <c r="P4871" s="1"/>
      <c r="Q4871" s="1"/>
      <c r="T4871" s="1"/>
    </row>
    <row r="4872" spans="5:20" x14ac:dyDescent="0.35">
      <c r="E4872" s="1"/>
      <c r="F4872" s="1"/>
      <c r="P4872" s="1"/>
      <c r="Q4872" s="1"/>
      <c r="T4872" s="1"/>
    </row>
    <row r="4873" spans="5:20" x14ac:dyDescent="0.35">
      <c r="E4873" s="1"/>
      <c r="F4873" s="1"/>
      <c r="P4873" s="1"/>
      <c r="Q4873" s="1"/>
      <c r="T4873" s="1"/>
    </row>
    <row r="4874" spans="5:20" x14ac:dyDescent="0.35">
      <c r="E4874" s="1"/>
      <c r="F4874" s="1"/>
      <c r="P4874" s="1"/>
      <c r="Q4874" s="1"/>
      <c r="T4874" s="1"/>
    </row>
    <row r="4875" spans="5:20" x14ac:dyDescent="0.35">
      <c r="E4875" s="1"/>
      <c r="F4875" s="1"/>
      <c r="P4875" s="1"/>
      <c r="Q4875" s="1"/>
      <c r="T4875" s="1"/>
    </row>
    <row r="4876" spans="5:20" x14ac:dyDescent="0.35">
      <c r="E4876" s="1"/>
      <c r="F4876" s="1"/>
      <c r="P4876" s="1"/>
      <c r="Q4876" s="1"/>
      <c r="T4876" s="1"/>
    </row>
    <row r="4877" spans="5:20" x14ac:dyDescent="0.35">
      <c r="E4877" s="1"/>
      <c r="F4877" s="1"/>
      <c r="P4877" s="1"/>
      <c r="Q4877" s="1"/>
      <c r="T4877" s="1"/>
    </row>
    <row r="4878" spans="5:20" x14ac:dyDescent="0.35">
      <c r="E4878" s="1"/>
      <c r="F4878" s="1"/>
      <c r="P4878" s="1"/>
      <c r="Q4878" s="1"/>
      <c r="T4878" s="1"/>
    </row>
    <row r="4879" spans="5:20" x14ac:dyDescent="0.35">
      <c r="E4879" s="1"/>
      <c r="F4879" s="1"/>
      <c r="P4879" s="1"/>
      <c r="Q4879" s="1"/>
      <c r="T4879" s="1"/>
    </row>
    <row r="4880" spans="5:20" x14ac:dyDescent="0.35">
      <c r="E4880" s="1"/>
      <c r="F4880" s="1"/>
      <c r="P4880" s="1"/>
      <c r="Q4880" s="1"/>
      <c r="T4880" s="1"/>
    </row>
    <row r="4881" spans="5:20" x14ac:dyDescent="0.35">
      <c r="E4881" s="1"/>
      <c r="F4881" s="1"/>
      <c r="P4881" s="1"/>
      <c r="Q4881" s="1"/>
      <c r="T4881" s="1"/>
    </row>
    <row r="4882" spans="5:20" x14ac:dyDescent="0.35">
      <c r="E4882" s="1"/>
      <c r="F4882" s="1"/>
      <c r="P4882" s="1"/>
      <c r="Q4882" s="1"/>
      <c r="T4882" s="1"/>
    </row>
    <row r="4883" spans="5:20" x14ac:dyDescent="0.35">
      <c r="E4883" s="1"/>
      <c r="F4883" s="1"/>
      <c r="P4883" s="1"/>
      <c r="Q4883" s="1"/>
      <c r="T4883" s="1"/>
    </row>
    <row r="4884" spans="5:20" x14ac:dyDescent="0.35">
      <c r="E4884" s="1"/>
      <c r="F4884" s="1"/>
      <c r="P4884" s="1"/>
      <c r="Q4884" s="1"/>
      <c r="T4884" s="1"/>
    </row>
    <row r="4885" spans="5:20" x14ac:dyDescent="0.35">
      <c r="E4885" s="1"/>
      <c r="F4885" s="1"/>
      <c r="P4885" s="1"/>
      <c r="Q4885" s="1"/>
      <c r="T4885" s="1"/>
    </row>
    <row r="4886" spans="5:20" x14ac:dyDescent="0.35">
      <c r="E4886" s="1"/>
      <c r="F4886" s="1"/>
      <c r="P4886" s="1"/>
      <c r="Q4886" s="1"/>
      <c r="T4886" s="1"/>
    </row>
    <row r="4887" spans="5:20" x14ac:dyDescent="0.35">
      <c r="E4887" s="1"/>
      <c r="F4887" s="1"/>
      <c r="P4887" s="1"/>
      <c r="Q4887" s="1"/>
      <c r="T4887" s="1"/>
    </row>
    <row r="4888" spans="5:20" x14ac:dyDescent="0.35">
      <c r="E4888" s="1"/>
      <c r="F4888" s="1"/>
      <c r="P4888" s="1"/>
      <c r="Q4888" s="1"/>
      <c r="T4888" s="1"/>
    </row>
    <row r="4889" spans="5:20" x14ac:dyDescent="0.35">
      <c r="E4889" s="1"/>
      <c r="F4889" s="1"/>
      <c r="P4889" s="1"/>
      <c r="Q4889" s="1"/>
      <c r="T4889" s="1"/>
    </row>
    <row r="4890" spans="5:20" x14ac:dyDescent="0.35">
      <c r="E4890" s="1"/>
      <c r="F4890" s="1"/>
      <c r="P4890" s="1"/>
      <c r="Q4890" s="1"/>
      <c r="T4890" s="1"/>
    </row>
    <row r="4891" spans="5:20" x14ac:dyDescent="0.35">
      <c r="E4891" s="1"/>
      <c r="F4891" s="1"/>
      <c r="P4891" s="1"/>
      <c r="Q4891" s="1"/>
      <c r="T4891" s="1"/>
    </row>
    <row r="4892" spans="5:20" x14ac:dyDescent="0.35">
      <c r="E4892" s="1"/>
      <c r="F4892" s="1"/>
      <c r="P4892" s="1"/>
      <c r="Q4892" s="1"/>
      <c r="T4892" s="1"/>
    </row>
    <row r="4893" spans="5:20" x14ac:dyDescent="0.35">
      <c r="E4893" s="1"/>
      <c r="F4893" s="1"/>
      <c r="P4893" s="1"/>
      <c r="Q4893" s="1"/>
      <c r="T4893" s="1"/>
    </row>
    <row r="4894" spans="5:20" x14ac:dyDescent="0.35">
      <c r="E4894" s="1"/>
      <c r="F4894" s="1"/>
      <c r="P4894" s="1"/>
      <c r="Q4894" s="1"/>
      <c r="T4894" s="1"/>
    </row>
    <row r="4895" spans="5:20" x14ac:dyDescent="0.35">
      <c r="E4895" s="1"/>
      <c r="F4895" s="1"/>
      <c r="P4895" s="1"/>
      <c r="Q4895" s="1"/>
      <c r="T4895" s="1"/>
    </row>
    <row r="4896" spans="5:20" x14ac:dyDescent="0.35">
      <c r="E4896" s="1"/>
      <c r="F4896" s="1"/>
      <c r="P4896" s="1"/>
      <c r="Q4896" s="1"/>
      <c r="T4896" s="1"/>
    </row>
    <row r="4897" spans="5:20" x14ac:dyDescent="0.35">
      <c r="E4897" s="1"/>
      <c r="F4897" s="1"/>
      <c r="P4897" s="1"/>
      <c r="Q4897" s="1"/>
      <c r="T4897" s="1"/>
    </row>
    <row r="4898" spans="5:20" x14ac:dyDescent="0.35">
      <c r="E4898" s="1"/>
      <c r="F4898" s="1"/>
      <c r="P4898" s="1"/>
      <c r="Q4898" s="1"/>
      <c r="T4898" s="1"/>
    </row>
    <row r="4899" spans="5:20" x14ac:dyDescent="0.35">
      <c r="E4899" s="1"/>
      <c r="F4899" s="1"/>
      <c r="P4899" s="1"/>
      <c r="Q4899" s="1"/>
      <c r="T4899" s="1"/>
    </row>
    <row r="4900" spans="5:20" x14ac:dyDescent="0.35">
      <c r="E4900" s="1"/>
      <c r="F4900" s="1"/>
      <c r="P4900" s="1"/>
      <c r="Q4900" s="1"/>
      <c r="T4900" s="1"/>
    </row>
    <row r="4901" spans="5:20" x14ac:dyDescent="0.35">
      <c r="E4901" s="1"/>
      <c r="F4901" s="1"/>
      <c r="P4901" s="1"/>
      <c r="Q4901" s="1"/>
      <c r="T4901" s="1"/>
    </row>
    <row r="4902" spans="5:20" x14ac:dyDescent="0.35">
      <c r="E4902" s="1"/>
      <c r="F4902" s="1"/>
      <c r="P4902" s="1"/>
      <c r="Q4902" s="1"/>
      <c r="T4902" s="1"/>
    </row>
    <row r="4903" spans="5:20" x14ac:dyDescent="0.35">
      <c r="E4903" s="1"/>
      <c r="F4903" s="1"/>
      <c r="P4903" s="1"/>
      <c r="Q4903" s="1"/>
      <c r="T4903" s="1"/>
    </row>
    <row r="4904" spans="5:20" x14ac:dyDescent="0.35">
      <c r="E4904" s="1"/>
      <c r="F4904" s="1"/>
      <c r="P4904" s="1"/>
      <c r="Q4904" s="1"/>
      <c r="T4904" s="1"/>
    </row>
    <row r="4905" spans="5:20" x14ac:dyDescent="0.35">
      <c r="E4905" s="1"/>
      <c r="F4905" s="1"/>
      <c r="P4905" s="1"/>
      <c r="Q4905" s="1"/>
      <c r="T4905" s="1"/>
    </row>
    <row r="4906" spans="5:20" x14ac:dyDescent="0.35">
      <c r="E4906" s="1"/>
      <c r="F4906" s="1"/>
      <c r="P4906" s="1"/>
      <c r="Q4906" s="1"/>
      <c r="T4906" s="1"/>
    </row>
    <row r="4907" spans="5:20" x14ac:dyDescent="0.35">
      <c r="E4907" s="1"/>
      <c r="F4907" s="1"/>
      <c r="P4907" s="1"/>
      <c r="Q4907" s="1"/>
      <c r="T4907" s="1"/>
    </row>
    <row r="4908" spans="5:20" x14ac:dyDescent="0.35">
      <c r="E4908" s="1"/>
      <c r="F4908" s="1"/>
      <c r="P4908" s="1"/>
      <c r="Q4908" s="1"/>
      <c r="T4908" s="1"/>
    </row>
    <row r="4909" spans="5:20" x14ac:dyDescent="0.35">
      <c r="E4909" s="1"/>
      <c r="F4909" s="1"/>
      <c r="P4909" s="1"/>
      <c r="Q4909" s="1"/>
      <c r="T4909" s="1"/>
    </row>
    <row r="4910" spans="5:20" x14ac:dyDescent="0.35">
      <c r="E4910" s="1"/>
      <c r="F4910" s="1"/>
      <c r="P4910" s="1"/>
      <c r="Q4910" s="1"/>
      <c r="T4910" s="1"/>
    </row>
    <row r="4911" spans="5:20" x14ac:dyDescent="0.35">
      <c r="E4911" s="1"/>
      <c r="F4911" s="1"/>
      <c r="P4911" s="1"/>
      <c r="Q4911" s="1"/>
      <c r="T4911" s="1"/>
    </row>
    <row r="4912" spans="5:20" x14ac:dyDescent="0.35">
      <c r="E4912" s="1"/>
      <c r="F4912" s="1"/>
      <c r="P4912" s="1"/>
      <c r="Q4912" s="1"/>
      <c r="T4912" s="1"/>
    </row>
    <row r="4913" spans="5:20" x14ac:dyDescent="0.35">
      <c r="E4913" s="1"/>
      <c r="F4913" s="1"/>
      <c r="P4913" s="1"/>
      <c r="Q4913" s="1"/>
      <c r="T4913" s="1"/>
    </row>
    <row r="4914" spans="5:20" x14ac:dyDescent="0.35">
      <c r="E4914" s="1"/>
      <c r="F4914" s="1"/>
      <c r="P4914" s="1"/>
      <c r="Q4914" s="1"/>
      <c r="T4914" s="1"/>
    </row>
    <row r="4915" spans="5:20" x14ac:dyDescent="0.35">
      <c r="E4915" s="1"/>
      <c r="F4915" s="1"/>
      <c r="P4915" s="1"/>
      <c r="Q4915" s="1"/>
      <c r="T4915" s="1"/>
    </row>
    <row r="4916" spans="5:20" x14ac:dyDescent="0.35">
      <c r="E4916" s="1"/>
      <c r="F4916" s="1"/>
      <c r="P4916" s="1"/>
      <c r="Q4916" s="1"/>
      <c r="T4916" s="1"/>
    </row>
    <row r="4917" spans="5:20" x14ac:dyDescent="0.35">
      <c r="E4917" s="1"/>
      <c r="F4917" s="1"/>
      <c r="P4917" s="1"/>
      <c r="Q4917" s="1"/>
      <c r="T4917" s="1"/>
    </row>
    <row r="4918" spans="5:20" x14ac:dyDescent="0.35">
      <c r="E4918" s="1"/>
      <c r="F4918" s="1"/>
      <c r="P4918" s="1"/>
      <c r="Q4918" s="1"/>
      <c r="T4918" s="1"/>
    </row>
    <row r="4919" spans="5:20" x14ac:dyDescent="0.35">
      <c r="E4919" s="1"/>
      <c r="F4919" s="1"/>
      <c r="P4919" s="1"/>
      <c r="Q4919" s="1"/>
      <c r="T4919" s="1"/>
    </row>
    <row r="4920" spans="5:20" x14ac:dyDescent="0.35">
      <c r="E4920" s="1"/>
      <c r="F4920" s="1"/>
      <c r="P4920" s="1"/>
      <c r="Q4920" s="1"/>
      <c r="T4920" s="1"/>
    </row>
    <row r="4921" spans="5:20" x14ac:dyDescent="0.35">
      <c r="E4921" s="1"/>
      <c r="F4921" s="1"/>
      <c r="P4921" s="1"/>
      <c r="Q4921" s="1"/>
      <c r="T4921" s="1"/>
    </row>
    <row r="4922" spans="5:20" x14ac:dyDescent="0.35">
      <c r="P4922" s="1"/>
      <c r="Q4922" s="1"/>
      <c r="T4922" s="1"/>
    </row>
    <row r="4923" spans="5:20" x14ac:dyDescent="0.35">
      <c r="P4923" s="1"/>
      <c r="Q4923" s="1"/>
      <c r="T4923" s="1"/>
    </row>
    <row r="4924" spans="5:20" x14ac:dyDescent="0.35">
      <c r="P4924" s="1"/>
      <c r="Q4924" s="1"/>
      <c r="T4924" s="1"/>
    </row>
    <row r="4925" spans="5:20" x14ac:dyDescent="0.35">
      <c r="P4925" s="1"/>
      <c r="Q4925" s="1"/>
      <c r="T4925" s="1"/>
    </row>
    <row r="4926" spans="5:20" x14ac:dyDescent="0.35">
      <c r="P4926" s="1"/>
      <c r="Q4926" s="1"/>
      <c r="T4926" s="1"/>
    </row>
    <row r="4927" spans="5:20" x14ac:dyDescent="0.35">
      <c r="P4927" s="1"/>
      <c r="Q4927" s="1"/>
      <c r="T4927" s="1"/>
    </row>
    <row r="4928" spans="5:20" x14ac:dyDescent="0.35">
      <c r="P4928" s="1"/>
      <c r="Q4928" s="1"/>
      <c r="T4928" s="1"/>
    </row>
    <row r="4929" spans="16:20" x14ac:dyDescent="0.35">
      <c r="P4929" s="1"/>
      <c r="Q4929" s="1"/>
      <c r="T4929" s="1"/>
    </row>
    <row r="4930" spans="16:20" x14ac:dyDescent="0.35">
      <c r="P4930" s="1"/>
      <c r="Q4930" s="1"/>
      <c r="T4930" s="1"/>
    </row>
    <row r="4931" spans="16:20" x14ac:dyDescent="0.35">
      <c r="P4931" s="1"/>
      <c r="Q4931" s="1"/>
      <c r="T4931" s="1"/>
    </row>
    <row r="4932" spans="16:20" x14ac:dyDescent="0.35">
      <c r="P4932" s="1"/>
      <c r="Q4932" s="1"/>
      <c r="T4932" s="1"/>
    </row>
    <row r="4933" spans="16:20" x14ac:dyDescent="0.35">
      <c r="P4933" s="1"/>
      <c r="Q4933" s="1"/>
      <c r="T4933" s="1"/>
    </row>
    <row r="4934" spans="16:20" x14ac:dyDescent="0.35">
      <c r="P4934" s="1"/>
      <c r="Q4934" s="1"/>
      <c r="T4934" s="1"/>
    </row>
    <row r="4935" spans="16:20" x14ac:dyDescent="0.35">
      <c r="P4935" s="1"/>
      <c r="Q4935" s="1"/>
      <c r="T4935" s="1"/>
    </row>
    <row r="4936" spans="16:20" x14ac:dyDescent="0.35">
      <c r="P4936" s="1"/>
      <c r="Q4936" s="1"/>
      <c r="T4936" s="1"/>
    </row>
    <row r="4937" spans="16:20" x14ac:dyDescent="0.35">
      <c r="P4937" s="1"/>
      <c r="Q4937" s="1"/>
      <c r="T4937" s="1"/>
    </row>
    <row r="4938" spans="16:20" x14ac:dyDescent="0.35">
      <c r="P4938" s="1"/>
      <c r="Q4938" s="1"/>
      <c r="T4938" s="1"/>
    </row>
    <row r="4939" spans="16:20" x14ac:dyDescent="0.35">
      <c r="P4939" s="1"/>
      <c r="Q4939" s="1"/>
      <c r="T4939" s="1"/>
    </row>
    <row r="4940" spans="16:20" x14ac:dyDescent="0.35">
      <c r="P4940" s="1"/>
      <c r="Q4940" s="1"/>
      <c r="T4940" s="1"/>
    </row>
    <row r="4941" spans="16:20" x14ac:dyDescent="0.35">
      <c r="P4941" s="1"/>
      <c r="Q4941" s="1"/>
      <c r="T4941" s="1"/>
    </row>
    <row r="4942" spans="16:20" x14ac:dyDescent="0.35">
      <c r="P4942" s="1"/>
      <c r="Q4942" s="1"/>
      <c r="T4942" s="1"/>
    </row>
    <row r="4943" spans="16:20" x14ac:dyDescent="0.35">
      <c r="P4943" s="1"/>
      <c r="Q4943" s="1"/>
      <c r="T4943" s="1"/>
    </row>
    <row r="4944" spans="16:20" x14ac:dyDescent="0.35">
      <c r="P4944" s="1"/>
      <c r="Q4944" s="1"/>
      <c r="T4944" s="1"/>
    </row>
    <row r="4945" spans="5:20" x14ac:dyDescent="0.35">
      <c r="P4945" s="1"/>
      <c r="Q4945" s="1"/>
      <c r="T4945" s="1"/>
    </row>
    <row r="4946" spans="5:20" x14ac:dyDescent="0.35">
      <c r="E4946" s="1"/>
      <c r="F4946" s="1"/>
      <c r="P4946" s="1"/>
      <c r="Q4946" s="1"/>
      <c r="T4946" s="1"/>
    </row>
    <row r="4947" spans="5:20" x14ac:dyDescent="0.35">
      <c r="E4947" s="1"/>
      <c r="F4947" s="1"/>
      <c r="P4947" s="1"/>
      <c r="Q4947" s="1"/>
      <c r="T4947" s="1"/>
    </row>
    <row r="4948" spans="5:20" x14ac:dyDescent="0.35">
      <c r="E4948" s="1"/>
      <c r="F4948" s="1"/>
      <c r="P4948" s="1"/>
      <c r="Q4948" s="1"/>
      <c r="T4948" s="1"/>
    </row>
    <row r="4949" spans="5:20" x14ac:dyDescent="0.35">
      <c r="E4949" s="1"/>
      <c r="F4949" s="1"/>
      <c r="P4949" s="1"/>
      <c r="Q4949" s="1"/>
      <c r="T4949" s="1"/>
    </row>
    <row r="4950" spans="5:20" x14ac:dyDescent="0.35">
      <c r="E4950" s="1"/>
      <c r="F4950" s="1"/>
      <c r="P4950" s="1"/>
      <c r="Q4950" s="1"/>
      <c r="T4950" s="1"/>
    </row>
    <row r="4951" spans="5:20" x14ac:dyDescent="0.35">
      <c r="E4951" s="1"/>
      <c r="F4951" s="1"/>
      <c r="P4951" s="1"/>
      <c r="Q4951" s="1"/>
      <c r="T4951" s="1"/>
    </row>
    <row r="4952" spans="5:20" x14ac:dyDescent="0.35">
      <c r="E4952" s="1"/>
      <c r="F4952" s="1"/>
      <c r="P4952" s="1"/>
      <c r="Q4952" s="1"/>
      <c r="T4952" s="1"/>
    </row>
    <row r="4953" spans="5:20" x14ac:dyDescent="0.35">
      <c r="E4953" s="1"/>
      <c r="F4953" s="1"/>
      <c r="P4953" s="1"/>
      <c r="Q4953" s="1"/>
      <c r="T4953" s="1"/>
    </row>
    <row r="4954" spans="5:20" x14ac:dyDescent="0.35">
      <c r="E4954" s="1"/>
      <c r="F4954" s="1"/>
      <c r="P4954" s="1"/>
      <c r="Q4954" s="1"/>
      <c r="T4954" s="1"/>
    </row>
    <row r="4955" spans="5:20" x14ac:dyDescent="0.35">
      <c r="E4955" s="1"/>
      <c r="F4955" s="1"/>
      <c r="P4955" s="1"/>
      <c r="Q4955" s="1"/>
      <c r="T4955" s="1"/>
    </row>
    <row r="4956" spans="5:20" x14ac:dyDescent="0.35">
      <c r="E4956" s="1"/>
      <c r="F4956" s="1"/>
      <c r="P4956" s="1"/>
      <c r="Q4956" s="1"/>
      <c r="T4956" s="1"/>
    </row>
    <row r="4957" spans="5:20" x14ac:dyDescent="0.35">
      <c r="E4957" s="1"/>
      <c r="F4957" s="1"/>
      <c r="P4957" s="1"/>
      <c r="Q4957" s="1"/>
      <c r="T4957" s="1"/>
    </row>
    <row r="4958" spans="5:20" x14ac:dyDescent="0.35">
      <c r="E4958" s="1"/>
      <c r="F4958" s="1"/>
      <c r="P4958" s="1"/>
      <c r="Q4958" s="1"/>
      <c r="T4958" s="1"/>
    </row>
    <row r="4959" spans="5:20" x14ac:dyDescent="0.35">
      <c r="E4959" s="1"/>
      <c r="F4959" s="1"/>
      <c r="P4959" s="1"/>
      <c r="Q4959" s="1"/>
      <c r="T4959" s="1"/>
    </row>
    <row r="4960" spans="5:20" x14ac:dyDescent="0.35">
      <c r="E4960" s="1"/>
      <c r="F4960" s="1"/>
      <c r="P4960" s="1"/>
      <c r="Q4960" s="1"/>
      <c r="T4960" s="1"/>
    </row>
    <row r="4961" spans="5:20" x14ac:dyDescent="0.35">
      <c r="E4961" s="1"/>
      <c r="F4961" s="1"/>
      <c r="P4961" s="1"/>
      <c r="Q4961" s="1"/>
      <c r="T4961" s="1"/>
    </row>
    <row r="4962" spans="5:20" x14ac:dyDescent="0.35">
      <c r="E4962" s="1"/>
      <c r="F4962" s="1"/>
      <c r="P4962" s="1"/>
      <c r="Q4962" s="1"/>
      <c r="T4962" s="1"/>
    </row>
    <row r="4963" spans="5:20" x14ac:dyDescent="0.35">
      <c r="E4963" s="1"/>
      <c r="F4963" s="1"/>
      <c r="P4963" s="1"/>
      <c r="Q4963" s="1"/>
      <c r="T4963" s="1"/>
    </row>
    <row r="4964" spans="5:20" x14ac:dyDescent="0.35">
      <c r="E4964" s="1"/>
      <c r="F4964" s="1"/>
      <c r="P4964" s="1"/>
      <c r="Q4964" s="1"/>
      <c r="T4964" s="1"/>
    </row>
    <row r="4965" spans="5:20" x14ac:dyDescent="0.35">
      <c r="E4965" s="1"/>
      <c r="F4965" s="1"/>
      <c r="P4965" s="1"/>
      <c r="Q4965" s="1"/>
      <c r="T4965" s="1"/>
    </row>
    <row r="4966" spans="5:20" x14ac:dyDescent="0.35">
      <c r="E4966" s="1"/>
      <c r="F4966" s="1"/>
      <c r="P4966" s="1"/>
      <c r="Q4966" s="1"/>
      <c r="T4966" s="1"/>
    </row>
    <row r="4967" spans="5:20" x14ac:dyDescent="0.35">
      <c r="E4967" s="1"/>
      <c r="F4967" s="1"/>
      <c r="P4967" s="1"/>
      <c r="Q4967" s="1"/>
      <c r="T4967" s="1"/>
    </row>
    <row r="4968" spans="5:20" x14ac:dyDescent="0.35">
      <c r="E4968" s="1"/>
      <c r="F4968" s="1"/>
      <c r="P4968" s="1"/>
      <c r="Q4968" s="1"/>
      <c r="T4968" s="1"/>
    </row>
    <row r="4969" spans="5:20" x14ac:dyDescent="0.35">
      <c r="E4969" s="1"/>
      <c r="F4969" s="1"/>
      <c r="P4969" s="1"/>
      <c r="Q4969" s="1"/>
      <c r="T4969" s="1"/>
    </row>
    <row r="4970" spans="5:20" x14ac:dyDescent="0.35">
      <c r="P4970" s="1"/>
      <c r="Q4970" s="1"/>
      <c r="T4970" s="1"/>
    </row>
    <row r="4971" spans="5:20" x14ac:dyDescent="0.35">
      <c r="P4971" s="1"/>
      <c r="Q4971" s="1"/>
      <c r="T4971" s="1"/>
    </row>
    <row r="4972" spans="5:20" x14ac:dyDescent="0.35">
      <c r="P4972" s="1"/>
      <c r="Q4972" s="1"/>
      <c r="T4972" s="1"/>
    </row>
    <row r="4973" spans="5:20" x14ac:dyDescent="0.35">
      <c r="P4973" s="1"/>
      <c r="Q4973" s="1"/>
      <c r="T4973" s="1"/>
    </row>
    <row r="4974" spans="5:20" x14ac:dyDescent="0.35">
      <c r="P4974" s="1"/>
      <c r="Q4974" s="1"/>
      <c r="T4974" s="1"/>
    </row>
    <row r="4975" spans="5:20" x14ac:dyDescent="0.35">
      <c r="P4975" s="1"/>
      <c r="Q4975" s="1"/>
      <c r="T4975" s="1"/>
    </row>
    <row r="4976" spans="5:20" x14ac:dyDescent="0.35">
      <c r="P4976" s="1"/>
      <c r="Q4976" s="1"/>
      <c r="T4976" s="1"/>
    </row>
    <row r="4977" spans="16:20" x14ac:dyDescent="0.35">
      <c r="P4977" s="1"/>
      <c r="Q4977" s="1"/>
      <c r="T4977" s="1"/>
    </row>
    <row r="4978" spans="16:20" x14ac:dyDescent="0.35">
      <c r="P4978" s="1"/>
      <c r="Q4978" s="1"/>
      <c r="T4978" s="1"/>
    </row>
    <row r="4979" spans="16:20" x14ac:dyDescent="0.35">
      <c r="P4979" s="1"/>
      <c r="Q4979" s="1"/>
      <c r="T4979" s="1"/>
    </row>
    <row r="4980" spans="16:20" x14ac:dyDescent="0.35">
      <c r="P4980" s="1"/>
      <c r="Q4980" s="1"/>
      <c r="T4980" s="1"/>
    </row>
    <row r="4981" spans="16:20" x14ac:dyDescent="0.35">
      <c r="P4981" s="1"/>
      <c r="Q4981" s="1"/>
      <c r="T4981" s="1"/>
    </row>
    <row r="4982" spans="16:20" x14ac:dyDescent="0.35">
      <c r="P4982" s="1"/>
      <c r="Q4982" s="1"/>
      <c r="T4982" s="1"/>
    </row>
    <row r="4983" spans="16:20" x14ac:dyDescent="0.35">
      <c r="P4983" s="1"/>
      <c r="Q4983" s="1"/>
      <c r="T4983" s="1"/>
    </row>
    <row r="4984" spans="16:20" x14ac:dyDescent="0.35">
      <c r="P4984" s="1"/>
      <c r="Q4984" s="1"/>
      <c r="T4984" s="1"/>
    </row>
    <row r="4985" spans="16:20" x14ac:dyDescent="0.35">
      <c r="P4985" s="1"/>
      <c r="Q4985" s="1"/>
      <c r="T4985" s="1"/>
    </row>
    <row r="4986" spans="16:20" x14ac:dyDescent="0.35">
      <c r="P4986" s="1"/>
      <c r="Q4986" s="1"/>
      <c r="T4986" s="1"/>
    </row>
    <row r="4987" spans="16:20" x14ac:dyDescent="0.35">
      <c r="P4987" s="1"/>
      <c r="Q4987" s="1"/>
      <c r="T4987" s="1"/>
    </row>
    <row r="4988" spans="16:20" x14ac:dyDescent="0.35">
      <c r="P4988" s="1"/>
      <c r="Q4988" s="1"/>
      <c r="T4988" s="1"/>
    </row>
    <row r="4989" spans="16:20" x14ac:dyDescent="0.35">
      <c r="P4989" s="1"/>
      <c r="Q4989" s="1"/>
      <c r="T4989" s="1"/>
    </row>
    <row r="4990" spans="16:20" x14ac:dyDescent="0.35">
      <c r="P4990" s="1"/>
      <c r="Q4990" s="1"/>
      <c r="T4990" s="1"/>
    </row>
    <row r="4991" spans="16:20" x14ac:dyDescent="0.35">
      <c r="P4991" s="1"/>
      <c r="Q4991" s="1"/>
      <c r="T4991" s="1"/>
    </row>
    <row r="4992" spans="16:20" x14ac:dyDescent="0.35">
      <c r="P4992" s="1"/>
      <c r="Q4992" s="1"/>
      <c r="T4992" s="1"/>
    </row>
    <row r="4993" spans="16:20" x14ac:dyDescent="0.35">
      <c r="P4993" s="1"/>
      <c r="Q4993" s="1"/>
      <c r="T4993" s="1"/>
    </row>
    <row r="4994" spans="16:20" x14ac:dyDescent="0.35">
      <c r="P4994" s="1"/>
      <c r="Q4994" s="1"/>
      <c r="T4994" s="1"/>
    </row>
    <row r="4995" spans="16:20" x14ac:dyDescent="0.35">
      <c r="P4995" s="1"/>
      <c r="Q4995" s="1"/>
      <c r="T4995" s="1"/>
    </row>
    <row r="4996" spans="16:20" x14ac:dyDescent="0.35">
      <c r="P4996" s="1"/>
      <c r="Q4996" s="1"/>
      <c r="T4996" s="1"/>
    </row>
    <row r="4997" spans="16:20" x14ac:dyDescent="0.35">
      <c r="P4997" s="1"/>
      <c r="Q4997" s="1"/>
      <c r="T4997" s="1"/>
    </row>
    <row r="4998" spans="16:20" x14ac:dyDescent="0.35">
      <c r="P4998" s="1"/>
      <c r="Q4998" s="1"/>
      <c r="T4998" s="1"/>
    </row>
    <row r="4999" spans="16:20" x14ac:dyDescent="0.35">
      <c r="P4999" s="1"/>
      <c r="Q4999" s="1"/>
      <c r="T4999" s="1"/>
    </row>
    <row r="5000" spans="16:20" x14ac:dyDescent="0.35">
      <c r="P5000" s="1"/>
      <c r="Q5000" s="1"/>
      <c r="T5000" s="1"/>
    </row>
    <row r="5001" spans="16:20" x14ac:dyDescent="0.35">
      <c r="P5001" s="1"/>
      <c r="Q5001" s="1"/>
      <c r="T5001" s="1"/>
    </row>
    <row r="5002" spans="16:20" x14ac:dyDescent="0.35">
      <c r="P5002" s="1"/>
      <c r="Q5002" s="1"/>
      <c r="T5002" s="1"/>
    </row>
    <row r="5003" spans="16:20" x14ac:dyDescent="0.35">
      <c r="P5003" s="1"/>
      <c r="Q5003" s="1"/>
      <c r="T5003" s="1"/>
    </row>
    <row r="5004" spans="16:20" x14ac:dyDescent="0.35">
      <c r="P5004" s="1"/>
      <c r="Q5004" s="1"/>
      <c r="T5004" s="1"/>
    </row>
    <row r="5005" spans="16:20" x14ac:dyDescent="0.35">
      <c r="P5005" s="1"/>
      <c r="Q5005" s="1"/>
      <c r="T5005" s="1"/>
    </row>
    <row r="5006" spans="16:20" x14ac:dyDescent="0.35">
      <c r="P5006" s="1"/>
      <c r="Q5006" s="1"/>
      <c r="T5006" s="1"/>
    </row>
    <row r="5007" spans="16:20" x14ac:dyDescent="0.35">
      <c r="P5007" s="1"/>
      <c r="Q5007" s="1"/>
      <c r="T5007" s="1"/>
    </row>
    <row r="5008" spans="16:20" x14ac:dyDescent="0.35">
      <c r="P5008" s="1"/>
      <c r="Q5008" s="1"/>
      <c r="T5008" s="1"/>
    </row>
    <row r="5009" spans="16:20" x14ac:dyDescent="0.35">
      <c r="P5009" s="1"/>
      <c r="Q5009" s="1"/>
      <c r="T5009" s="1"/>
    </row>
    <row r="5010" spans="16:20" x14ac:dyDescent="0.35">
      <c r="P5010" s="1"/>
      <c r="Q5010" s="1"/>
      <c r="T5010" s="1"/>
    </row>
    <row r="5011" spans="16:20" x14ac:dyDescent="0.35">
      <c r="P5011" s="1"/>
      <c r="Q5011" s="1"/>
      <c r="T5011" s="1"/>
    </row>
    <row r="5012" spans="16:20" x14ac:dyDescent="0.35">
      <c r="P5012" s="1"/>
      <c r="Q5012" s="1"/>
      <c r="T5012" s="1"/>
    </row>
    <row r="5013" spans="16:20" x14ac:dyDescent="0.35">
      <c r="P5013" s="1"/>
      <c r="Q5013" s="1"/>
      <c r="T5013" s="1"/>
    </row>
    <row r="5014" spans="16:20" x14ac:dyDescent="0.35">
      <c r="P5014" s="1"/>
      <c r="Q5014" s="1"/>
      <c r="T5014" s="1"/>
    </row>
    <row r="5015" spans="16:20" x14ac:dyDescent="0.35">
      <c r="P5015" s="1"/>
      <c r="Q5015" s="1"/>
      <c r="T5015" s="1"/>
    </row>
    <row r="5016" spans="16:20" x14ac:dyDescent="0.35">
      <c r="P5016" s="1"/>
      <c r="Q5016" s="1"/>
      <c r="T5016" s="1"/>
    </row>
    <row r="5017" spans="16:20" x14ac:dyDescent="0.35">
      <c r="P5017" s="1"/>
      <c r="Q5017" s="1"/>
      <c r="T5017" s="1"/>
    </row>
    <row r="5018" spans="16:20" x14ac:dyDescent="0.35">
      <c r="P5018" s="1"/>
      <c r="Q5018" s="1"/>
      <c r="T5018" s="1"/>
    </row>
    <row r="5019" spans="16:20" x14ac:dyDescent="0.35">
      <c r="P5019" s="1"/>
      <c r="Q5019" s="1"/>
      <c r="T5019" s="1"/>
    </row>
    <row r="5020" spans="16:20" x14ac:dyDescent="0.35">
      <c r="P5020" s="1"/>
      <c r="Q5020" s="1"/>
      <c r="T5020" s="1"/>
    </row>
    <row r="5021" spans="16:20" x14ac:dyDescent="0.35">
      <c r="P5021" s="1"/>
      <c r="Q5021" s="1"/>
      <c r="T5021" s="1"/>
    </row>
    <row r="5022" spans="16:20" x14ac:dyDescent="0.35">
      <c r="P5022" s="1"/>
      <c r="Q5022" s="1"/>
      <c r="T5022" s="1"/>
    </row>
    <row r="5023" spans="16:20" x14ac:dyDescent="0.35">
      <c r="P5023" s="1"/>
      <c r="Q5023" s="1"/>
      <c r="T5023" s="1"/>
    </row>
    <row r="5024" spans="16:20" x14ac:dyDescent="0.35">
      <c r="P5024" s="1"/>
      <c r="Q5024" s="1"/>
      <c r="T5024" s="1"/>
    </row>
    <row r="5025" spans="16:20" x14ac:dyDescent="0.35">
      <c r="P5025" s="1"/>
      <c r="Q5025" s="1"/>
      <c r="T5025" s="1"/>
    </row>
    <row r="5026" spans="16:20" x14ac:dyDescent="0.35">
      <c r="P5026" s="1"/>
      <c r="Q5026" s="1"/>
      <c r="T5026" s="1"/>
    </row>
    <row r="5027" spans="16:20" x14ac:dyDescent="0.35">
      <c r="P5027" s="1"/>
      <c r="Q5027" s="1"/>
      <c r="T5027" s="1"/>
    </row>
    <row r="5028" spans="16:20" x14ac:dyDescent="0.35">
      <c r="P5028" s="1"/>
      <c r="Q5028" s="1"/>
      <c r="T5028" s="1"/>
    </row>
    <row r="5029" spans="16:20" x14ac:dyDescent="0.35">
      <c r="P5029" s="1"/>
      <c r="Q5029" s="1"/>
      <c r="T5029" s="1"/>
    </row>
    <row r="5030" spans="16:20" x14ac:dyDescent="0.35">
      <c r="P5030" s="1"/>
      <c r="Q5030" s="1"/>
      <c r="T5030" s="1"/>
    </row>
    <row r="5031" spans="16:20" x14ac:dyDescent="0.35">
      <c r="P5031" s="1"/>
      <c r="Q5031" s="1"/>
      <c r="T5031" s="1"/>
    </row>
    <row r="5032" spans="16:20" x14ac:dyDescent="0.35">
      <c r="P5032" s="1"/>
      <c r="Q5032" s="1"/>
      <c r="T5032" s="1"/>
    </row>
    <row r="5033" spans="16:20" x14ac:dyDescent="0.35">
      <c r="P5033" s="1"/>
      <c r="Q5033" s="1"/>
      <c r="T5033" s="1"/>
    </row>
    <row r="5034" spans="16:20" x14ac:dyDescent="0.35">
      <c r="P5034" s="1"/>
      <c r="Q5034" s="1"/>
      <c r="T5034" s="1"/>
    </row>
    <row r="5035" spans="16:20" x14ac:dyDescent="0.35">
      <c r="P5035" s="1"/>
      <c r="Q5035" s="1"/>
      <c r="T5035" s="1"/>
    </row>
    <row r="5036" spans="16:20" x14ac:dyDescent="0.35">
      <c r="P5036" s="1"/>
      <c r="Q5036" s="1"/>
      <c r="T5036" s="1"/>
    </row>
    <row r="5037" spans="16:20" x14ac:dyDescent="0.35">
      <c r="P5037" s="1"/>
      <c r="Q5037" s="1"/>
      <c r="T5037" s="1"/>
    </row>
    <row r="5038" spans="16:20" x14ac:dyDescent="0.35">
      <c r="P5038" s="1"/>
      <c r="Q5038" s="1"/>
      <c r="T5038" s="1"/>
    </row>
    <row r="5039" spans="16:20" x14ac:dyDescent="0.35">
      <c r="P5039" s="1"/>
      <c r="Q5039" s="1"/>
      <c r="T5039" s="1"/>
    </row>
    <row r="5040" spans="16:20" x14ac:dyDescent="0.35">
      <c r="P5040" s="1"/>
      <c r="Q5040" s="1"/>
      <c r="T5040" s="1"/>
    </row>
    <row r="5041" spans="16:20" x14ac:dyDescent="0.35">
      <c r="P5041" s="1"/>
      <c r="Q5041" s="1"/>
      <c r="T5041" s="1"/>
    </row>
    <row r="5042" spans="16:20" x14ac:dyDescent="0.35">
      <c r="P5042" s="1"/>
      <c r="Q5042" s="1"/>
      <c r="T5042" s="1"/>
    </row>
    <row r="5043" spans="16:20" x14ac:dyDescent="0.35">
      <c r="P5043" s="1"/>
      <c r="Q5043" s="1"/>
      <c r="T5043" s="1"/>
    </row>
    <row r="5044" spans="16:20" x14ac:dyDescent="0.35">
      <c r="P5044" s="1"/>
      <c r="Q5044" s="1"/>
      <c r="T5044" s="1"/>
    </row>
    <row r="5045" spans="16:20" x14ac:dyDescent="0.35">
      <c r="P5045" s="1"/>
      <c r="Q5045" s="1"/>
      <c r="T5045" s="1"/>
    </row>
    <row r="5046" spans="16:20" x14ac:dyDescent="0.35">
      <c r="P5046" s="1"/>
      <c r="Q5046" s="1"/>
      <c r="T5046" s="1"/>
    </row>
    <row r="5047" spans="16:20" x14ac:dyDescent="0.35">
      <c r="P5047" s="1"/>
      <c r="Q5047" s="1"/>
      <c r="T5047" s="1"/>
    </row>
    <row r="5048" spans="16:20" x14ac:dyDescent="0.35">
      <c r="P5048" s="1"/>
      <c r="Q5048" s="1"/>
      <c r="T5048" s="1"/>
    </row>
    <row r="5049" spans="16:20" x14ac:dyDescent="0.35">
      <c r="P5049" s="1"/>
      <c r="Q5049" s="1"/>
      <c r="T5049" s="1"/>
    </row>
    <row r="5050" spans="16:20" x14ac:dyDescent="0.35">
      <c r="P5050" s="1"/>
      <c r="Q5050" s="1"/>
      <c r="T5050" s="1"/>
    </row>
    <row r="5051" spans="16:20" x14ac:dyDescent="0.35">
      <c r="P5051" s="1"/>
      <c r="Q5051" s="1"/>
      <c r="T5051" s="1"/>
    </row>
    <row r="5052" spans="16:20" x14ac:dyDescent="0.35">
      <c r="P5052" s="1"/>
      <c r="Q5052" s="1"/>
      <c r="T5052" s="1"/>
    </row>
    <row r="5053" spans="16:20" x14ac:dyDescent="0.35">
      <c r="P5053" s="1"/>
      <c r="Q5053" s="1"/>
      <c r="T5053" s="1"/>
    </row>
    <row r="5054" spans="16:20" x14ac:dyDescent="0.35">
      <c r="P5054" s="1"/>
      <c r="Q5054" s="1"/>
      <c r="T5054" s="1"/>
    </row>
    <row r="5055" spans="16:20" x14ac:dyDescent="0.35">
      <c r="P5055" s="1"/>
      <c r="Q5055" s="1"/>
      <c r="T5055" s="1"/>
    </row>
    <row r="5056" spans="16:20" x14ac:dyDescent="0.35">
      <c r="P5056" s="1"/>
      <c r="Q5056" s="1"/>
      <c r="T5056" s="1"/>
    </row>
    <row r="5057" spans="16:20" x14ac:dyDescent="0.35">
      <c r="P5057" s="1"/>
      <c r="Q5057" s="1"/>
      <c r="T5057" s="1"/>
    </row>
    <row r="5058" spans="16:20" x14ac:dyDescent="0.35">
      <c r="P5058" s="1"/>
      <c r="Q5058" s="1"/>
      <c r="T5058" s="1"/>
    </row>
    <row r="5059" spans="16:20" x14ac:dyDescent="0.35">
      <c r="P5059" s="1"/>
      <c r="Q5059" s="1"/>
      <c r="T5059" s="1"/>
    </row>
    <row r="5060" spans="16:20" x14ac:dyDescent="0.35">
      <c r="P5060" s="1"/>
      <c r="Q5060" s="1"/>
      <c r="T5060" s="1"/>
    </row>
    <row r="5061" spans="16:20" x14ac:dyDescent="0.35">
      <c r="P5061" s="1"/>
      <c r="Q5061" s="1"/>
      <c r="T5061" s="1"/>
    </row>
    <row r="5062" spans="16:20" x14ac:dyDescent="0.35">
      <c r="P5062" s="1"/>
      <c r="Q5062" s="1"/>
      <c r="T5062" s="1"/>
    </row>
    <row r="5063" spans="16:20" x14ac:dyDescent="0.35">
      <c r="P5063" s="1"/>
      <c r="Q5063" s="1"/>
      <c r="T5063" s="1"/>
    </row>
    <row r="5064" spans="16:20" x14ac:dyDescent="0.35">
      <c r="P5064" s="1"/>
      <c r="Q5064" s="1"/>
      <c r="T5064" s="1"/>
    </row>
    <row r="5065" spans="16:20" x14ac:dyDescent="0.35">
      <c r="P5065" s="1"/>
      <c r="Q5065" s="1"/>
      <c r="T5065" s="1"/>
    </row>
    <row r="5066" spans="16:20" x14ac:dyDescent="0.35">
      <c r="P5066" s="1"/>
      <c r="Q5066" s="1"/>
      <c r="T5066" s="1"/>
    </row>
    <row r="5067" spans="16:20" x14ac:dyDescent="0.35">
      <c r="P5067" s="1"/>
      <c r="Q5067" s="1"/>
      <c r="T5067" s="1"/>
    </row>
    <row r="5068" spans="16:20" x14ac:dyDescent="0.35">
      <c r="P5068" s="1"/>
      <c r="Q5068" s="1"/>
      <c r="T5068" s="1"/>
    </row>
    <row r="5069" spans="16:20" x14ac:dyDescent="0.35">
      <c r="P5069" s="1"/>
      <c r="Q5069" s="1"/>
      <c r="T5069" s="1"/>
    </row>
    <row r="5070" spans="16:20" x14ac:dyDescent="0.35">
      <c r="P5070" s="1"/>
      <c r="Q5070" s="1"/>
      <c r="T5070" s="1"/>
    </row>
    <row r="5071" spans="16:20" x14ac:dyDescent="0.35">
      <c r="P5071" s="1"/>
      <c r="Q5071" s="1"/>
      <c r="T5071" s="1"/>
    </row>
    <row r="5072" spans="16:20" x14ac:dyDescent="0.35">
      <c r="P5072" s="1"/>
      <c r="Q5072" s="1"/>
      <c r="T5072" s="1"/>
    </row>
    <row r="5073" spans="16:20" x14ac:dyDescent="0.35">
      <c r="P5073" s="1"/>
      <c r="Q5073" s="1"/>
      <c r="T5073" s="1"/>
    </row>
    <row r="5074" spans="16:20" x14ac:dyDescent="0.35">
      <c r="P5074" s="1"/>
      <c r="Q5074" s="1"/>
      <c r="T5074" s="1"/>
    </row>
    <row r="5075" spans="16:20" x14ac:dyDescent="0.35">
      <c r="P5075" s="1"/>
      <c r="Q5075" s="1"/>
      <c r="T5075" s="1"/>
    </row>
    <row r="5076" spans="16:20" x14ac:dyDescent="0.35">
      <c r="P5076" s="1"/>
      <c r="Q5076" s="1"/>
      <c r="T5076" s="1"/>
    </row>
    <row r="5077" spans="16:20" x14ac:dyDescent="0.35">
      <c r="P5077" s="1"/>
      <c r="Q5077" s="1"/>
      <c r="T5077" s="1"/>
    </row>
    <row r="5078" spans="16:20" x14ac:dyDescent="0.35">
      <c r="P5078" s="1"/>
      <c r="Q5078" s="1"/>
      <c r="T5078" s="1"/>
    </row>
    <row r="5079" spans="16:20" x14ac:dyDescent="0.35">
      <c r="P5079" s="1"/>
      <c r="Q5079" s="1"/>
      <c r="T5079" s="1"/>
    </row>
    <row r="5080" spans="16:20" x14ac:dyDescent="0.35">
      <c r="P5080" s="1"/>
      <c r="Q5080" s="1"/>
      <c r="T5080" s="1"/>
    </row>
    <row r="5081" spans="16:20" x14ac:dyDescent="0.35">
      <c r="P5081" s="1"/>
      <c r="Q5081" s="1"/>
      <c r="T5081" s="1"/>
    </row>
    <row r="5082" spans="16:20" x14ac:dyDescent="0.35">
      <c r="P5082" s="1"/>
      <c r="Q5082" s="1"/>
      <c r="T5082" s="1"/>
    </row>
    <row r="5083" spans="16:20" x14ac:dyDescent="0.35">
      <c r="P5083" s="1"/>
      <c r="Q5083" s="1"/>
      <c r="T5083" s="1"/>
    </row>
    <row r="5084" spans="16:20" x14ac:dyDescent="0.35">
      <c r="P5084" s="1"/>
      <c r="Q5084" s="1"/>
      <c r="T5084" s="1"/>
    </row>
    <row r="5085" spans="16:20" x14ac:dyDescent="0.35">
      <c r="P5085" s="1"/>
      <c r="Q5085" s="1"/>
      <c r="T5085" s="1"/>
    </row>
    <row r="5086" spans="16:20" x14ac:dyDescent="0.35">
      <c r="P5086" s="1"/>
      <c r="Q5086" s="1"/>
      <c r="T5086" s="1"/>
    </row>
    <row r="5087" spans="16:20" x14ac:dyDescent="0.35">
      <c r="P5087" s="1"/>
      <c r="Q5087" s="1"/>
      <c r="T5087" s="1"/>
    </row>
    <row r="5088" spans="16:20" x14ac:dyDescent="0.35">
      <c r="P5088" s="1"/>
      <c r="Q5088" s="1"/>
      <c r="T5088" s="1"/>
    </row>
    <row r="5089" spans="16:20" x14ac:dyDescent="0.35">
      <c r="P5089" s="1"/>
      <c r="Q5089" s="1"/>
      <c r="T5089" s="1"/>
    </row>
    <row r="5090" spans="16:20" x14ac:dyDescent="0.35">
      <c r="P5090" s="1"/>
      <c r="Q5090" s="1"/>
      <c r="T5090" s="1"/>
    </row>
    <row r="5091" spans="16:20" x14ac:dyDescent="0.35">
      <c r="P5091" s="1"/>
      <c r="Q5091" s="1"/>
      <c r="T5091" s="1"/>
    </row>
    <row r="5092" spans="16:20" x14ac:dyDescent="0.35">
      <c r="P5092" s="1"/>
      <c r="Q5092" s="1"/>
      <c r="T5092" s="1"/>
    </row>
    <row r="5093" spans="16:20" x14ac:dyDescent="0.35">
      <c r="P5093" s="1"/>
      <c r="Q5093" s="1"/>
      <c r="T5093" s="1"/>
    </row>
    <row r="5094" spans="16:20" x14ac:dyDescent="0.35">
      <c r="P5094" s="1"/>
      <c r="Q5094" s="1"/>
      <c r="T5094" s="1"/>
    </row>
    <row r="5095" spans="16:20" x14ac:dyDescent="0.35">
      <c r="P5095" s="1"/>
      <c r="Q5095" s="1"/>
      <c r="T5095" s="1"/>
    </row>
    <row r="5096" spans="16:20" x14ac:dyDescent="0.35">
      <c r="P5096" s="1"/>
      <c r="Q5096" s="1"/>
      <c r="T5096" s="1"/>
    </row>
    <row r="5097" spans="16:20" x14ac:dyDescent="0.35">
      <c r="P5097" s="1"/>
      <c r="Q5097" s="1"/>
      <c r="T5097" s="1"/>
    </row>
    <row r="5098" spans="16:20" x14ac:dyDescent="0.35">
      <c r="P5098" s="1"/>
      <c r="Q5098" s="1"/>
      <c r="T5098" s="1"/>
    </row>
    <row r="5099" spans="16:20" x14ac:dyDescent="0.35">
      <c r="P5099" s="1"/>
      <c r="Q5099" s="1"/>
      <c r="T5099" s="1"/>
    </row>
    <row r="5100" spans="16:20" x14ac:dyDescent="0.35">
      <c r="P5100" s="1"/>
      <c r="Q5100" s="1"/>
      <c r="T5100" s="1"/>
    </row>
    <row r="5101" spans="16:20" x14ac:dyDescent="0.35">
      <c r="P5101" s="1"/>
      <c r="Q5101" s="1"/>
      <c r="T5101" s="1"/>
    </row>
    <row r="5102" spans="16:20" x14ac:dyDescent="0.35">
      <c r="P5102" s="1"/>
      <c r="Q5102" s="1"/>
      <c r="T5102" s="1"/>
    </row>
    <row r="5103" spans="16:20" x14ac:dyDescent="0.35">
      <c r="P5103" s="1"/>
      <c r="Q5103" s="1"/>
      <c r="T5103" s="1"/>
    </row>
    <row r="5104" spans="16:20" x14ac:dyDescent="0.35">
      <c r="P5104" s="1"/>
      <c r="Q5104" s="1"/>
      <c r="T5104" s="1"/>
    </row>
    <row r="5105" spans="5:20" x14ac:dyDescent="0.35">
      <c r="P5105" s="1"/>
      <c r="Q5105" s="1"/>
      <c r="T5105" s="1"/>
    </row>
    <row r="5106" spans="5:20" x14ac:dyDescent="0.35">
      <c r="P5106" s="1"/>
      <c r="Q5106" s="1"/>
      <c r="T5106" s="1"/>
    </row>
    <row r="5107" spans="5:20" x14ac:dyDescent="0.35">
      <c r="P5107" s="1"/>
      <c r="Q5107" s="1"/>
      <c r="T5107" s="1"/>
    </row>
    <row r="5108" spans="5:20" x14ac:dyDescent="0.35">
      <c r="P5108" s="1"/>
      <c r="Q5108" s="1"/>
      <c r="T5108" s="1"/>
    </row>
    <row r="5109" spans="5:20" x14ac:dyDescent="0.35">
      <c r="P5109" s="1"/>
      <c r="Q5109" s="1"/>
      <c r="T5109" s="1"/>
    </row>
    <row r="5110" spans="5:20" x14ac:dyDescent="0.35">
      <c r="P5110" s="1"/>
      <c r="Q5110" s="1"/>
      <c r="T5110" s="1"/>
    </row>
    <row r="5111" spans="5:20" x14ac:dyDescent="0.35">
      <c r="P5111" s="1"/>
      <c r="Q5111" s="1"/>
      <c r="T5111" s="1"/>
    </row>
    <row r="5112" spans="5:20" x14ac:dyDescent="0.35">
      <c r="P5112" s="1"/>
      <c r="Q5112" s="1"/>
      <c r="T5112" s="1"/>
    </row>
    <row r="5113" spans="5:20" x14ac:dyDescent="0.35">
      <c r="P5113" s="1"/>
      <c r="Q5113" s="1"/>
      <c r="T5113" s="1"/>
    </row>
    <row r="5114" spans="5:20" x14ac:dyDescent="0.35">
      <c r="E5114" s="1"/>
      <c r="F5114" s="1"/>
      <c r="P5114" s="1"/>
      <c r="Q5114" s="1"/>
      <c r="T5114" s="1"/>
    </row>
    <row r="5115" spans="5:20" x14ac:dyDescent="0.35">
      <c r="E5115" s="1"/>
      <c r="F5115" s="1"/>
      <c r="P5115" s="1"/>
      <c r="Q5115" s="1"/>
      <c r="T5115" s="1"/>
    </row>
    <row r="5116" spans="5:20" x14ac:dyDescent="0.35">
      <c r="E5116" s="1"/>
      <c r="F5116" s="1"/>
      <c r="P5116" s="1"/>
      <c r="Q5116" s="1"/>
      <c r="T5116" s="1"/>
    </row>
    <row r="5117" spans="5:20" x14ac:dyDescent="0.35">
      <c r="E5117" s="1"/>
      <c r="F5117" s="1"/>
      <c r="P5117" s="1"/>
      <c r="Q5117" s="1"/>
      <c r="T5117" s="1"/>
    </row>
    <row r="5118" spans="5:20" x14ac:dyDescent="0.35">
      <c r="E5118" s="1"/>
      <c r="F5118" s="1"/>
      <c r="P5118" s="1"/>
      <c r="Q5118" s="1"/>
      <c r="T5118" s="1"/>
    </row>
    <row r="5119" spans="5:20" x14ac:dyDescent="0.35">
      <c r="E5119" s="1"/>
      <c r="F5119" s="1"/>
      <c r="P5119" s="1"/>
      <c r="Q5119" s="1"/>
      <c r="T5119" s="1"/>
    </row>
    <row r="5120" spans="5:20" x14ac:dyDescent="0.35">
      <c r="E5120" s="1"/>
      <c r="F5120" s="1"/>
      <c r="P5120" s="1"/>
      <c r="Q5120" s="1"/>
      <c r="T5120" s="1"/>
    </row>
    <row r="5121" spans="5:20" x14ac:dyDescent="0.35">
      <c r="E5121" s="1"/>
      <c r="F5121" s="1"/>
      <c r="P5121" s="1"/>
      <c r="Q5121" s="1"/>
      <c r="T5121" s="1"/>
    </row>
    <row r="5122" spans="5:20" x14ac:dyDescent="0.35">
      <c r="E5122" s="1"/>
      <c r="F5122" s="1"/>
      <c r="P5122" s="1"/>
      <c r="Q5122" s="1"/>
      <c r="T5122" s="1"/>
    </row>
    <row r="5123" spans="5:20" x14ac:dyDescent="0.35">
      <c r="E5123" s="1"/>
      <c r="F5123" s="1"/>
      <c r="P5123" s="1"/>
      <c r="Q5123" s="1"/>
      <c r="T5123" s="1"/>
    </row>
    <row r="5124" spans="5:20" x14ac:dyDescent="0.35">
      <c r="E5124" s="1"/>
      <c r="F5124" s="1"/>
      <c r="P5124" s="1"/>
      <c r="Q5124" s="1"/>
      <c r="T5124" s="1"/>
    </row>
    <row r="5125" spans="5:20" x14ac:dyDescent="0.35">
      <c r="E5125" s="1"/>
      <c r="F5125" s="1"/>
      <c r="P5125" s="1"/>
      <c r="Q5125" s="1"/>
      <c r="T5125" s="1"/>
    </row>
    <row r="5126" spans="5:20" x14ac:dyDescent="0.35">
      <c r="E5126" s="1"/>
      <c r="F5126" s="1"/>
      <c r="P5126" s="1"/>
      <c r="Q5126" s="1"/>
      <c r="T5126" s="1"/>
    </row>
    <row r="5127" spans="5:20" x14ac:dyDescent="0.35">
      <c r="E5127" s="1"/>
      <c r="F5127" s="1"/>
      <c r="P5127" s="1"/>
      <c r="Q5127" s="1"/>
      <c r="T5127" s="1"/>
    </row>
    <row r="5128" spans="5:20" x14ac:dyDescent="0.35">
      <c r="E5128" s="1"/>
      <c r="F5128" s="1"/>
      <c r="P5128" s="1"/>
      <c r="Q5128" s="1"/>
      <c r="T5128" s="1"/>
    </row>
    <row r="5129" spans="5:20" x14ac:dyDescent="0.35">
      <c r="E5129" s="1"/>
      <c r="F5129" s="1"/>
      <c r="P5129" s="1"/>
      <c r="Q5129" s="1"/>
      <c r="T5129" s="1"/>
    </row>
    <row r="5130" spans="5:20" x14ac:dyDescent="0.35">
      <c r="E5130" s="1"/>
      <c r="F5130" s="1"/>
      <c r="P5130" s="1"/>
      <c r="Q5130" s="1"/>
      <c r="T5130" s="1"/>
    </row>
    <row r="5131" spans="5:20" x14ac:dyDescent="0.35">
      <c r="E5131" s="1"/>
      <c r="F5131" s="1"/>
      <c r="P5131" s="1"/>
      <c r="Q5131" s="1"/>
      <c r="T5131" s="1"/>
    </row>
    <row r="5132" spans="5:20" x14ac:dyDescent="0.35">
      <c r="E5132" s="1"/>
      <c r="F5132" s="1"/>
      <c r="P5132" s="1"/>
      <c r="Q5132" s="1"/>
      <c r="T5132" s="1"/>
    </row>
    <row r="5133" spans="5:20" x14ac:dyDescent="0.35">
      <c r="E5133" s="1"/>
      <c r="F5133" s="1"/>
      <c r="P5133" s="1"/>
      <c r="Q5133" s="1"/>
      <c r="T5133" s="1"/>
    </row>
    <row r="5134" spans="5:20" x14ac:dyDescent="0.35">
      <c r="E5134" s="1"/>
      <c r="F5134" s="1"/>
      <c r="P5134" s="1"/>
      <c r="Q5134" s="1"/>
      <c r="T5134" s="1"/>
    </row>
    <row r="5135" spans="5:20" x14ac:dyDescent="0.35">
      <c r="E5135" s="1"/>
      <c r="F5135" s="1"/>
      <c r="P5135" s="1"/>
      <c r="Q5135" s="1"/>
      <c r="T5135" s="1"/>
    </row>
    <row r="5136" spans="5:20" x14ac:dyDescent="0.35">
      <c r="E5136" s="1"/>
      <c r="F5136" s="1"/>
      <c r="P5136" s="1"/>
      <c r="Q5136" s="1"/>
      <c r="T5136" s="1"/>
    </row>
    <row r="5137" spans="5:20" x14ac:dyDescent="0.35">
      <c r="E5137" s="1"/>
      <c r="F5137" s="1"/>
      <c r="P5137" s="1"/>
      <c r="Q5137" s="1"/>
      <c r="T5137" s="1"/>
    </row>
    <row r="5138" spans="5:20" x14ac:dyDescent="0.35">
      <c r="P5138" s="1"/>
      <c r="Q5138" s="1"/>
      <c r="T5138" s="1"/>
    </row>
    <row r="5139" spans="5:20" x14ac:dyDescent="0.35">
      <c r="P5139" s="1"/>
      <c r="Q5139" s="1"/>
      <c r="T5139" s="1"/>
    </row>
    <row r="5140" spans="5:20" x14ac:dyDescent="0.35">
      <c r="P5140" s="1"/>
      <c r="Q5140" s="1"/>
      <c r="T5140" s="1"/>
    </row>
    <row r="5141" spans="5:20" x14ac:dyDescent="0.35">
      <c r="P5141" s="1"/>
      <c r="Q5141" s="1"/>
      <c r="T5141" s="1"/>
    </row>
    <row r="5142" spans="5:20" x14ac:dyDescent="0.35">
      <c r="P5142" s="1"/>
      <c r="Q5142" s="1"/>
      <c r="T5142" s="1"/>
    </row>
    <row r="5143" spans="5:20" x14ac:dyDescent="0.35">
      <c r="P5143" s="1"/>
      <c r="Q5143" s="1"/>
      <c r="T5143" s="1"/>
    </row>
    <row r="5144" spans="5:20" x14ac:dyDescent="0.35">
      <c r="P5144" s="1"/>
      <c r="Q5144" s="1"/>
      <c r="T5144" s="1"/>
    </row>
    <row r="5145" spans="5:20" x14ac:dyDescent="0.35">
      <c r="P5145" s="1"/>
      <c r="Q5145" s="1"/>
      <c r="T5145" s="1"/>
    </row>
    <row r="5146" spans="5:20" x14ac:dyDescent="0.35">
      <c r="P5146" s="1"/>
      <c r="Q5146" s="1"/>
      <c r="T5146" s="1"/>
    </row>
    <row r="5147" spans="5:20" x14ac:dyDescent="0.35">
      <c r="P5147" s="1"/>
      <c r="Q5147" s="1"/>
      <c r="T5147" s="1"/>
    </row>
    <row r="5148" spans="5:20" x14ac:dyDescent="0.35">
      <c r="P5148" s="1"/>
      <c r="Q5148" s="1"/>
      <c r="T5148" s="1"/>
    </row>
    <row r="5149" spans="5:20" x14ac:dyDescent="0.35">
      <c r="P5149" s="1"/>
      <c r="Q5149" s="1"/>
      <c r="T5149" s="1"/>
    </row>
    <row r="5150" spans="5:20" x14ac:dyDescent="0.35">
      <c r="P5150" s="1"/>
      <c r="Q5150" s="1"/>
      <c r="T5150" s="1"/>
    </row>
    <row r="5151" spans="5:20" x14ac:dyDescent="0.35">
      <c r="P5151" s="1"/>
      <c r="Q5151" s="1"/>
      <c r="T5151" s="1"/>
    </row>
    <row r="5152" spans="5:20" x14ac:dyDescent="0.35">
      <c r="P5152" s="1"/>
      <c r="Q5152" s="1"/>
      <c r="T5152" s="1"/>
    </row>
    <row r="5153" spans="16:20" x14ac:dyDescent="0.35">
      <c r="P5153" s="1"/>
      <c r="Q5153" s="1"/>
      <c r="T5153" s="1"/>
    </row>
    <row r="5154" spans="16:20" x14ac:dyDescent="0.35">
      <c r="P5154" s="1"/>
      <c r="Q5154" s="1"/>
      <c r="T5154" s="1"/>
    </row>
    <row r="5155" spans="16:20" x14ac:dyDescent="0.35">
      <c r="P5155" s="1"/>
      <c r="Q5155" s="1"/>
      <c r="T5155" s="1"/>
    </row>
    <row r="5156" spans="16:20" x14ac:dyDescent="0.35">
      <c r="P5156" s="1"/>
      <c r="Q5156" s="1"/>
      <c r="T5156" s="1"/>
    </row>
    <row r="5157" spans="16:20" x14ac:dyDescent="0.35">
      <c r="P5157" s="1"/>
      <c r="Q5157" s="1"/>
      <c r="T5157" s="1"/>
    </row>
    <row r="5158" spans="16:20" x14ac:dyDescent="0.35">
      <c r="P5158" s="1"/>
      <c r="Q5158" s="1"/>
      <c r="T5158" s="1"/>
    </row>
    <row r="5159" spans="16:20" x14ac:dyDescent="0.35">
      <c r="P5159" s="1"/>
      <c r="Q5159" s="1"/>
      <c r="T5159" s="1"/>
    </row>
    <row r="5160" spans="16:20" x14ac:dyDescent="0.35">
      <c r="P5160" s="1"/>
      <c r="Q5160" s="1"/>
      <c r="T5160" s="1"/>
    </row>
    <row r="5161" spans="16:20" x14ac:dyDescent="0.35">
      <c r="P5161" s="1"/>
      <c r="Q5161" s="1"/>
      <c r="T5161" s="1"/>
    </row>
    <row r="5162" spans="16:20" x14ac:dyDescent="0.35">
      <c r="P5162" s="1"/>
      <c r="Q5162" s="1"/>
      <c r="T5162" s="1"/>
    </row>
    <row r="5163" spans="16:20" x14ac:dyDescent="0.35">
      <c r="P5163" s="1"/>
      <c r="Q5163" s="1"/>
      <c r="T5163" s="1"/>
    </row>
    <row r="5164" spans="16:20" x14ac:dyDescent="0.35">
      <c r="P5164" s="1"/>
      <c r="Q5164" s="1"/>
      <c r="T5164" s="1"/>
    </row>
    <row r="5165" spans="16:20" x14ac:dyDescent="0.35">
      <c r="P5165" s="1"/>
      <c r="Q5165" s="1"/>
      <c r="T5165" s="1"/>
    </row>
    <row r="5166" spans="16:20" x14ac:dyDescent="0.35">
      <c r="P5166" s="1"/>
      <c r="Q5166" s="1"/>
      <c r="T5166" s="1"/>
    </row>
    <row r="5167" spans="16:20" x14ac:dyDescent="0.35">
      <c r="P5167" s="1"/>
      <c r="Q5167" s="1"/>
      <c r="T5167" s="1"/>
    </row>
    <row r="5168" spans="16:20" x14ac:dyDescent="0.35">
      <c r="P5168" s="1"/>
      <c r="Q5168" s="1"/>
      <c r="T5168" s="1"/>
    </row>
    <row r="5169" spans="16:20" x14ac:dyDescent="0.35">
      <c r="P5169" s="1"/>
      <c r="Q5169" s="1"/>
      <c r="T5169" s="1"/>
    </row>
    <row r="5170" spans="16:20" x14ac:dyDescent="0.35">
      <c r="P5170" s="1"/>
      <c r="Q5170" s="1"/>
      <c r="T5170" s="1"/>
    </row>
    <row r="5171" spans="16:20" x14ac:dyDescent="0.35">
      <c r="P5171" s="1"/>
      <c r="Q5171" s="1"/>
      <c r="T5171" s="1"/>
    </row>
    <row r="5172" spans="16:20" x14ac:dyDescent="0.35">
      <c r="P5172" s="1"/>
      <c r="Q5172" s="1"/>
      <c r="T5172" s="1"/>
    </row>
    <row r="5173" spans="16:20" x14ac:dyDescent="0.35">
      <c r="P5173" s="1"/>
      <c r="Q5173" s="1"/>
      <c r="T5173" s="1"/>
    </row>
    <row r="5174" spans="16:20" x14ac:dyDescent="0.35">
      <c r="P5174" s="1"/>
      <c r="Q5174" s="1"/>
      <c r="T5174" s="1"/>
    </row>
    <row r="5175" spans="16:20" x14ac:dyDescent="0.35">
      <c r="P5175" s="1"/>
      <c r="Q5175" s="1"/>
      <c r="T5175" s="1"/>
    </row>
    <row r="5176" spans="16:20" x14ac:dyDescent="0.35">
      <c r="P5176" s="1"/>
      <c r="Q5176" s="1"/>
      <c r="T5176" s="1"/>
    </row>
    <row r="5177" spans="16:20" x14ac:dyDescent="0.35">
      <c r="P5177" s="1"/>
      <c r="Q5177" s="1"/>
      <c r="T5177" s="1"/>
    </row>
    <row r="5178" spans="16:20" x14ac:dyDescent="0.35">
      <c r="P5178" s="1"/>
      <c r="Q5178" s="1"/>
      <c r="T5178" s="1"/>
    </row>
    <row r="5179" spans="16:20" x14ac:dyDescent="0.35">
      <c r="P5179" s="1"/>
      <c r="Q5179" s="1"/>
      <c r="T5179" s="1"/>
    </row>
    <row r="5180" spans="16:20" x14ac:dyDescent="0.35">
      <c r="P5180" s="1"/>
      <c r="Q5180" s="1"/>
      <c r="T5180" s="1"/>
    </row>
    <row r="5181" spans="16:20" x14ac:dyDescent="0.35">
      <c r="P5181" s="1"/>
      <c r="Q5181" s="1"/>
      <c r="T5181" s="1"/>
    </row>
    <row r="5182" spans="16:20" x14ac:dyDescent="0.35">
      <c r="P5182" s="1"/>
      <c r="Q5182" s="1"/>
      <c r="T5182" s="1"/>
    </row>
    <row r="5183" spans="16:20" x14ac:dyDescent="0.35">
      <c r="P5183" s="1"/>
      <c r="Q5183" s="1"/>
      <c r="T5183" s="1"/>
    </row>
    <row r="5184" spans="16:20" x14ac:dyDescent="0.35">
      <c r="P5184" s="1"/>
      <c r="Q5184" s="1"/>
      <c r="T5184" s="1"/>
    </row>
    <row r="5185" spans="16:20" x14ac:dyDescent="0.35">
      <c r="P5185" s="1"/>
      <c r="Q5185" s="1"/>
      <c r="T5185" s="1"/>
    </row>
    <row r="5186" spans="16:20" x14ac:dyDescent="0.35">
      <c r="P5186" s="1"/>
      <c r="Q5186" s="1"/>
      <c r="T5186" s="1"/>
    </row>
    <row r="5187" spans="16:20" x14ac:dyDescent="0.35">
      <c r="P5187" s="1"/>
      <c r="Q5187" s="1"/>
      <c r="T5187" s="1"/>
    </row>
    <row r="5188" spans="16:20" x14ac:dyDescent="0.35">
      <c r="P5188" s="1"/>
      <c r="Q5188" s="1"/>
      <c r="T5188" s="1"/>
    </row>
    <row r="5189" spans="16:20" x14ac:dyDescent="0.35">
      <c r="P5189" s="1"/>
      <c r="Q5189" s="1"/>
      <c r="T5189" s="1"/>
    </row>
    <row r="5190" spans="16:20" x14ac:dyDescent="0.35">
      <c r="P5190" s="1"/>
      <c r="Q5190" s="1"/>
      <c r="T5190" s="1"/>
    </row>
    <row r="5191" spans="16:20" x14ac:dyDescent="0.35">
      <c r="P5191" s="1"/>
      <c r="Q5191" s="1"/>
      <c r="T5191" s="1"/>
    </row>
    <row r="5192" spans="16:20" x14ac:dyDescent="0.35">
      <c r="P5192" s="1"/>
      <c r="Q5192" s="1"/>
      <c r="T5192" s="1"/>
    </row>
    <row r="5193" spans="16:20" x14ac:dyDescent="0.35">
      <c r="P5193" s="1"/>
      <c r="Q5193" s="1"/>
      <c r="T5193" s="1"/>
    </row>
    <row r="5194" spans="16:20" x14ac:dyDescent="0.35">
      <c r="P5194" s="1"/>
      <c r="Q5194" s="1"/>
      <c r="T5194" s="1"/>
    </row>
    <row r="5195" spans="16:20" x14ac:dyDescent="0.35">
      <c r="P5195" s="1"/>
      <c r="Q5195" s="1"/>
      <c r="T5195" s="1"/>
    </row>
    <row r="5196" spans="16:20" x14ac:dyDescent="0.35">
      <c r="P5196" s="1"/>
      <c r="Q5196" s="1"/>
      <c r="T5196" s="1"/>
    </row>
    <row r="5197" spans="16:20" x14ac:dyDescent="0.35">
      <c r="P5197" s="1"/>
      <c r="Q5197" s="1"/>
      <c r="T5197" s="1"/>
    </row>
    <row r="5198" spans="16:20" x14ac:dyDescent="0.35">
      <c r="P5198" s="1"/>
      <c r="Q5198" s="1"/>
      <c r="T5198" s="1"/>
    </row>
    <row r="5199" spans="16:20" x14ac:dyDescent="0.35">
      <c r="P5199" s="1"/>
      <c r="Q5199" s="1"/>
      <c r="T5199" s="1"/>
    </row>
    <row r="5200" spans="16:20" x14ac:dyDescent="0.35">
      <c r="P5200" s="1"/>
      <c r="Q5200" s="1"/>
      <c r="T5200" s="1"/>
    </row>
    <row r="5201" spans="5:20" x14ac:dyDescent="0.35">
      <c r="P5201" s="1"/>
      <c r="Q5201" s="1"/>
      <c r="T5201" s="1"/>
    </row>
    <row r="5202" spans="5:20" x14ac:dyDescent="0.35">
      <c r="P5202" s="1"/>
      <c r="Q5202" s="1"/>
      <c r="T5202" s="1"/>
    </row>
    <row r="5203" spans="5:20" x14ac:dyDescent="0.35">
      <c r="P5203" s="1"/>
      <c r="Q5203" s="1"/>
      <c r="T5203" s="1"/>
    </row>
    <row r="5204" spans="5:20" x14ac:dyDescent="0.35">
      <c r="P5204" s="1"/>
      <c r="Q5204" s="1"/>
      <c r="T5204" s="1"/>
    </row>
    <row r="5205" spans="5:20" x14ac:dyDescent="0.35">
      <c r="P5205" s="1"/>
      <c r="Q5205" s="1"/>
      <c r="T5205" s="1"/>
    </row>
    <row r="5206" spans="5:20" x14ac:dyDescent="0.35">
      <c r="P5206" s="1"/>
      <c r="Q5206" s="1"/>
      <c r="T5206" s="1"/>
    </row>
    <row r="5207" spans="5:20" x14ac:dyDescent="0.35">
      <c r="P5207" s="1"/>
      <c r="Q5207" s="1"/>
      <c r="T5207" s="1"/>
    </row>
    <row r="5208" spans="5:20" x14ac:dyDescent="0.35">
      <c r="P5208" s="1"/>
      <c r="Q5208" s="1"/>
      <c r="T5208" s="1"/>
    </row>
    <row r="5209" spans="5:20" x14ac:dyDescent="0.35">
      <c r="P5209" s="1"/>
      <c r="Q5209" s="1"/>
      <c r="T5209" s="1"/>
    </row>
    <row r="5210" spans="5:20" x14ac:dyDescent="0.35">
      <c r="E5210" s="1"/>
      <c r="F5210" s="1"/>
      <c r="P5210" s="1"/>
      <c r="Q5210" s="1"/>
      <c r="T5210" s="1"/>
    </row>
    <row r="5211" spans="5:20" x14ac:dyDescent="0.35">
      <c r="E5211" s="1"/>
      <c r="F5211" s="1"/>
      <c r="P5211" s="1"/>
      <c r="Q5211" s="1"/>
      <c r="T5211" s="1"/>
    </row>
    <row r="5212" spans="5:20" x14ac:dyDescent="0.35">
      <c r="E5212" s="1"/>
      <c r="F5212" s="1"/>
      <c r="P5212" s="1"/>
      <c r="Q5212" s="1"/>
      <c r="T5212" s="1"/>
    </row>
    <row r="5213" spans="5:20" x14ac:dyDescent="0.35">
      <c r="E5213" s="1"/>
      <c r="F5213" s="1"/>
      <c r="P5213" s="1"/>
      <c r="Q5213" s="1"/>
      <c r="T5213" s="1"/>
    </row>
    <row r="5214" spans="5:20" x14ac:dyDescent="0.35">
      <c r="E5214" s="1"/>
      <c r="F5214" s="1"/>
      <c r="P5214" s="1"/>
      <c r="Q5214" s="1"/>
      <c r="T5214" s="1"/>
    </row>
    <row r="5215" spans="5:20" x14ac:dyDescent="0.35">
      <c r="E5215" s="1"/>
      <c r="F5215" s="1"/>
      <c r="P5215" s="1"/>
      <c r="Q5215" s="1"/>
      <c r="T5215" s="1"/>
    </row>
    <row r="5216" spans="5:20" x14ac:dyDescent="0.35">
      <c r="E5216" s="1"/>
      <c r="F5216" s="1"/>
      <c r="P5216" s="1"/>
      <c r="Q5216" s="1"/>
      <c r="T5216" s="1"/>
    </row>
    <row r="5217" spans="5:20" x14ac:dyDescent="0.35">
      <c r="E5217" s="1"/>
      <c r="F5217" s="1"/>
      <c r="P5217" s="1"/>
      <c r="Q5217" s="1"/>
      <c r="T5217" s="1"/>
    </row>
    <row r="5218" spans="5:20" x14ac:dyDescent="0.35">
      <c r="E5218" s="1"/>
      <c r="F5218" s="1"/>
      <c r="P5218" s="1"/>
      <c r="Q5218" s="1"/>
      <c r="T5218" s="1"/>
    </row>
    <row r="5219" spans="5:20" x14ac:dyDescent="0.35">
      <c r="E5219" s="1"/>
      <c r="F5219" s="1"/>
      <c r="P5219" s="1"/>
      <c r="Q5219" s="1"/>
      <c r="T5219" s="1"/>
    </row>
    <row r="5220" spans="5:20" x14ac:dyDescent="0.35">
      <c r="E5220" s="1"/>
      <c r="F5220" s="1"/>
      <c r="P5220" s="1"/>
      <c r="Q5220" s="1"/>
      <c r="T5220" s="1"/>
    </row>
    <row r="5221" spans="5:20" x14ac:dyDescent="0.35">
      <c r="E5221" s="1"/>
      <c r="F5221" s="1"/>
      <c r="P5221" s="1"/>
      <c r="Q5221" s="1"/>
      <c r="T5221" s="1"/>
    </row>
    <row r="5222" spans="5:20" x14ac:dyDescent="0.35">
      <c r="E5222" s="1"/>
      <c r="F5222" s="1"/>
      <c r="P5222" s="1"/>
      <c r="Q5222" s="1"/>
      <c r="T5222" s="1"/>
    </row>
    <row r="5223" spans="5:20" x14ac:dyDescent="0.35">
      <c r="E5223" s="1"/>
      <c r="F5223" s="1"/>
      <c r="P5223" s="1"/>
      <c r="Q5223" s="1"/>
      <c r="T5223" s="1"/>
    </row>
    <row r="5224" spans="5:20" x14ac:dyDescent="0.35">
      <c r="E5224" s="1"/>
      <c r="F5224" s="1"/>
      <c r="P5224" s="1"/>
      <c r="Q5224" s="1"/>
      <c r="T5224" s="1"/>
    </row>
    <row r="5225" spans="5:20" x14ac:dyDescent="0.35">
      <c r="E5225" s="1"/>
      <c r="F5225" s="1"/>
      <c r="P5225" s="1"/>
      <c r="Q5225" s="1"/>
      <c r="T5225" s="1"/>
    </row>
    <row r="5226" spans="5:20" x14ac:dyDescent="0.35">
      <c r="E5226" s="1"/>
      <c r="F5226" s="1"/>
      <c r="P5226" s="1"/>
      <c r="Q5226" s="1"/>
      <c r="T5226" s="1"/>
    </row>
    <row r="5227" spans="5:20" x14ac:dyDescent="0.35">
      <c r="E5227" s="1"/>
      <c r="F5227" s="1"/>
      <c r="P5227" s="1"/>
      <c r="Q5227" s="1"/>
      <c r="T5227" s="1"/>
    </row>
    <row r="5228" spans="5:20" x14ac:dyDescent="0.35">
      <c r="E5228" s="1"/>
      <c r="F5228" s="1"/>
      <c r="P5228" s="1"/>
      <c r="Q5228" s="1"/>
      <c r="T5228" s="1"/>
    </row>
    <row r="5229" spans="5:20" x14ac:dyDescent="0.35">
      <c r="E5229" s="1"/>
      <c r="F5229" s="1"/>
      <c r="P5229" s="1"/>
      <c r="Q5229" s="1"/>
      <c r="T5229" s="1"/>
    </row>
    <row r="5230" spans="5:20" x14ac:dyDescent="0.35">
      <c r="E5230" s="1"/>
      <c r="F5230" s="1"/>
      <c r="P5230" s="1"/>
      <c r="Q5230" s="1"/>
      <c r="T5230" s="1"/>
    </row>
    <row r="5231" spans="5:20" x14ac:dyDescent="0.35">
      <c r="E5231" s="1"/>
      <c r="F5231" s="1"/>
      <c r="P5231" s="1"/>
      <c r="Q5231" s="1"/>
      <c r="T5231" s="1"/>
    </row>
    <row r="5232" spans="5:20" x14ac:dyDescent="0.35">
      <c r="E5232" s="1"/>
      <c r="F5232" s="1"/>
      <c r="P5232" s="1"/>
      <c r="Q5232" s="1"/>
      <c r="T5232" s="1"/>
    </row>
    <row r="5233" spans="5:20" x14ac:dyDescent="0.35">
      <c r="E5233" s="1"/>
      <c r="F5233" s="1"/>
      <c r="P5233" s="1"/>
      <c r="Q5233" s="1"/>
      <c r="T5233" s="1"/>
    </row>
    <row r="5234" spans="5:20" x14ac:dyDescent="0.35">
      <c r="E5234" s="1"/>
      <c r="F5234" s="1"/>
      <c r="P5234" s="1"/>
      <c r="Q5234" s="1"/>
      <c r="T5234" s="1"/>
    </row>
    <row r="5235" spans="5:20" x14ac:dyDescent="0.35">
      <c r="E5235" s="1"/>
      <c r="F5235" s="1"/>
      <c r="P5235" s="1"/>
      <c r="Q5235" s="1"/>
      <c r="T5235" s="1"/>
    </row>
    <row r="5236" spans="5:20" x14ac:dyDescent="0.35">
      <c r="E5236" s="1"/>
      <c r="F5236" s="1"/>
      <c r="P5236" s="1"/>
      <c r="Q5236" s="1"/>
      <c r="T5236" s="1"/>
    </row>
    <row r="5237" spans="5:20" x14ac:dyDescent="0.35">
      <c r="E5237" s="1"/>
      <c r="F5237" s="1"/>
      <c r="P5237" s="1"/>
      <c r="Q5237" s="1"/>
      <c r="T5237" s="1"/>
    </row>
    <row r="5238" spans="5:20" x14ac:dyDescent="0.35">
      <c r="E5238" s="1"/>
      <c r="F5238" s="1"/>
      <c r="P5238" s="1"/>
      <c r="Q5238" s="1"/>
      <c r="T5238" s="1"/>
    </row>
    <row r="5239" spans="5:20" x14ac:dyDescent="0.35">
      <c r="E5239" s="1"/>
      <c r="F5239" s="1"/>
      <c r="P5239" s="1"/>
      <c r="Q5239" s="1"/>
      <c r="T5239" s="1"/>
    </row>
    <row r="5240" spans="5:20" x14ac:dyDescent="0.35">
      <c r="E5240" s="1"/>
      <c r="F5240" s="1"/>
      <c r="P5240" s="1"/>
      <c r="Q5240" s="1"/>
      <c r="T5240" s="1"/>
    </row>
    <row r="5241" spans="5:20" x14ac:dyDescent="0.35">
      <c r="E5241" s="1"/>
      <c r="F5241" s="1"/>
      <c r="P5241" s="1"/>
      <c r="Q5241" s="1"/>
      <c r="T5241" s="1"/>
    </row>
    <row r="5242" spans="5:20" x14ac:dyDescent="0.35">
      <c r="E5242" s="1"/>
      <c r="F5242" s="1"/>
      <c r="P5242" s="1"/>
      <c r="Q5242" s="1"/>
      <c r="T5242" s="1"/>
    </row>
    <row r="5243" spans="5:20" x14ac:dyDescent="0.35">
      <c r="E5243" s="1"/>
      <c r="F5243" s="1"/>
      <c r="P5243" s="1"/>
      <c r="Q5243" s="1"/>
      <c r="T5243" s="1"/>
    </row>
    <row r="5244" spans="5:20" x14ac:dyDescent="0.35">
      <c r="E5244" s="1"/>
      <c r="F5244" s="1"/>
      <c r="P5244" s="1"/>
      <c r="Q5244" s="1"/>
      <c r="T5244" s="1"/>
    </row>
    <row r="5245" spans="5:20" x14ac:dyDescent="0.35">
      <c r="E5245" s="1"/>
      <c r="F5245" s="1"/>
      <c r="P5245" s="1"/>
      <c r="Q5245" s="1"/>
      <c r="T5245" s="1"/>
    </row>
    <row r="5246" spans="5:20" x14ac:dyDescent="0.35">
      <c r="E5246" s="1"/>
      <c r="F5246" s="1"/>
      <c r="P5246" s="1"/>
      <c r="Q5246" s="1"/>
      <c r="T5246" s="1"/>
    </row>
    <row r="5247" spans="5:20" x14ac:dyDescent="0.35">
      <c r="E5247" s="1"/>
      <c r="F5247" s="1"/>
      <c r="P5247" s="1"/>
      <c r="Q5247" s="1"/>
      <c r="T5247" s="1"/>
    </row>
    <row r="5248" spans="5:20" x14ac:dyDescent="0.35">
      <c r="E5248" s="1"/>
      <c r="F5248" s="1"/>
      <c r="P5248" s="1"/>
      <c r="Q5248" s="1"/>
      <c r="T5248" s="1"/>
    </row>
    <row r="5249" spans="5:20" x14ac:dyDescent="0.35">
      <c r="E5249" s="1"/>
      <c r="F5249" s="1"/>
      <c r="P5249" s="1"/>
      <c r="Q5249" s="1"/>
      <c r="T5249" s="1"/>
    </row>
    <row r="5250" spans="5:20" x14ac:dyDescent="0.35">
      <c r="E5250" s="1"/>
      <c r="F5250" s="1"/>
      <c r="P5250" s="1"/>
      <c r="Q5250" s="1"/>
      <c r="T5250" s="1"/>
    </row>
    <row r="5251" spans="5:20" x14ac:dyDescent="0.35">
      <c r="E5251" s="1"/>
      <c r="F5251" s="1"/>
      <c r="P5251" s="1"/>
      <c r="Q5251" s="1"/>
      <c r="T5251" s="1"/>
    </row>
    <row r="5252" spans="5:20" x14ac:dyDescent="0.35">
      <c r="E5252" s="1"/>
      <c r="F5252" s="1"/>
      <c r="P5252" s="1"/>
      <c r="Q5252" s="1"/>
      <c r="T5252" s="1"/>
    </row>
    <row r="5253" spans="5:20" x14ac:dyDescent="0.35">
      <c r="E5253" s="1"/>
      <c r="F5253" s="1"/>
      <c r="P5253" s="1"/>
      <c r="Q5253" s="1"/>
      <c r="T5253" s="1"/>
    </row>
    <row r="5254" spans="5:20" x14ac:dyDescent="0.35">
      <c r="E5254" s="1"/>
      <c r="F5254" s="1"/>
      <c r="P5254" s="1"/>
      <c r="Q5254" s="1"/>
      <c r="T5254" s="1"/>
    </row>
    <row r="5255" spans="5:20" x14ac:dyDescent="0.35">
      <c r="E5255" s="1"/>
      <c r="F5255" s="1"/>
      <c r="P5255" s="1"/>
      <c r="Q5255" s="1"/>
      <c r="T5255" s="1"/>
    </row>
    <row r="5256" spans="5:20" x14ac:dyDescent="0.35">
      <c r="E5256" s="1"/>
      <c r="F5256" s="1"/>
      <c r="P5256" s="1"/>
      <c r="Q5256" s="1"/>
      <c r="T5256" s="1"/>
    </row>
    <row r="5257" spans="5:20" x14ac:dyDescent="0.35">
      <c r="E5257" s="1"/>
      <c r="F5257" s="1"/>
      <c r="P5257" s="1"/>
      <c r="Q5257" s="1"/>
      <c r="T5257" s="1"/>
    </row>
    <row r="5258" spans="5:20" x14ac:dyDescent="0.35">
      <c r="E5258" s="1"/>
      <c r="F5258" s="1"/>
      <c r="P5258" s="1"/>
      <c r="Q5258" s="1"/>
      <c r="T5258" s="1"/>
    </row>
    <row r="5259" spans="5:20" x14ac:dyDescent="0.35">
      <c r="E5259" s="1"/>
      <c r="F5259" s="1"/>
      <c r="P5259" s="1"/>
      <c r="Q5259" s="1"/>
      <c r="T5259" s="1"/>
    </row>
    <row r="5260" spans="5:20" x14ac:dyDescent="0.35">
      <c r="E5260" s="1"/>
      <c r="F5260" s="1"/>
      <c r="P5260" s="1"/>
      <c r="Q5260" s="1"/>
      <c r="T5260" s="1"/>
    </row>
    <row r="5261" spans="5:20" x14ac:dyDescent="0.35">
      <c r="E5261" s="1"/>
      <c r="F5261" s="1"/>
      <c r="P5261" s="1"/>
      <c r="Q5261" s="1"/>
      <c r="T5261" s="1"/>
    </row>
    <row r="5262" spans="5:20" x14ac:dyDescent="0.35">
      <c r="E5262" s="1"/>
      <c r="F5262" s="1"/>
      <c r="P5262" s="1"/>
      <c r="Q5262" s="1"/>
      <c r="T5262" s="1"/>
    </row>
    <row r="5263" spans="5:20" x14ac:dyDescent="0.35">
      <c r="E5263" s="1"/>
      <c r="F5263" s="1"/>
      <c r="P5263" s="1"/>
      <c r="Q5263" s="1"/>
      <c r="T5263" s="1"/>
    </row>
    <row r="5264" spans="5:20" x14ac:dyDescent="0.35">
      <c r="E5264" s="1"/>
      <c r="F5264" s="1"/>
      <c r="P5264" s="1"/>
      <c r="Q5264" s="1"/>
      <c r="T5264" s="1"/>
    </row>
    <row r="5265" spans="5:20" x14ac:dyDescent="0.35">
      <c r="E5265" s="1"/>
      <c r="F5265" s="1"/>
      <c r="P5265" s="1"/>
      <c r="Q5265" s="1"/>
      <c r="T5265" s="1"/>
    </row>
    <row r="5266" spans="5:20" x14ac:dyDescent="0.35">
      <c r="E5266" s="1"/>
      <c r="F5266" s="1"/>
      <c r="P5266" s="1"/>
      <c r="Q5266" s="1"/>
      <c r="T5266" s="1"/>
    </row>
    <row r="5267" spans="5:20" x14ac:dyDescent="0.35">
      <c r="E5267" s="1"/>
      <c r="F5267" s="1"/>
      <c r="P5267" s="1"/>
      <c r="Q5267" s="1"/>
      <c r="T5267" s="1"/>
    </row>
    <row r="5268" spans="5:20" x14ac:dyDescent="0.35">
      <c r="E5268" s="1"/>
      <c r="F5268" s="1"/>
      <c r="P5268" s="1"/>
      <c r="Q5268" s="1"/>
      <c r="T5268" s="1"/>
    </row>
    <row r="5269" spans="5:20" x14ac:dyDescent="0.35">
      <c r="E5269" s="1"/>
      <c r="F5269" s="1"/>
      <c r="P5269" s="1"/>
      <c r="Q5269" s="1"/>
      <c r="T5269" s="1"/>
    </row>
    <row r="5270" spans="5:20" x14ac:dyDescent="0.35">
      <c r="E5270" s="1"/>
      <c r="F5270" s="1"/>
      <c r="P5270" s="1"/>
      <c r="Q5270" s="1"/>
      <c r="T5270" s="1"/>
    </row>
    <row r="5271" spans="5:20" x14ac:dyDescent="0.35">
      <c r="E5271" s="1"/>
      <c r="F5271" s="1"/>
      <c r="P5271" s="1"/>
      <c r="Q5271" s="1"/>
      <c r="T5271" s="1"/>
    </row>
    <row r="5272" spans="5:20" x14ac:dyDescent="0.35">
      <c r="E5272" s="1"/>
      <c r="F5272" s="1"/>
      <c r="P5272" s="1"/>
      <c r="Q5272" s="1"/>
      <c r="T5272" s="1"/>
    </row>
    <row r="5273" spans="5:20" x14ac:dyDescent="0.35">
      <c r="E5273" s="1"/>
      <c r="F5273" s="1"/>
      <c r="P5273" s="1"/>
      <c r="Q5273" s="1"/>
      <c r="T5273" s="1"/>
    </row>
    <row r="5274" spans="5:20" x14ac:dyDescent="0.35">
      <c r="E5274" s="1"/>
      <c r="F5274" s="1"/>
      <c r="P5274" s="1"/>
      <c r="Q5274" s="1"/>
      <c r="T5274" s="1"/>
    </row>
    <row r="5275" spans="5:20" x14ac:dyDescent="0.35">
      <c r="E5275" s="1"/>
      <c r="F5275" s="1"/>
      <c r="P5275" s="1"/>
      <c r="Q5275" s="1"/>
      <c r="T5275" s="1"/>
    </row>
    <row r="5276" spans="5:20" x14ac:dyDescent="0.35">
      <c r="E5276" s="1"/>
      <c r="F5276" s="1"/>
      <c r="P5276" s="1"/>
      <c r="Q5276" s="1"/>
      <c r="T5276" s="1"/>
    </row>
    <row r="5277" spans="5:20" x14ac:dyDescent="0.35">
      <c r="E5277" s="1"/>
      <c r="F5277" s="1"/>
      <c r="P5277" s="1"/>
      <c r="Q5277" s="1"/>
      <c r="T5277" s="1"/>
    </row>
    <row r="5278" spans="5:20" x14ac:dyDescent="0.35">
      <c r="E5278" s="1"/>
      <c r="F5278" s="1"/>
      <c r="P5278" s="1"/>
      <c r="Q5278" s="1"/>
      <c r="T5278" s="1"/>
    </row>
    <row r="5279" spans="5:20" x14ac:dyDescent="0.35">
      <c r="E5279" s="1"/>
      <c r="F5279" s="1"/>
      <c r="P5279" s="1"/>
      <c r="Q5279" s="1"/>
      <c r="T5279" s="1"/>
    </row>
    <row r="5280" spans="5:20" x14ac:dyDescent="0.35">
      <c r="E5280" s="1"/>
      <c r="F5280" s="1"/>
      <c r="P5280" s="1"/>
      <c r="Q5280" s="1"/>
      <c r="T5280" s="1"/>
    </row>
    <row r="5281" spans="5:20" x14ac:dyDescent="0.35">
      <c r="E5281" s="1"/>
      <c r="F5281" s="1"/>
      <c r="P5281" s="1"/>
      <c r="Q5281" s="1"/>
      <c r="T5281" s="1"/>
    </row>
    <row r="5282" spans="5:20" x14ac:dyDescent="0.35">
      <c r="E5282" s="1"/>
      <c r="F5282" s="1"/>
      <c r="P5282" s="1"/>
      <c r="Q5282" s="1"/>
      <c r="T5282" s="1"/>
    </row>
    <row r="5283" spans="5:20" x14ac:dyDescent="0.35">
      <c r="E5283" s="1"/>
      <c r="F5283" s="1"/>
      <c r="P5283" s="1"/>
      <c r="Q5283" s="1"/>
      <c r="T5283" s="1"/>
    </row>
    <row r="5284" spans="5:20" x14ac:dyDescent="0.35">
      <c r="E5284" s="1"/>
      <c r="F5284" s="1"/>
      <c r="P5284" s="1"/>
      <c r="Q5284" s="1"/>
      <c r="T5284" s="1"/>
    </row>
    <row r="5285" spans="5:20" x14ac:dyDescent="0.35">
      <c r="E5285" s="1"/>
      <c r="F5285" s="1"/>
      <c r="P5285" s="1"/>
      <c r="Q5285" s="1"/>
      <c r="T5285" s="1"/>
    </row>
    <row r="5286" spans="5:20" x14ac:dyDescent="0.35">
      <c r="E5286" s="1"/>
      <c r="F5286" s="1"/>
      <c r="P5286" s="1"/>
      <c r="Q5286" s="1"/>
      <c r="T5286" s="1"/>
    </row>
    <row r="5287" spans="5:20" x14ac:dyDescent="0.35">
      <c r="E5287" s="1"/>
      <c r="F5287" s="1"/>
      <c r="P5287" s="1"/>
      <c r="Q5287" s="1"/>
      <c r="T5287" s="1"/>
    </row>
    <row r="5288" spans="5:20" x14ac:dyDescent="0.35">
      <c r="E5288" s="1"/>
      <c r="F5288" s="1"/>
      <c r="P5288" s="1"/>
      <c r="Q5288" s="1"/>
      <c r="T5288" s="1"/>
    </row>
    <row r="5289" spans="5:20" x14ac:dyDescent="0.35">
      <c r="E5289" s="1"/>
      <c r="F5289" s="1"/>
      <c r="P5289" s="1"/>
      <c r="Q5289" s="1"/>
      <c r="T5289" s="1"/>
    </row>
    <row r="5290" spans="5:20" x14ac:dyDescent="0.35">
      <c r="E5290" s="1"/>
      <c r="F5290" s="1"/>
      <c r="P5290" s="1"/>
      <c r="Q5290" s="1"/>
      <c r="T5290" s="1"/>
    </row>
    <row r="5291" spans="5:20" x14ac:dyDescent="0.35">
      <c r="E5291" s="1"/>
      <c r="F5291" s="1"/>
      <c r="P5291" s="1"/>
      <c r="Q5291" s="1"/>
      <c r="T5291" s="1"/>
    </row>
    <row r="5292" spans="5:20" x14ac:dyDescent="0.35">
      <c r="E5292" s="1"/>
      <c r="F5292" s="1"/>
      <c r="P5292" s="1"/>
      <c r="Q5292" s="1"/>
      <c r="T5292" s="1"/>
    </row>
    <row r="5293" spans="5:20" x14ac:dyDescent="0.35">
      <c r="E5293" s="1"/>
      <c r="F5293" s="1"/>
      <c r="P5293" s="1"/>
      <c r="Q5293" s="1"/>
      <c r="T5293" s="1"/>
    </row>
    <row r="5294" spans="5:20" x14ac:dyDescent="0.35">
      <c r="E5294" s="1"/>
      <c r="F5294" s="1"/>
      <c r="P5294" s="1"/>
      <c r="Q5294" s="1"/>
      <c r="T5294" s="1"/>
    </row>
    <row r="5295" spans="5:20" x14ac:dyDescent="0.35">
      <c r="E5295" s="1"/>
      <c r="F5295" s="1"/>
      <c r="P5295" s="1"/>
      <c r="Q5295" s="1"/>
      <c r="T5295" s="1"/>
    </row>
    <row r="5296" spans="5:20" x14ac:dyDescent="0.35">
      <c r="E5296" s="1"/>
      <c r="F5296" s="1"/>
      <c r="P5296" s="1"/>
      <c r="Q5296" s="1"/>
      <c r="T5296" s="1"/>
    </row>
    <row r="5297" spans="5:20" x14ac:dyDescent="0.35">
      <c r="E5297" s="1"/>
      <c r="F5297" s="1"/>
      <c r="P5297" s="1"/>
      <c r="Q5297" s="1"/>
      <c r="T5297" s="1"/>
    </row>
    <row r="5298" spans="5:20" x14ac:dyDescent="0.35">
      <c r="E5298" s="1"/>
      <c r="F5298" s="1"/>
      <c r="P5298" s="1"/>
      <c r="Q5298" s="1"/>
      <c r="T5298" s="1"/>
    </row>
    <row r="5299" spans="5:20" x14ac:dyDescent="0.35">
      <c r="E5299" s="1"/>
      <c r="F5299" s="1"/>
      <c r="P5299" s="1"/>
      <c r="Q5299" s="1"/>
      <c r="T5299" s="1"/>
    </row>
    <row r="5300" spans="5:20" x14ac:dyDescent="0.35">
      <c r="E5300" s="1"/>
      <c r="F5300" s="1"/>
      <c r="P5300" s="1"/>
      <c r="Q5300" s="1"/>
      <c r="T5300" s="1"/>
    </row>
    <row r="5301" spans="5:20" x14ac:dyDescent="0.35">
      <c r="E5301" s="1"/>
      <c r="F5301" s="1"/>
      <c r="P5301" s="1"/>
      <c r="Q5301" s="1"/>
      <c r="T5301" s="1"/>
    </row>
    <row r="5302" spans="5:20" x14ac:dyDescent="0.35">
      <c r="E5302" s="1"/>
      <c r="F5302" s="1"/>
      <c r="P5302" s="1"/>
      <c r="Q5302" s="1"/>
      <c r="T5302" s="1"/>
    </row>
    <row r="5303" spans="5:20" x14ac:dyDescent="0.35">
      <c r="E5303" s="1"/>
      <c r="F5303" s="1"/>
      <c r="P5303" s="1"/>
      <c r="Q5303" s="1"/>
      <c r="T5303" s="1"/>
    </row>
    <row r="5304" spans="5:20" x14ac:dyDescent="0.35">
      <c r="E5304" s="1"/>
      <c r="F5304" s="1"/>
      <c r="P5304" s="1"/>
      <c r="Q5304" s="1"/>
      <c r="T5304" s="1"/>
    </row>
    <row r="5305" spans="5:20" x14ac:dyDescent="0.35">
      <c r="E5305" s="1"/>
      <c r="F5305" s="1"/>
      <c r="P5305" s="1"/>
      <c r="Q5305" s="1"/>
      <c r="T5305" s="1"/>
    </row>
    <row r="5306" spans="5:20" x14ac:dyDescent="0.35">
      <c r="E5306" s="1"/>
      <c r="F5306" s="1"/>
      <c r="P5306" s="1"/>
      <c r="Q5306" s="1"/>
      <c r="T5306" s="1"/>
    </row>
    <row r="5307" spans="5:20" x14ac:dyDescent="0.35">
      <c r="E5307" s="1"/>
      <c r="F5307" s="1"/>
      <c r="P5307" s="1"/>
      <c r="Q5307" s="1"/>
      <c r="T5307" s="1"/>
    </row>
    <row r="5308" spans="5:20" x14ac:dyDescent="0.35">
      <c r="E5308" s="1"/>
      <c r="F5308" s="1"/>
      <c r="P5308" s="1"/>
      <c r="Q5308" s="1"/>
      <c r="T5308" s="1"/>
    </row>
    <row r="5309" spans="5:20" x14ac:dyDescent="0.35">
      <c r="E5309" s="1"/>
      <c r="F5309" s="1"/>
      <c r="P5309" s="1"/>
      <c r="Q5309" s="1"/>
      <c r="T5309" s="1"/>
    </row>
    <row r="5310" spans="5:20" x14ac:dyDescent="0.35">
      <c r="E5310" s="1"/>
      <c r="F5310" s="1"/>
      <c r="P5310" s="1"/>
      <c r="Q5310" s="1"/>
      <c r="T5310" s="1"/>
    </row>
    <row r="5311" spans="5:20" x14ac:dyDescent="0.35">
      <c r="E5311" s="1"/>
      <c r="F5311" s="1"/>
      <c r="P5311" s="1"/>
      <c r="Q5311" s="1"/>
      <c r="T5311" s="1"/>
    </row>
    <row r="5312" spans="5:20" x14ac:dyDescent="0.35">
      <c r="E5312" s="1"/>
      <c r="F5312" s="1"/>
      <c r="P5312" s="1"/>
      <c r="Q5312" s="1"/>
      <c r="T5312" s="1"/>
    </row>
    <row r="5313" spans="5:20" x14ac:dyDescent="0.35">
      <c r="E5313" s="1"/>
      <c r="F5313" s="1"/>
      <c r="P5313" s="1"/>
      <c r="Q5313" s="1"/>
      <c r="T5313" s="1"/>
    </row>
    <row r="5314" spans="5:20" x14ac:dyDescent="0.35">
      <c r="E5314" s="1"/>
      <c r="F5314" s="1"/>
      <c r="P5314" s="1"/>
      <c r="Q5314" s="1"/>
      <c r="T5314" s="1"/>
    </row>
    <row r="5315" spans="5:20" x14ac:dyDescent="0.35">
      <c r="E5315" s="1"/>
      <c r="F5315" s="1"/>
      <c r="P5315" s="1"/>
      <c r="Q5315" s="1"/>
      <c r="T5315" s="1"/>
    </row>
    <row r="5316" spans="5:20" x14ac:dyDescent="0.35">
      <c r="E5316" s="1"/>
      <c r="F5316" s="1"/>
      <c r="P5316" s="1"/>
      <c r="Q5316" s="1"/>
      <c r="T5316" s="1"/>
    </row>
    <row r="5317" spans="5:20" x14ac:dyDescent="0.35">
      <c r="E5317" s="1"/>
      <c r="F5317" s="1"/>
      <c r="P5317" s="1"/>
      <c r="Q5317" s="1"/>
      <c r="T5317" s="1"/>
    </row>
    <row r="5318" spans="5:20" x14ac:dyDescent="0.35">
      <c r="E5318" s="1"/>
      <c r="F5318" s="1"/>
      <c r="P5318" s="1"/>
      <c r="Q5318" s="1"/>
      <c r="T5318" s="1"/>
    </row>
    <row r="5319" spans="5:20" x14ac:dyDescent="0.35">
      <c r="E5319" s="1"/>
      <c r="F5319" s="1"/>
      <c r="P5319" s="1"/>
      <c r="Q5319" s="1"/>
      <c r="T5319" s="1"/>
    </row>
    <row r="5320" spans="5:20" x14ac:dyDescent="0.35">
      <c r="E5320" s="1"/>
      <c r="F5320" s="1"/>
      <c r="P5320" s="1"/>
      <c r="Q5320" s="1"/>
      <c r="T5320" s="1"/>
    </row>
    <row r="5321" spans="5:20" x14ac:dyDescent="0.35">
      <c r="E5321" s="1"/>
      <c r="F5321" s="1"/>
      <c r="P5321" s="1"/>
      <c r="Q5321" s="1"/>
      <c r="T5321" s="1"/>
    </row>
    <row r="5322" spans="5:20" x14ac:dyDescent="0.35">
      <c r="E5322" s="1"/>
      <c r="F5322" s="1"/>
      <c r="P5322" s="1"/>
      <c r="Q5322" s="1"/>
      <c r="T5322" s="1"/>
    </row>
    <row r="5323" spans="5:20" x14ac:dyDescent="0.35">
      <c r="E5323" s="1"/>
      <c r="F5323" s="1"/>
      <c r="P5323" s="1"/>
      <c r="Q5323" s="1"/>
      <c r="T5323" s="1"/>
    </row>
    <row r="5324" spans="5:20" x14ac:dyDescent="0.35">
      <c r="E5324" s="1"/>
      <c r="F5324" s="1"/>
      <c r="P5324" s="1"/>
      <c r="Q5324" s="1"/>
      <c r="T5324" s="1"/>
    </row>
    <row r="5325" spans="5:20" x14ac:dyDescent="0.35">
      <c r="E5325" s="1"/>
      <c r="F5325" s="1"/>
      <c r="P5325" s="1"/>
      <c r="Q5325" s="1"/>
      <c r="T5325" s="1"/>
    </row>
    <row r="5326" spans="5:20" x14ac:dyDescent="0.35">
      <c r="E5326" s="1"/>
      <c r="F5326" s="1"/>
      <c r="P5326" s="1"/>
      <c r="Q5326" s="1"/>
      <c r="T5326" s="1"/>
    </row>
    <row r="5327" spans="5:20" x14ac:dyDescent="0.35">
      <c r="E5327" s="1"/>
      <c r="F5327" s="1"/>
      <c r="P5327" s="1"/>
      <c r="Q5327" s="1"/>
      <c r="T5327" s="1"/>
    </row>
    <row r="5328" spans="5:20" x14ac:dyDescent="0.35">
      <c r="E5328" s="1"/>
      <c r="F5328" s="1"/>
      <c r="P5328" s="1"/>
      <c r="Q5328" s="1"/>
      <c r="T5328" s="1"/>
    </row>
    <row r="5329" spans="5:20" x14ac:dyDescent="0.35">
      <c r="E5329" s="1"/>
      <c r="F5329" s="1"/>
      <c r="P5329" s="1"/>
      <c r="Q5329" s="1"/>
      <c r="T5329" s="1"/>
    </row>
    <row r="5330" spans="5:20" x14ac:dyDescent="0.35">
      <c r="E5330" s="1"/>
      <c r="F5330" s="1"/>
      <c r="P5330" s="1"/>
      <c r="Q5330" s="1"/>
      <c r="T5330" s="1"/>
    </row>
    <row r="5331" spans="5:20" x14ac:dyDescent="0.35">
      <c r="E5331" s="1"/>
      <c r="F5331" s="1"/>
      <c r="P5331" s="1"/>
      <c r="Q5331" s="1"/>
      <c r="T5331" s="1"/>
    </row>
    <row r="5332" spans="5:20" x14ac:dyDescent="0.35">
      <c r="E5332" s="1"/>
      <c r="F5332" s="1"/>
      <c r="P5332" s="1"/>
      <c r="Q5332" s="1"/>
      <c r="T5332" s="1"/>
    </row>
    <row r="5333" spans="5:20" x14ac:dyDescent="0.35">
      <c r="E5333" s="1"/>
      <c r="F5333" s="1"/>
      <c r="P5333" s="1"/>
      <c r="Q5333" s="1"/>
      <c r="T5333" s="1"/>
    </row>
    <row r="5334" spans="5:20" x14ac:dyDescent="0.35">
      <c r="E5334" s="1"/>
      <c r="F5334" s="1"/>
      <c r="P5334" s="1"/>
      <c r="Q5334" s="1"/>
      <c r="T5334" s="1"/>
    </row>
    <row r="5335" spans="5:20" x14ac:dyDescent="0.35">
      <c r="E5335" s="1"/>
      <c r="F5335" s="1"/>
      <c r="P5335" s="1"/>
      <c r="Q5335" s="1"/>
      <c r="T5335" s="1"/>
    </row>
    <row r="5336" spans="5:20" x14ac:dyDescent="0.35">
      <c r="E5336" s="1"/>
      <c r="F5336" s="1"/>
      <c r="P5336" s="1"/>
      <c r="Q5336" s="1"/>
      <c r="T5336" s="1"/>
    </row>
    <row r="5337" spans="5:20" x14ac:dyDescent="0.35">
      <c r="E5337" s="1"/>
      <c r="F5337" s="1"/>
      <c r="P5337" s="1"/>
      <c r="Q5337" s="1"/>
      <c r="T5337" s="1"/>
    </row>
    <row r="5338" spans="5:20" x14ac:dyDescent="0.35">
      <c r="E5338" s="1"/>
      <c r="F5338" s="1"/>
      <c r="P5338" s="1"/>
      <c r="Q5338" s="1"/>
      <c r="T5338" s="1"/>
    </row>
    <row r="5339" spans="5:20" x14ac:dyDescent="0.35">
      <c r="E5339" s="1"/>
      <c r="F5339" s="1"/>
      <c r="P5339" s="1"/>
      <c r="Q5339" s="1"/>
      <c r="T5339" s="1"/>
    </row>
    <row r="5340" spans="5:20" x14ac:dyDescent="0.35">
      <c r="E5340" s="1"/>
      <c r="F5340" s="1"/>
      <c r="P5340" s="1"/>
      <c r="Q5340" s="1"/>
      <c r="T5340" s="1"/>
    </row>
    <row r="5341" spans="5:20" x14ac:dyDescent="0.35">
      <c r="E5341" s="1"/>
      <c r="F5341" s="1"/>
      <c r="P5341" s="1"/>
      <c r="Q5341" s="1"/>
      <c r="T5341" s="1"/>
    </row>
    <row r="5342" spans="5:20" x14ac:dyDescent="0.35">
      <c r="E5342" s="1"/>
      <c r="F5342" s="1"/>
      <c r="P5342" s="1"/>
      <c r="Q5342" s="1"/>
      <c r="T5342" s="1"/>
    </row>
    <row r="5343" spans="5:20" x14ac:dyDescent="0.35">
      <c r="E5343" s="1"/>
      <c r="F5343" s="1"/>
      <c r="P5343" s="1"/>
      <c r="Q5343" s="1"/>
      <c r="T5343" s="1"/>
    </row>
    <row r="5344" spans="5:20" x14ac:dyDescent="0.35">
      <c r="E5344" s="1"/>
      <c r="F5344" s="1"/>
      <c r="P5344" s="1"/>
      <c r="Q5344" s="1"/>
      <c r="T5344" s="1"/>
    </row>
    <row r="5345" spans="5:20" x14ac:dyDescent="0.35">
      <c r="E5345" s="1"/>
      <c r="F5345" s="1"/>
      <c r="P5345" s="1"/>
      <c r="Q5345" s="1"/>
      <c r="T5345" s="1"/>
    </row>
    <row r="5346" spans="5:20" x14ac:dyDescent="0.35">
      <c r="E5346" s="1"/>
      <c r="F5346" s="1"/>
      <c r="P5346" s="1"/>
      <c r="Q5346" s="1"/>
      <c r="T5346" s="1"/>
    </row>
    <row r="5347" spans="5:20" x14ac:dyDescent="0.35">
      <c r="E5347" s="1"/>
      <c r="F5347" s="1"/>
      <c r="P5347" s="1"/>
      <c r="Q5347" s="1"/>
      <c r="T5347" s="1"/>
    </row>
    <row r="5348" spans="5:20" x14ac:dyDescent="0.35">
      <c r="E5348" s="1"/>
      <c r="F5348" s="1"/>
      <c r="P5348" s="1"/>
      <c r="Q5348" s="1"/>
      <c r="T5348" s="1"/>
    </row>
    <row r="5349" spans="5:20" x14ac:dyDescent="0.35">
      <c r="E5349" s="1"/>
      <c r="F5349" s="1"/>
      <c r="P5349" s="1"/>
      <c r="Q5349" s="1"/>
      <c r="T5349" s="1"/>
    </row>
    <row r="5350" spans="5:20" x14ac:dyDescent="0.35">
      <c r="E5350" s="1"/>
      <c r="F5350" s="1"/>
      <c r="P5350" s="1"/>
      <c r="Q5350" s="1"/>
      <c r="T5350" s="1"/>
    </row>
    <row r="5351" spans="5:20" x14ac:dyDescent="0.35">
      <c r="E5351" s="1"/>
      <c r="F5351" s="1"/>
      <c r="P5351" s="1"/>
      <c r="Q5351" s="1"/>
      <c r="T5351" s="1"/>
    </row>
    <row r="5352" spans="5:20" x14ac:dyDescent="0.35">
      <c r="E5352" s="1"/>
      <c r="F5352" s="1"/>
      <c r="P5352" s="1"/>
      <c r="Q5352" s="1"/>
      <c r="T5352" s="1"/>
    </row>
    <row r="5353" spans="5:20" x14ac:dyDescent="0.35">
      <c r="E5353" s="1"/>
      <c r="F5353" s="1"/>
      <c r="P5353" s="1"/>
      <c r="Q5353" s="1"/>
      <c r="T5353" s="1"/>
    </row>
    <row r="5354" spans="5:20" x14ac:dyDescent="0.35">
      <c r="E5354" s="1"/>
      <c r="F5354" s="1"/>
      <c r="P5354" s="1"/>
      <c r="Q5354" s="1"/>
      <c r="T5354" s="1"/>
    </row>
    <row r="5355" spans="5:20" x14ac:dyDescent="0.35">
      <c r="E5355" s="1"/>
      <c r="F5355" s="1"/>
      <c r="P5355" s="1"/>
      <c r="Q5355" s="1"/>
      <c r="T5355" s="1"/>
    </row>
    <row r="5356" spans="5:20" x14ac:dyDescent="0.35">
      <c r="E5356" s="1"/>
      <c r="F5356" s="1"/>
      <c r="P5356" s="1"/>
      <c r="Q5356" s="1"/>
      <c r="T5356" s="1"/>
    </row>
    <row r="5357" spans="5:20" x14ac:dyDescent="0.35">
      <c r="E5357" s="1"/>
      <c r="F5357" s="1"/>
      <c r="P5357" s="1"/>
      <c r="Q5357" s="1"/>
      <c r="T5357" s="1"/>
    </row>
    <row r="5358" spans="5:20" x14ac:dyDescent="0.35">
      <c r="E5358" s="1"/>
      <c r="F5358" s="1"/>
      <c r="P5358" s="1"/>
      <c r="Q5358" s="1"/>
      <c r="T5358" s="1"/>
    </row>
    <row r="5359" spans="5:20" x14ac:dyDescent="0.35">
      <c r="E5359" s="1"/>
      <c r="F5359" s="1"/>
      <c r="P5359" s="1"/>
      <c r="Q5359" s="1"/>
      <c r="T5359" s="1"/>
    </row>
    <row r="5360" spans="5:20" x14ac:dyDescent="0.35">
      <c r="E5360" s="1"/>
      <c r="F5360" s="1"/>
      <c r="P5360" s="1"/>
      <c r="Q5360" s="1"/>
      <c r="T5360" s="1"/>
    </row>
    <row r="5361" spans="5:20" x14ac:dyDescent="0.35">
      <c r="E5361" s="1"/>
      <c r="F5361" s="1"/>
      <c r="P5361" s="1"/>
      <c r="Q5361" s="1"/>
      <c r="T5361" s="1"/>
    </row>
    <row r="5362" spans="5:20" x14ac:dyDescent="0.35">
      <c r="E5362" s="1"/>
      <c r="F5362" s="1"/>
      <c r="P5362" s="1"/>
      <c r="Q5362" s="1"/>
      <c r="T5362" s="1"/>
    </row>
    <row r="5363" spans="5:20" x14ac:dyDescent="0.35">
      <c r="E5363" s="1"/>
      <c r="F5363" s="1"/>
      <c r="P5363" s="1"/>
      <c r="Q5363" s="1"/>
      <c r="T5363" s="1"/>
    </row>
    <row r="5364" spans="5:20" x14ac:dyDescent="0.35">
      <c r="E5364" s="1"/>
      <c r="F5364" s="1"/>
      <c r="P5364" s="1"/>
      <c r="Q5364" s="1"/>
      <c r="T5364" s="1"/>
    </row>
    <row r="5365" spans="5:20" x14ac:dyDescent="0.35">
      <c r="E5365" s="1"/>
      <c r="F5365" s="1"/>
      <c r="P5365" s="1"/>
      <c r="Q5365" s="1"/>
      <c r="T5365" s="1"/>
    </row>
    <row r="5366" spans="5:20" x14ac:dyDescent="0.35">
      <c r="E5366" s="1"/>
      <c r="F5366" s="1"/>
      <c r="P5366" s="1"/>
      <c r="Q5366" s="1"/>
      <c r="T5366" s="1"/>
    </row>
    <row r="5367" spans="5:20" x14ac:dyDescent="0.35">
      <c r="E5367" s="1"/>
      <c r="F5367" s="1"/>
      <c r="P5367" s="1"/>
      <c r="Q5367" s="1"/>
      <c r="T5367" s="1"/>
    </row>
    <row r="5368" spans="5:20" x14ac:dyDescent="0.35">
      <c r="E5368" s="1"/>
      <c r="F5368" s="1"/>
      <c r="P5368" s="1"/>
      <c r="Q5368" s="1"/>
      <c r="T5368" s="1"/>
    </row>
    <row r="5369" spans="5:20" x14ac:dyDescent="0.35">
      <c r="E5369" s="1"/>
      <c r="F5369" s="1"/>
      <c r="P5369" s="1"/>
      <c r="Q5369" s="1"/>
      <c r="T5369" s="1"/>
    </row>
    <row r="5370" spans="5:20" x14ac:dyDescent="0.35">
      <c r="E5370" s="1"/>
      <c r="F5370" s="1"/>
      <c r="P5370" s="1"/>
      <c r="Q5370" s="1"/>
      <c r="T5370" s="1"/>
    </row>
    <row r="5371" spans="5:20" x14ac:dyDescent="0.35">
      <c r="E5371" s="1"/>
      <c r="F5371" s="1"/>
      <c r="P5371" s="1"/>
      <c r="Q5371" s="1"/>
      <c r="T5371" s="1"/>
    </row>
    <row r="5372" spans="5:20" x14ac:dyDescent="0.35">
      <c r="E5372" s="1"/>
      <c r="F5372" s="1"/>
      <c r="P5372" s="1"/>
      <c r="Q5372" s="1"/>
      <c r="T5372" s="1"/>
    </row>
    <row r="5373" spans="5:20" x14ac:dyDescent="0.35">
      <c r="E5373" s="1"/>
      <c r="F5373" s="1"/>
      <c r="P5373" s="1"/>
      <c r="Q5373" s="1"/>
      <c r="T5373" s="1"/>
    </row>
    <row r="5374" spans="5:20" x14ac:dyDescent="0.35">
      <c r="E5374" s="1"/>
      <c r="F5374" s="1"/>
      <c r="P5374" s="1"/>
      <c r="Q5374" s="1"/>
      <c r="T5374" s="1"/>
    </row>
    <row r="5375" spans="5:20" x14ac:dyDescent="0.35">
      <c r="E5375" s="1"/>
      <c r="F5375" s="1"/>
      <c r="P5375" s="1"/>
      <c r="Q5375" s="1"/>
      <c r="T5375" s="1"/>
    </row>
    <row r="5376" spans="5:20" x14ac:dyDescent="0.35">
      <c r="E5376" s="1"/>
      <c r="F5376" s="1"/>
      <c r="P5376" s="1"/>
      <c r="Q5376" s="1"/>
      <c r="T5376" s="1"/>
    </row>
    <row r="5377" spans="5:20" x14ac:dyDescent="0.35">
      <c r="E5377" s="1"/>
      <c r="F5377" s="1"/>
      <c r="P5377" s="1"/>
      <c r="Q5377" s="1"/>
      <c r="T5377" s="1"/>
    </row>
    <row r="5378" spans="5:20" x14ac:dyDescent="0.35">
      <c r="E5378" s="1"/>
      <c r="F5378" s="1"/>
      <c r="P5378" s="1"/>
      <c r="Q5378" s="1"/>
      <c r="T5378" s="1"/>
    </row>
    <row r="5379" spans="5:20" x14ac:dyDescent="0.35">
      <c r="E5379" s="1"/>
      <c r="F5379" s="1"/>
      <c r="P5379" s="1"/>
      <c r="Q5379" s="1"/>
      <c r="T5379" s="1"/>
    </row>
    <row r="5380" spans="5:20" x14ac:dyDescent="0.35">
      <c r="E5380" s="1"/>
      <c r="F5380" s="1"/>
      <c r="P5380" s="1"/>
      <c r="Q5380" s="1"/>
      <c r="T5380" s="1"/>
    </row>
    <row r="5381" spans="5:20" x14ac:dyDescent="0.35">
      <c r="E5381" s="1"/>
      <c r="F5381" s="1"/>
      <c r="P5381" s="1"/>
      <c r="Q5381" s="1"/>
      <c r="T5381" s="1"/>
    </row>
    <row r="5382" spans="5:20" x14ac:dyDescent="0.35">
      <c r="E5382" s="1"/>
      <c r="F5382" s="1"/>
      <c r="P5382" s="1"/>
      <c r="Q5382" s="1"/>
      <c r="T5382" s="1"/>
    </row>
    <row r="5383" spans="5:20" x14ac:dyDescent="0.35">
      <c r="E5383" s="1"/>
      <c r="F5383" s="1"/>
      <c r="P5383" s="1"/>
      <c r="Q5383" s="1"/>
      <c r="T5383" s="1"/>
    </row>
    <row r="5384" spans="5:20" x14ac:dyDescent="0.35">
      <c r="E5384" s="1"/>
      <c r="F5384" s="1"/>
      <c r="P5384" s="1"/>
      <c r="Q5384" s="1"/>
      <c r="T5384" s="1"/>
    </row>
    <row r="5385" spans="5:20" x14ac:dyDescent="0.35">
      <c r="E5385" s="1"/>
      <c r="F5385" s="1"/>
      <c r="P5385" s="1"/>
      <c r="Q5385" s="1"/>
      <c r="T5385" s="1"/>
    </row>
    <row r="5386" spans="5:20" x14ac:dyDescent="0.35">
      <c r="E5386" s="1"/>
      <c r="F5386" s="1"/>
      <c r="P5386" s="1"/>
      <c r="Q5386" s="1"/>
      <c r="T5386" s="1"/>
    </row>
    <row r="5387" spans="5:20" x14ac:dyDescent="0.35">
      <c r="E5387" s="1"/>
      <c r="F5387" s="1"/>
      <c r="P5387" s="1"/>
      <c r="Q5387" s="1"/>
      <c r="T5387" s="1"/>
    </row>
    <row r="5388" spans="5:20" x14ac:dyDescent="0.35">
      <c r="E5388" s="1"/>
      <c r="F5388" s="1"/>
      <c r="P5388" s="1"/>
      <c r="Q5388" s="1"/>
      <c r="T5388" s="1"/>
    </row>
    <row r="5389" spans="5:20" x14ac:dyDescent="0.35">
      <c r="E5389" s="1"/>
      <c r="F5389" s="1"/>
      <c r="P5389" s="1"/>
      <c r="Q5389" s="1"/>
      <c r="T5389" s="1"/>
    </row>
    <row r="5390" spans="5:20" x14ac:dyDescent="0.35">
      <c r="E5390" s="1"/>
      <c r="F5390" s="1"/>
      <c r="P5390" s="1"/>
      <c r="Q5390" s="1"/>
      <c r="T5390" s="1"/>
    </row>
    <row r="5391" spans="5:20" x14ac:dyDescent="0.35">
      <c r="E5391" s="1"/>
      <c r="F5391" s="1"/>
      <c r="P5391" s="1"/>
      <c r="Q5391" s="1"/>
      <c r="T5391" s="1"/>
    </row>
    <row r="5392" spans="5:20" x14ac:dyDescent="0.35">
      <c r="E5392" s="1"/>
      <c r="F5392" s="1"/>
      <c r="P5392" s="1"/>
      <c r="Q5392" s="1"/>
      <c r="T5392" s="1"/>
    </row>
    <row r="5393" spans="5:20" x14ac:dyDescent="0.35">
      <c r="E5393" s="1"/>
      <c r="F5393" s="1"/>
      <c r="P5393" s="1"/>
      <c r="Q5393" s="1"/>
      <c r="T5393" s="1"/>
    </row>
    <row r="5394" spans="5:20" x14ac:dyDescent="0.35">
      <c r="E5394" s="1"/>
      <c r="F5394" s="1"/>
      <c r="P5394" s="1"/>
      <c r="Q5394" s="1"/>
      <c r="T5394" s="1"/>
    </row>
    <row r="5395" spans="5:20" x14ac:dyDescent="0.35">
      <c r="E5395" s="1"/>
      <c r="F5395" s="1"/>
      <c r="P5395" s="1"/>
      <c r="Q5395" s="1"/>
      <c r="T5395" s="1"/>
    </row>
    <row r="5396" spans="5:20" x14ac:dyDescent="0.35">
      <c r="E5396" s="1"/>
      <c r="F5396" s="1"/>
      <c r="P5396" s="1"/>
      <c r="Q5396" s="1"/>
      <c r="T5396" s="1"/>
    </row>
    <row r="5397" spans="5:20" x14ac:dyDescent="0.35">
      <c r="E5397" s="1"/>
      <c r="F5397" s="1"/>
      <c r="P5397" s="1"/>
      <c r="Q5397" s="1"/>
      <c r="T5397" s="1"/>
    </row>
    <row r="5398" spans="5:20" x14ac:dyDescent="0.35">
      <c r="E5398" s="1"/>
      <c r="F5398" s="1"/>
      <c r="P5398" s="1"/>
      <c r="Q5398" s="1"/>
      <c r="T5398" s="1"/>
    </row>
    <row r="5399" spans="5:20" x14ac:dyDescent="0.35">
      <c r="E5399" s="1"/>
      <c r="F5399" s="1"/>
      <c r="P5399" s="1"/>
      <c r="Q5399" s="1"/>
      <c r="T5399" s="1"/>
    </row>
    <row r="5400" spans="5:20" x14ac:dyDescent="0.35">
      <c r="E5400" s="1"/>
      <c r="F5400" s="1"/>
      <c r="P5400" s="1"/>
      <c r="Q5400" s="1"/>
      <c r="T5400" s="1"/>
    </row>
    <row r="5401" spans="5:20" x14ac:dyDescent="0.35">
      <c r="E5401" s="1"/>
      <c r="F5401" s="1"/>
      <c r="P5401" s="1"/>
      <c r="Q5401" s="1"/>
      <c r="T5401" s="1"/>
    </row>
    <row r="5402" spans="5:20" x14ac:dyDescent="0.35">
      <c r="E5402" s="1"/>
      <c r="F5402" s="1"/>
      <c r="P5402" s="1"/>
      <c r="Q5402" s="1"/>
      <c r="T5402" s="1"/>
    </row>
    <row r="5403" spans="5:20" x14ac:dyDescent="0.35">
      <c r="E5403" s="1"/>
      <c r="F5403" s="1"/>
      <c r="P5403" s="1"/>
      <c r="Q5403" s="1"/>
      <c r="T5403" s="1"/>
    </row>
    <row r="5404" spans="5:20" x14ac:dyDescent="0.35">
      <c r="E5404" s="1"/>
      <c r="F5404" s="1"/>
      <c r="P5404" s="1"/>
      <c r="Q5404" s="1"/>
      <c r="T5404" s="1"/>
    </row>
    <row r="5405" spans="5:20" x14ac:dyDescent="0.35">
      <c r="E5405" s="1"/>
      <c r="F5405" s="1"/>
      <c r="P5405" s="1"/>
      <c r="Q5405" s="1"/>
      <c r="T5405" s="1"/>
    </row>
    <row r="5406" spans="5:20" x14ac:dyDescent="0.35">
      <c r="E5406" s="1"/>
      <c r="F5406" s="1"/>
      <c r="P5406" s="1"/>
      <c r="Q5406" s="1"/>
      <c r="T5406" s="1"/>
    </row>
    <row r="5407" spans="5:20" x14ac:dyDescent="0.35">
      <c r="E5407" s="1"/>
      <c r="F5407" s="1"/>
      <c r="P5407" s="1"/>
      <c r="Q5407" s="1"/>
      <c r="T5407" s="1"/>
    </row>
    <row r="5408" spans="5:20" x14ac:dyDescent="0.35">
      <c r="E5408" s="1"/>
      <c r="F5408" s="1"/>
      <c r="P5408" s="1"/>
      <c r="Q5408" s="1"/>
      <c r="T5408" s="1"/>
    </row>
    <row r="5409" spans="5:20" x14ac:dyDescent="0.35">
      <c r="E5409" s="1"/>
      <c r="F5409" s="1"/>
      <c r="P5409" s="1"/>
      <c r="Q5409" s="1"/>
      <c r="T5409" s="1"/>
    </row>
    <row r="5410" spans="5:20" x14ac:dyDescent="0.35">
      <c r="E5410" s="1"/>
      <c r="F5410" s="1"/>
      <c r="P5410" s="1"/>
      <c r="Q5410" s="1"/>
      <c r="T5410" s="1"/>
    </row>
    <row r="5411" spans="5:20" x14ac:dyDescent="0.35">
      <c r="E5411" s="1"/>
      <c r="F5411" s="1"/>
      <c r="P5411" s="1"/>
      <c r="Q5411" s="1"/>
      <c r="T5411" s="1"/>
    </row>
    <row r="5412" spans="5:20" x14ac:dyDescent="0.35">
      <c r="E5412" s="1"/>
      <c r="F5412" s="1"/>
      <c r="P5412" s="1"/>
      <c r="Q5412" s="1"/>
      <c r="T5412" s="1"/>
    </row>
    <row r="5413" spans="5:20" x14ac:dyDescent="0.35">
      <c r="E5413" s="1"/>
      <c r="F5413" s="1"/>
      <c r="P5413" s="1"/>
      <c r="Q5413" s="1"/>
      <c r="T5413" s="1"/>
    </row>
    <row r="5414" spans="5:20" x14ac:dyDescent="0.35">
      <c r="E5414" s="1"/>
      <c r="F5414" s="1"/>
      <c r="P5414" s="1"/>
      <c r="Q5414" s="1"/>
      <c r="T5414" s="1"/>
    </row>
    <row r="5415" spans="5:20" x14ac:dyDescent="0.35">
      <c r="E5415" s="1"/>
      <c r="F5415" s="1"/>
      <c r="P5415" s="1"/>
      <c r="Q5415" s="1"/>
      <c r="T5415" s="1"/>
    </row>
    <row r="5416" spans="5:20" x14ac:dyDescent="0.35">
      <c r="E5416" s="1"/>
      <c r="F5416" s="1"/>
      <c r="P5416" s="1"/>
      <c r="Q5416" s="1"/>
      <c r="T5416" s="1"/>
    </row>
    <row r="5417" spans="5:20" x14ac:dyDescent="0.35">
      <c r="E5417" s="1"/>
      <c r="F5417" s="1"/>
      <c r="P5417" s="1"/>
      <c r="Q5417" s="1"/>
      <c r="T5417" s="1"/>
    </row>
    <row r="5418" spans="5:20" x14ac:dyDescent="0.35">
      <c r="E5418" s="1"/>
      <c r="F5418" s="1"/>
      <c r="P5418" s="1"/>
      <c r="Q5418" s="1"/>
      <c r="T5418" s="1"/>
    </row>
    <row r="5419" spans="5:20" x14ac:dyDescent="0.35">
      <c r="E5419" s="1"/>
      <c r="F5419" s="1"/>
      <c r="P5419" s="1"/>
      <c r="Q5419" s="1"/>
      <c r="T5419" s="1"/>
    </row>
    <row r="5420" spans="5:20" x14ac:dyDescent="0.35">
      <c r="E5420" s="1"/>
      <c r="F5420" s="1"/>
      <c r="P5420" s="1"/>
      <c r="Q5420" s="1"/>
      <c r="T5420" s="1"/>
    </row>
    <row r="5421" spans="5:20" x14ac:dyDescent="0.35">
      <c r="E5421" s="1"/>
      <c r="F5421" s="1"/>
      <c r="P5421" s="1"/>
      <c r="Q5421" s="1"/>
      <c r="T5421" s="1"/>
    </row>
    <row r="5422" spans="5:20" x14ac:dyDescent="0.35">
      <c r="E5422" s="1"/>
      <c r="F5422" s="1"/>
      <c r="P5422" s="1"/>
      <c r="Q5422" s="1"/>
      <c r="T5422" s="1"/>
    </row>
    <row r="5423" spans="5:20" x14ac:dyDescent="0.35">
      <c r="E5423" s="1"/>
      <c r="F5423" s="1"/>
      <c r="P5423" s="1"/>
      <c r="Q5423" s="1"/>
      <c r="T5423" s="1"/>
    </row>
    <row r="5424" spans="5:20" x14ac:dyDescent="0.35">
      <c r="E5424" s="1"/>
      <c r="F5424" s="1"/>
      <c r="P5424" s="1"/>
      <c r="Q5424" s="1"/>
      <c r="T5424" s="1"/>
    </row>
    <row r="5425" spans="5:20" x14ac:dyDescent="0.35">
      <c r="E5425" s="1"/>
      <c r="F5425" s="1"/>
      <c r="P5425" s="1"/>
      <c r="Q5425" s="1"/>
      <c r="T5425" s="1"/>
    </row>
    <row r="5426" spans="5:20" x14ac:dyDescent="0.35">
      <c r="P5426" s="1"/>
      <c r="Q5426" s="1"/>
      <c r="T5426" s="1"/>
    </row>
    <row r="5427" spans="5:20" x14ac:dyDescent="0.35">
      <c r="P5427" s="1"/>
      <c r="Q5427" s="1"/>
      <c r="T5427" s="1"/>
    </row>
    <row r="5428" spans="5:20" x14ac:dyDescent="0.35">
      <c r="P5428" s="1"/>
      <c r="Q5428" s="1"/>
      <c r="T5428" s="1"/>
    </row>
    <row r="5429" spans="5:20" x14ac:dyDescent="0.35">
      <c r="P5429" s="1"/>
      <c r="Q5429" s="1"/>
      <c r="T5429" s="1"/>
    </row>
    <row r="5430" spans="5:20" x14ac:dyDescent="0.35">
      <c r="P5430" s="1"/>
      <c r="Q5430" s="1"/>
      <c r="T5430" s="1"/>
    </row>
    <row r="5431" spans="5:20" x14ac:dyDescent="0.35">
      <c r="P5431" s="1"/>
      <c r="Q5431" s="1"/>
      <c r="T5431" s="1"/>
    </row>
    <row r="5432" spans="5:20" x14ac:dyDescent="0.35">
      <c r="P5432" s="1"/>
      <c r="Q5432" s="1"/>
      <c r="T5432" s="1"/>
    </row>
    <row r="5433" spans="5:20" x14ac:dyDescent="0.35">
      <c r="P5433" s="1"/>
      <c r="Q5433" s="1"/>
      <c r="T5433" s="1"/>
    </row>
    <row r="5434" spans="5:20" x14ac:dyDescent="0.35">
      <c r="P5434" s="1"/>
      <c r="Q5434" s="1"/>
      <c r="T5434" s="1"/>
    </row>
    <row r="5435" spans="5:20" x14ac:dyDescent="0.35">
      <c r="P5435" s="1"/>
      <c r="Q5435" s="1"/>
      <c r="T5435" s="1"/>
    </row>
    <row r="5436" spans="5:20" x14ac:dyDescent="0.35">
      <c r="P5436" s="1"/>
      <c r="Q5436" s="1"/>
      <c r="T5436" s="1"/>
    </row>
    <row r="5437" spans="5:20" x14ac:dyDescent="0.35">
      <c r="P5437" s="1"/>
      <c r="Q5437" s="1"/>
      <c r="T5437" s="1"/>
    </row>
    <row r="5438" spans="5:20" x14ac:dyDescent="0.35">
      <c r="P5438" s="1"/>
      <c r="Q5438" s="1"/>
      <c r="T5438" s="1"/>
    </row>
    <row r="5439" spans="5:20" x14ac:dyDescent="0.35">
      <c r="P5439" s="1"/>
      <c r="Q5439" s="1"/>
      <c r="T5439" s="1"/>
    </row>
    <row r="5440" spans="5:20" x14ac:dyDescent="0.35">
      <c r="P5440" s="1"/>
      <c r="Q5440" s="1"/>
      <c r="T5440" s="1"/>
    </row>
    <row r="5441" spans="16:20" x14ac:dyDescent="0.35">
      <c r="P5441" s="1"/>
      <c r="Q5441" s="1"/>
      <c r="T5441" s="1"/>
    </row>
    <row r="5442" spans="16:20" x14ac:dyDescent="0.35">
      <c r="P5442" s="1"/>
      <c r="Q5442" s="1"/>
      <c r="T5442" s="1"/>
    </row>
    <row r="5443" spans="16:20" x14ac:dyDescent="0.35">
      <c r="P5443" s="1"/>
      <c r="Q5443" s="1"/>
      <c r="T5443" s="1"/>
    </row>
    <row r="5444" spans="16:20" x14ac:dyDescent="0.35">
      <c r="P5444" s="1"/>
      <c r="Q5444" s="1"/>
      <c r="T5444" s="1"/>
    </row>
    <row r="5445" spans="16:20" x14ac:dyDescent="0.35">
      <c r="P5445" s="1"/>
      <c r="Q5445" s="1"/>
      <c r="T5445" s="1"/>
    </row>
    <row r="5446" spans="16:20" x14ac:dyDescent="0.35">
      <c r="P5446" s="1"/>
      <c r="Q5446" s="1"/>
      <c r="T5446" s="1"/>
    </row>
    <row r="5447" spans="16:20" x14ac:dyDescent="0.35">
      <c r="P5447" s="1"/>
      <c r="Q5447" s="1"/>
      <c r="T5447" s="1"/>
    </row>
    <row r="5448" spans="16:20" x14ac:dyDescent="0.35">
      <c r="P5448" s="1"/>
      <c r="Q5448" s="1"/>
      <c r="T5448" s="1"/>
    </row>
    <row r="5449" spans="16:20" x14ac:dyDescent="0.35">
      <c r="P5449" s="1"/>
      <c r="Q5449" s="1"/>
      <c r="T5449" s="1"/>
    </row>
    <row r="5450" spans="16:20" x14ac:dyDescent="0.35">
      <c r="P5450" s="1"/>
      <c r="Q5450" s="1"/>
      <c r="T5450" s="1"/>
    </row>
    <row r="5451" spans="16:20" x14ac:dyDescent="0.35">
      <c r="P5451" s="1"/>
      <c r="Q5451" s="1"/>
      <c r="T5451" s="1"/>
    </row>
    <row r="5452" spans="16:20" x14ac:dyDescent="0.35">
      <c r="P5452" s="1"/>
      <c r="Q5452" s="1"/>
      <c r="T5452" s="1"/>
    </row>
    <row r="5453" spans="16:20" x14ac:dyDescent="0.35">
      <c r="P5453" s="1"/>
      <c r="Q5453" s="1"/>
      <c r="T5453" s="1"/>
    </row>
    <row r="5454" spans="16:20" x14ac:dyDescent="0.35">
      <c r="P5454" s="1"/>
      <c r="Q5454" s="1"/>
      <c r="T5454" s="1"/>
    </row>
    <row r="5455" spans="16:20" x14ac:dyDescent="0.35">
      <c r="P5455" s="1"/>
      <c r="Q5455" s="1"/>
      <c r="T5455" s="1"/>
    </row>
    <row r="5456" spans="16:20" x14ac:dyDescent="0.35">
      <c r="P5456" s="1"/>
      <c r="Q5456" s="1"/>
      <c r="T5456" s="1"/>
    </row>
    <row r="5457" spans="16:20" x14ac:dyDescent="0.35">
      <c r="P5457" s="1"/>
      <c r="Q5457" s="1"/>
      <c r="T5457" s="1"/>
    </row>
    <row r="5458" spans="16:20" x14ac:dyDescent="0.35">
      <c r="P5458" s="1"/>
      <c r="Q5458" s="1"/>
      <c r="T5458" s="1"/>
    </row>
    <row r="5459" spans="16:20" x14ac:dyDescent="0.35">
      <c r="P5459" s="1"/>
      <c r="Q5459" s="1"/>
      <c r="T5459" s="1"/>
    </row>
    <row r="5460" spans="16:20" x14ac:dyDescent="0.35">
      <c r="P5460" s="1"/>
      <c r="Q5460" s="1"/>
      <c r="T5460" s="1"/>
    </row>
    <row r="5461" spans="16:20" x14ac:dyDescent="0.35">
      <c r="P5461" s="1"/>
      <c r="Q5461" s="1"/>
      <c r="T5461" s="1"/>
    </row>
    <row r="5462" spans="16:20" x14ac:dyDescent="0.35">
      <c r="P5462" s="1"/>
      <c r="Q5462" s="1"/>
      <c r="T5462" s="1"/>
    </row>
    <row r="5463" spans="16:20" x14ac:dyDescent="0.35">
      <c r="P5463" s="1"/>
      <c r="Q5463" s="1"/>
      <c r="T5463" s="1"/>
    </row>
    <row r="5464" spans="16:20" x14ac:dyDescent="0.35">
      <c r="P5464" s="1"/>
      <c r="Q5464" s="1"/>
      <c r="T5464" s="1"/>
    </row>
    <row r="5465" spans="16:20" x14ac:dyDescent="0.35">
      <c r="P5465" s="1"/>
      <c r="Q5465" s="1"/>
      <c r="T5465" s="1"/>
    </row>
    <row r="5466" spans="16:20" x14ac:dyDescent="0.35">
      <c r="P5466" s="1"/>
      <c r="Q5466" s="1"/>
      <c r="T5466" s="1"/>
    </row>
    <row r="5467" spans="16:20" x14ac:dyDescent="0.35">
      <c r="P5467" s="1"/>
      <c r="Q5467" s="1"/>
      <c r="T5467" s="1"/>
    </row>
    <row r="5468" spans="16:20" x14ac:dyDescent="0.35">
      <c r="P5468" s="1"/>
      <c r="Q5468" s="1"/>
      <c r="T5468" s="1"/>
    </row>
    <row r="5469" spans="16:20" x14ac:dyDescent="0.35">
      <c r="P5469" s="1"/>
      <c r="Q5469" s="1"/>
      <c r="T5469" s="1"/>
    </row>
    <row r="5470" spans="16:20" x14ac:dyDescent="0.35">
      <c r="P5470" s="1"/>
      <c r="Q5470" s="1"/>
      <c r="T5470" s="1"/>
    </row>
    <row r="5471" spans="16:20" x14ac:dyDescent="0.35">
      <c r="P5471" s="1"/>
      <c r="Q5471" s="1"/>
      <c r="T5471" s="1"/>
    </row>
    <row r="5472" spans="16:20" x14ac:dyDescent="0.35">
      <c r="P5472" s="1"/>
      <c r="Q5472" s="1"/>
      <c r="T5472" s="1"/>
    </row>
    <row r="5473" spans="16:20" x14ac:dyDescent="0.35">
      <c r="P5473" s="1"/>
      <c r="Q5473" s="1"/>
      <c r="T5473" s="1"/>
    </row>
    <row r="5474" spans="16:20" x14ac:dyDescent="0.35">
      <c r="P5474" s="1"/>
      <c r="Q5474" s="1"/>
      <c r="T5474" s="1"/>
    </row>
    <row r="5475" spans="16:20" x14ac:dyDescent="0.35">
      <c r="P5475" s="1"/>
      <c r="Q5475" s="1"/>
      <c r="T5475" s="1"/>
    </row>
    <row r="5476" spans="16:20" x14ac:dyDescent="0.35">
      <c r="P5476" s="1"/>
      <c r="Q5476" s="1"/>
      <c r="T5476" s="1"/>
    </row>
    <row r="5477" spans="16:20" x14ac:dyDescent="0.35">
      <c r="P5477" s="1"/>
      <c r="Q5477" s="1"/>
      <c r="T5477" s="1"/>
    </row>
    <row r="5478" spans="16:20" x14ac:dyDescent="0.35">
      <c r="P5478" s="1"/>
      <c r="Q5478" s="1"/>
      <c r="T5478" s="1"/>
    </row>
    <row r="5479" spans="16:20" x14ac:dyDescent="0.35">
      <c r="P5479" s="1"/>
      <c r="Q5479" s="1"/>
      <c r="T5479" s="1"/>
    </row>
    <row r="5480" spans="16:20" x14ac:dyDescent="0.35">
      <c r="P5480" s="1"/>
      <c r="Q5480" s="1"/>
      <c r="T5480" s="1"/>
    </row>
    <row r="5481" spans="16:20" x14ac:dyDescent="0.35">
      <c r="P5481" s="1"/>
      <c r="Q5481" s="1"/>
      <c r="T5481" s="1"/>
    </row>
    <row r="5482" spans="16:20" x14ac:dyDescent="0.35">
      <c r="P5482" s="1"/>
      <c r="Q5482" s="1"/>
      <c r="T5482" s="1"/>
    </row>
    <row r="5483" spans="16:20" x14ac:dyDescent="0.35">
      <c r="P5483" s="1"/>
      <c r="Q5483" s="1"/>
      <c r="T5483" s="1"/>
    </row>
    <row r="5484" spans="16:20" x14ac:dyDescent="0.35">
      <c r="P5484" s="1"/>
      <c r="Q5484" s="1"/>
      <c r="T5484" s="1"/>
    </row>
    <row r="5485" spans="16:20" x14ac:dyDescent="0.35">
      <c r="P5485" s="1"/>
      <c r="Q5485" s="1"/>
      <c r="T5485" s="1"/>
    </row>
    <row r="5486" spans="16:20" x14ac:dyDescent="0.35">
      <c r="P5486" s="1"/>
      <c r="Q5486" s="1"/>
      <c r="T5486" s="1"/>
    </row>
    <row r="5487" spans="16:20" x14ac:dyDescent="0.35">
      <c r="P5487" s="1"/>
      <c r="Q5487" s="1"/>
      <c r="T5487" s="1"/>
    </row>
    <row r="5488" spans="16:20" x14ac:dyDescent="0.35">
      <c r="P5488" s="1"/>
      <c r="Q5488" s="1"/>
      <c r="T5488" s="1"/>
    </row>
    <row r="5489" spans="16:20" x14ac:dyDescent="0.35">
      <c r="P5489" s="1"/>
      <c r="Q5489" s="1"/>
      <c r="T5489" s="1"/>
    </row>
    <row r="5490" spans="16:20" x14ac:dyDescent="0.35">
      <c r="P5490" s="1"/>
      <c r="Q5490" s="1"/>
      <c r="T5490" s="1"/>
    </row>
    <row r="5491" spans="16:20" x14ac:dyDescent="0.35">
      <c r="P5491" s="1"/>
      <c r="Q5491" s="1"/>
      <c r="T5491" s="1"/>
    </row>
    <row r="5492" spans="16:20" x14ac:dyDescent="0.35">
      <c r="P5492" s="1"/>
      <c r="Q5492" s="1"/>
      <c r="T5492" s="1"/>
    </row>
    <row r="5493" spans="16:20" x14ac:dyDescent="0.35">
      <c r="P5493" s="1"/>
      <c r="Q5493" s="1"/>
      <c r="T5493" s="1"/>
    </row>
    <row r="5494" spans="16:20" x14ac:dyDescent="0.35">
      <c r="P5494" s="1"/>
      <c r="Q5494" s="1"/>
      <c r="T5494" s="1"/>
    </row>
    <row r="5495" spans="16:20" x14ac:dyDescent="0.35">
      <c r="P5495" s="1"/>
      <c r="Q5495" s="1"/>
      <c r="T5495" s="1"/>
    </row>
    <row r="5496" spans="16:20" x14ac:dyDescent="0.35">
      <c r="P5496" s="1"/>
      <c r="Q5496" s="1"/>
      <c r="T5496" s="1"/>
    </row>
    <row r="5497" spans="16:20" x14ac:dyDescent="0.35">
      <c r="P5497" s="1"/>
      <c r="Q5497" s="1"/>
      <c r="T5497" s="1"/>
    </row>
    <row r="5498" spans="16:20" x14ac:dyDescent="0.35">
      <c r="P5498" s="1"/>
      <c r="Q5498" s="1"/>
      <c r="T5498" s="1"/>
    </row>
    <row r="5499" spans="16:20" x14ac:dyDescent="0.35">
      <c r="P5499" s="1"/>
      <c r="Q5499" s="1"/>
      <c r="T5499" s="1"/>
    </row>
    <row r="5500" spans="16:20" x14ac:dyDescent="0.35">
      <c r="P5500" s="1"/>
      <c r="Q5500" s="1"/>
      <c r="T5500" s="1"/>
    </row>
    <row r="5501" spans="16:20" x14ac:dyDescent="0.35">
      <c r="P5501" s="1"/>
      <c r="Q5501" s="1"/>
      <c r="T5501" s="1"/>
    </row>
    <row r="5502" spans="16:20" x14ac:dyDescent="0.35">
      <c r="P5502" s="1"/>
      <c r="Q5502" s="1"/>
      <c r="T5502" s="1"/>
    </row>
    <row r="5503" spans="16:20" x14ac:dyDescent="0.35">
      <c r="P5503" s="1"/>
      <c r="Q5503" s="1"/>
      <c r="T5503" s="1"/>
    </row>
    <row r="5504" spans="16:20" x14ac:dyDescent="0.35">
      <c r="P5504" s="1"/>
      <c r="Q5504" s="1"/>
      <c r="T5504" s="1"/>
    </row>
    <row r="5505" spans="16:20" x14ac:dyDescent="0.35">
      <c r="P5505" s="1"/>
      <c r="Q5505" s="1"/>
      <c r="T5505" s="1"/>
    </row>
    <row r="5506" spans="16:20" x14ac:dyDescent="0.35">
      <c r="P5506" s="1"/>
      <c r="Q5506" s="1"/>
      <c r="T5506" s="1"/>
    </row>
    <row r="5507" spans="16:20" x14ac:dyDescent="0.35">
      <c r="P5507" s="1"/>
      <c r="Q5507" s="1"/>
      <c r="T5507" s="1"/>
    </row>
    <row r="5508" spans="16:20" x14ac:dyDescent="0.35">
      <c r="P5508" s="1"/>
      <c r="Q5508" s="1"/>
      <c r="T5508" s="1"/>
    </row>
    <row r="5509" spans="16:20" x14ac:dyDescent="0.35">
      <c r="P5509" s="1"/>
      <c r="Q5509" s="1"/>
      <c r="T5509" s="1"/>
    </row>
    <row r="5510" spans="16:20" x14ac:dyDescent="0.35">
      <c r="P5510" s="1"/>
      <c r="Q5510" s="1"/>
      <c r="T5510" s="1"/>
    </row>
    <row r="5511" spans="16:20" x14ac:dyDescent="0.35">
      <c r="P5511" s="1"/>
      <c r="Q5511" s="1"/>
      <c r="T5511" s="1"/>
    </row>
    <row r="5512" spans="16:20" x14ac:dyDescent="0.35">
      <c r="P5512" s="1"/>
      <c r="Q5512" s="1"/>
      <c r="T5512" s="1"/>
    </row>
    <row r="5513" spans="16:20" x14ac:dyDescent="0.35">
      <c r="P5513" s="1"/>
      <c r="Q5513" s="1"/>
      <c r="T5513" s="1"/>
    </row>
    <row r="5514" spans="16:20" x14ac:dyDescent="0.35">
      <c r="P5514" s="1"/>
      <c r="Q5514" s="1"/>
      <c r="T5514" s="1"/>
    </row>
    <row r="5515" spans="16:20" x14ac:dyDescent="0.35">
      <c r="P5515" s="1"/>
      <c r="Q5515" s="1"/>
      <c r="T5515" s="1"/>
    </row>
    <row r="5516" spans="16:20" x14ac:dyDescent="0.35">
      <c r="P5516" s="1"/>
      <c r="Q5516" s="1"/>
      <c r="T5516" s="1"/>
    </row>
    <row r="5517" spans="16:20" x14ac:dyDescent="0.35">
      <c r="P5517" s="1"/>
      <c r="Q5517" s="1"/>
      <c r="T5517" s="1"/>
    </row>
    <row r="5518" spans="16:20" x14ac:dyDescent="0.35">
      <c r="P5518" s="1"/>
      <c r="Q5518" s="1"/>
      <c r="T5518" s="1"/>
    </row>
    <row r="5519" spans="16:20" x14ac:dyDescent="0.35">
      <c r="P5519" s="1"/>
      <c r="Q5519" s="1"/>
      <c r="T5519" s="1"/>
    </row>
    <row r="5520" spans="16:20" x14ac:dyDescent="0.35">
      <c r="P5520" s="1"/>
      <c r="Q5520" s="1"/>
      <c r="T5520" s="1"/>
    </row>
    <row r="5521" spans="16:20" x14ac:dyDescent="0.35">
      <c r="P5521" s="1"/>
      <c r="Q5521" s="1"/>
      <c r="T5521" s="1"/>
    </row>
    <row r="5522" spans="16:20" x14ac:dyDescent="0.35">
      <c r="P5522" s="1"/>
      <c r="Q5522" s="1"/>
      <c r="T5522" s="1"/>
    </row>
    <row r="5523" spans="16:20" x14ac:dyDescent="0.35">
      <c r="P5523" s="1"/>
      <c r="Q5523" s="1"/>
      <c r="T5523" s="1"/>
    </row>
    <row r="5524" spans="16:20" x14ac:dyDescent="0.35">
      <c r="P5524" s="1"/>
      <c r="Q5524" s="1"/>
      <c r="T5524" s="1"/>
    </row>
    <row r="5525" spans="16:20" x14ac:dyDescent="0.35">
      <c r="P5525" s="1"/>
      <c r="Q5525" s="1"/>
      <c r="T5525" s="1"/>
    </row>
    <row r="5526" spans="16:20" x14ac:dyDescent="0.35">
      <c r="P5526" s="1"/>
      <c r="Q5526" s="1"/>
      <c r="T5526" s="1"/>
    </row>
    <row r="5527" spans="16:20" x14ac:dyDescent="0.35">
      <c r="P5527" s="1"/>
      <c r="Q5527" s="1"/>
      <c r="T5527" s="1"/>
    </row>
    <row r="5528" spans="16:20" x14ac:dyDescent="0.35">
      <c r="P5528" s="1"/>
      <c r="Q5528" s="1"/>
      <c r="T5528" s="1"/>
    </row>
    <row r="5529" spans="16:20" x14ac:dyDescent="0.35">
      <c r="P5529" s="1"/>
      <c r="Q5529" s="1"/>
      <c r="T5529" s="1"/>
    </row>
    <row r="5530" spans="16:20" x14ac:dyDescent="0.35">
      <c r="P5530" s="1"/>
      <c r="Q5530" s="1"/>
      <c r="T5530" s="1"/>
    </row>
    <row r="5531" spans="16:20" x14ac:dyDescent="0.35">
      <c r="P5531" s="1"/>
      <c r="Q5531" s="1"/>
      <c r="T5531" s="1"/>
    </row>
    <row r="5532" spans="16:20" x14ac:dyDescent="0.35">
      <c r="P5532" s="1"/>
      <c r="Q5532" s="1"/>
      <c r="T5532" s="1"/>
    </row>
    <row r="5533" spans="16:20" x14ac:dyDescent="0.35">
      <c r="P5533" s="1"/>
      <c r="Q5533" s="1"/>
      <c r="T5533" s="1"/>
    </row>
    <row r="5534" spans="16:20" x14ac:dyDescent="0.35">
      <c r="P5534" s="1"/>
      <c r="Q5534" s="1"/>
      <c r="T5534" s="1"/>
    </row>
    <row r="5535" spans="16:20" x14ac:dyDescent="0.35">
      <c r="P5535" s="1"/>
      <c r="Q5535" s="1"/>
      <c r="T5535" s="1"/>
    </row>
    <row r="5536" spans="16:20" x14ac:dyDescent="0.35">
      <c r="P5536" s="1"/>
      <c r="Q5536" s="1"/>
      <c r="T5536" s="1"/>
    </row>
    <row r="5537" spans="16:20" x14ac:dyDescent="0.35">
      <c r="P5537" s="1"/>
      <c r="Q5537" s="1"/>
      <c r="T5537" s="1"/>
    </row>
    <row r="5538" spans="16:20" x14ac:dyDescent="0.35">
      <c r="P5538" s="1"/>
      <c r="Q5538" s="1"/>
      <c r="T5538" s="1"/>
    </row>
    <row r="5539" spans="16:20" x14ac:dyDescent="0.35">
      <c r="P5539" s="1"/>
      <c r="Q5539" s="1"/>
      <c r="T5539" s="1"/>
    </row>
    <row r="5540" spans="16:20" x14ac:dyDescent="0.35">
      <c r="P5540" s="1"/>
      <c r="Q5540" s="1"/>
      <c r="T5540" s="1"/>
    </row>
    <row r="5541" spans="16:20" x14ac:dyDescent="0.35">
      <c r="P5541" s="1"/>
      <c r="Q5541" s="1"/>
      <c r="T5541" s="1"/>
    </row>
    <row r="5542" spans="16:20" x14ac:dyDescent="0.35">
      <c r="P5542" s="1"/>
      <c r="Q5542" s="1"/>
      <c r="T5542" s="1"/>
    </row>
    <row r="5543" spans="16:20" x14ac:dyDescent="0.35">
      <c r="P5543" s="1"/>
      <c r="Q5543" s="1"/>
      <c r="T5543" s="1"/>
    </row>
    <row r="5544" spans="16:20" x14ac:dyDescent="0.35">
      <c r="P5544" s="1"/>
      <c r="Q5544" s="1"/>
      <c r="T5544" s="1"/>
    </row>
    <row r="5545" spans="16:20" x14ac:dyDescent="0.35">
      <c r="P5545" s="1"/>
      <c r="Q5545" s="1"/>
      <c r="T5545" s="1"/>
    </row>
    <row r="5546" spans="16:20" x14ac:dyDescent="0.35">
      <c r="P5546" s="1"/>
      <c r="Q5546" s="1"/>
      <c r="T5546" s="1"/>
    </row>
    <row r="5547" spans="16:20" x14ac:dyDescent="0.35">
      <c r="P5547" s="1"/>
      <c r="Q5547" s="1"/>
      <c r="T5547" s="1"/>
    </row>
    <row r="5548" spans="16:20" x14ac:dyDescent="0.35">
      <c r="P5548" s="1"/>
      <c r="Q5548" s="1"/>
      <c r="T5548" s="1"/>
    </row>
    <row r="5549" spans="16:20" x14ac:dyDescent="0.35">
      <c r="P5549" s="1"/>
      <c r="Q5549" s="1"/>
      <c r="T5549" s="1"/>
    </row>
    <row r="5550" spans="16:20" x14ac:dyDescent="0.35">
      <c r="P5550" s="1"/>
      <c r="Q5550" s="1"/>
      <c r="T5550" s="1"/>
    </row>
    <row r="5551" spans="16:20" x14ac:dyDescent="0.35">
      <c r="P5551" s="1"/>
      <c r="Q5551" s="1"/>
      <c r="T5551" s="1"/>
    </row>
    <row r="5552" spans="16:20" x14ac:dyDescent="0.35">
      <c r="P5552" s="1"/>
      <c r="Q5552" s="1"/>
      <c r="T5552" s="1"/>
    </row>
    <row r="5553" spans="16:20" x14ac:dyDescent="0.35">
      <c r="P5553" s="1"/>
      <c r="Q5553" s="1"/>
      <c r="T5553" s="1"/>
    </row>
    <row r="5554" spans="16:20" x14ac:dyDescent="0.35">
      <c r="P5554" s="1"/>
      <c r="Q5554" s="1"/>
      <c r="T5554" s="1"/>
    </row>
    <row r="5555" spans="16:20" x14ac:dyDescent="0.35">
      <c r="P5555" s="1"/>
      <c r="Q5555" s="1"/>
      <c r="T5555" s="1"/>
    </row>
    <row r="5556" spans="16:20" x14ac:dyDescent="0.35">
      <c r="P5556" s="1"/>
      <c r="Q5556" s="1"/>
      <c r="T5556" s="1"/>
    </row>
    <row r="5557" spans="16:20" x14ac:dyDescent="0.35">
      <c r="P5557" s="1"/>
      <c r="Q5557" s="1"/>
      <c r="T5557" s="1"/>
    </row>
    <row r="5558" spans="16:20" x14ac:dyDescent="0.35">
      <c r="P5558" s="1"/>
      <c r="Q5558" s="1"/>
      <c r="T5558" s="1"/>
    </row>
    <row r="5559" spans="16:20" x14ac:dyDescent="0.35">
      <c r="P5559" s="1"/>
      <c r="Q5559" s="1"/>
      <c r="T5559" s="1"/>
    </row>
    <row r="5560" spans="16:20" x14ac:dyDescent="0.35">
      <c r="P5560" s="1"/>
      <c r="Q5560" s="1"/>
      <c r="T5560" s="1"/>
    </row>
    <row r="5561" spans="16:20" x14ac:dyDescent="0.35">
      <c r="P5561" s="1"/>
      <c r="Q5561" s="1"/>
      <c r="T5561" s="1"/>
    </row>
    <row r="5562" spans="16:20" x14ac:dyDescent="0.35">
      <c r="P5562" s="1"/>
      <c r="Q5562" s="1"/>
      <c r="T5562" s="1"/>
    </row>
    <row r="5563" spans="16:20" x14ac:dyDescent="0.35">
      <c r="P5563" s="1"/>
      <c r="Q5563" s="1"/>
      <c r="T5563" s="1"/>
    </row>
    <row r="5564" spans="16:20" x14ac:dyDescent="0.35">
      <c r="P5564" s="1"/>
      <c r="Q5564" s="1"/>
      <c r="T5564" s="1"/>
    </row>
    <row r="5565" spans="16:20" x14ac:dyDescent="0.35">
      <c r="P5565" s="1"/>
      <c r="Q5565" s="1"/>
      <c r="T5565" s="1"/>
    </row>
    <row r="5566" spans="16:20" x14ac:dyDescent="0.35">
      <c r="P5566" s="1"/>
      <c r="Q5566" s="1"/>
      <c r="T5566" s="1"/>
    </row>
    <row r="5567" spans="16:20" x14ac:dyDescent="0.35">
      <c r="P5567" s="1"/>
      <c r="Q5567" s="1"/>
      <c r="T5567" s="1"/>
    </row>
    <row r="5568" spans="16:20" x14ac:dyDescent="0.35">
      <c r="P5568" s="1"/>
      <c r="Q5568" s="1"/>
      <c r="T5568" s="1"/>
    </row>
    <row r="5569" spans="16:20" x14ac:dyDescent="0.35">
      <c r="P5569" s="1"/>
      <c r="Q5569" s="1"/>
      <c r="T5569" s="1"/>
    </row>
    <row r="5570" spans="16:20" x14ac:dyDescent="0.35">
      <c r="P5570" s="1"/>
      <c r="Q5570" s="1"/>
      <c r="T5570" s="1"/>
    </row>
    <row r="5571" spans="16:20" x14ac:dyDescent="0.35">
      <c r="P5571" s="1"/>
      <c r="Q5571" s="1"/>
      <c r="T5571" s="1"/>
    </row>
    <row r="5572" spans="16:20" x14ac:dyDescent="0.35">
      <c r="P5572" s="1"/>
      <c r="Q5572" s="1"/>
      <c r="T5572" s="1"/>
    </row>
    <row r="5573" spans="16:20" x14ac:dyDescent="0.35">
      <c r="P5573" s="1"/>
      <c r="Q5573" s="1"/>
      <c r="T5573" s="1"/>
    </row>
    <row r="5574" spans="16:20" x14ac:dyDescent="0.35">
      <c r="P5574" s="1"/>
      <c r="Q5574" s="1"/>
      <c r="T5574" s="1"/>
    </row>
    <row r="5575" spans="16:20" x14ac:dyDescent="0.35">
      <c r="P5575" s="1"/>
      <c r="Q5575" s="1"/>
      <c r="T5575" s="1"/>
    </row>
    <row r="5576" spans="16:20" x14ac:dyDescent="0.35">
      <c r="P5576" s="1"/>
      <c r="Q5576" s="1"/>
      <c r="T5576" s="1"/>
    </row>
    <row r="5577" spans="16:20" x14ac:dyDescent="0.35">
      <c r="P5577" s="1"/>
      <c r="Q5577" s="1"/>
      <c r="T5577" s="1"/>
    </row>
    <row r="5578" spans="16:20" x14ac:dyDescent="0.35">
      <c r="P5578" s="1"/>
      <c r="Q5578" s="1"/>
      <c r="T5578" s="1"/>
    </row>
    <row r="5579" spans="16:20" x14ac:dyDescent="0.35">
      <c r="P5579" s="1"/>
      <c r="Q5579" s="1"/>
      <c r="T5579" s="1"/>
    </row>
    <row r="5580" spans="16:20" x14ac:dyDescent="0.35">
      <c r="P5580" s="1"/>
      <c r="Q5580" s="1"/>
      <c r="T5580" s="1"/>
    </row>
    <row r="5581" spans="16:20" x14ac:dyDescent="0.35">
      <c r="P5581" s="1"/>
      <c r="Q5581" s="1"/>
      <c r="T5581" s="1"/>
    </row>
    <row r="5582" spans="16:20" x14ac:dyDescent="0.35">
      <c r="P5582" s="1"/>
      <c r="Q5582" s="1"/>
      <c r="T5582" s="1"/>
    </row>
    <row r="5583" spans="16:20" x14ac:dyDescent="0.35">
      <c r="P5583" s="1"/>
      <c r="Q5583" s="1"/>
      <c r="T5583" s="1"/>
    </row>
    <row r="5584" spans="16:20" x14ac:dyDescent="0.35">
      <c r="P5584" s="1"/>
      <c r="Q5584" s="1"/>
      <c r="T5584" s="1"/>
    </row>
    <row r="5585" spans="16:20" x14ac:dyDescent="0.35">
      <c r="P5585" s="1"/>
      <c r="Q5585" s="1"/>
      <c r="T5585" s="1"/>
    </row>
    <row r="5586" spans="16:20" x14ac:dyDescent="0.35">
      <c r="P5586" s="1"/>
      <c r="Q5586" s="1"/>
      <c r="T5586" s="1"/>
    </row>
    <row r="5587" spans="16:20" x14ac:dyDescent="0.35">
      <c r="P5587" s="1"/>
      <c r="Q5587" s="1"/>
      <c r="T5587" s="1"/>
    </row>
    <row r="5588" spans="16:20" x14ac:dyDescent="0.35">
      <c r="P5588" s="1"/>
      <c r="Q5588" s="1"/>
      <c r="T5588" s="1"/>
    </row>
    <row r="5589" spans="16:20" x14ac:dyDescent="0.35">
      <c r="P5589" s="1"/>
      <c r="Q5589" s="1"/>
      <c r="T5589" s="1"/>
    </row>
    <row r="5590" spans="16:20" x14ac:dyDescent="0.35">
      <c r="P5590" s="1"/>
      <c r="Q5590" s="1"/>
      <c r="T5590" s="1"/>
    </row>
    <row r="5591" spans="16:20" x14ac:dyDescent="0.35">
      <c r="P5591" s="1"/>
      <c r="Q5591" s="1"/>
      <c r="T5591" s="1"/>
    </row>
    <row r="5592" spans="16:20" x14ac:dyDescent="0.35">
      <c r="P5592" s="1"/>
      <c r="Q5592" s="1"/>
      <c r="T5592" s="1"/>
    </row>
    <row r="5593" spans="16:20" x14ac:dyDescent="0.35">
      <c r="P5593" s="1"/>
      <c r="Q5593" s="1"/>
      <c r="T5593" s="1"/>
    </row>
    <row r="5594" spans="16:20" x14ac:dyDescent="0.35">
      <c r="P5594" s="1"/>
      <c r="Q5594" s="1"/>
      <c r="T5594" s="1"/>
    </row>
    <row r="5595" spans="16:20" x14ac:dyDescent="0.35">
      <c r="P5595" s="1"/>
      <c r="Q5595" s="1"/>
      <c r="T5595" s="1"/>
    </row>
    <row r="5596" spans="16:20" x14ac:dyDescent="0.35">
      <c r="P5596" s="1"/>
      <c r="Q5596" s="1"/>
      <c r="T5596" s="1"/>
    </row>
    <row r="5597" spans="16:20" x14ac:dyDescent="0.35">
      <c r="P5597" s="1"/>
      <c r="Q5597" s="1"/>
      <c r="T5597" s="1"/>
    </row>
    <row r="5598" spans="16:20" x14ac:dyDescent="0.35">
      <c r="P5598" s="1"/>
      <c r="Q5598" s="1"/>
      <c r="T5598" s="1"/>
    </row>
    <row r="5599" spans="16:20" x14ac:dyDescent="0.35">
      <c r="P5599" s="1"/>
      <c r="Q5599" s="1"/>
      <c r="T5599" s="1"/>
    </row>
    <row r="5600" spans="16:20" x14ac:dyDescent="0.35">
      <c r="P5600" s="1"/>
      <c r="Q5600" s="1"/>
      <c r="T5600" s="1"/>
    </row>
    <row r="5601" spans="16:20" x14ac:dyDescent="0.35">
      <c r="P5601" s="1"/>
      <c r="Q5601" s="1"/>
      <c r="T5601" s="1"/>
    </row>
    <row r="5602" spans="16:20" x14ac:dyDescent="0.35">
      <c r="P5602" s="1"/>
      <c r="Q5602" s="1"/>
      <c r="T5602" s="1"/>
    </row>
    <row r="5603" spans="16:20" x14ac:dyDescent="0.35">
      <c r="P5603" s="1"/>
      <c r="Q5603" s="1"/>
      <c r="T5603" s="1"/>
    </row>
    <row r="5604" spans="16:20" x14ac:dyDescent="0.35">
      <c r="P5604" s="1"/>
      <c r="Q5604" s="1"/>
      <c r="T5604" s="1"/>
    </row>
    <row r="5605" spans="16:20" x14ac:dyDescent="0.35">
      <c r="P5605" s="1"/>
      <c r="Q5605" s="1"/>
      <c r="T5605" s="1"/>
    </row>
    <row r="5606" spans="16:20" x14ac:dyDescent="0.35">
      <c r="P5606" s="1"/>
      <c r="Q5606" s="1"/>
      <c r="T5606" s="1"/>
    </row>
    <row r="5607" spans="16:20" x14ac:dyDescent="0.35">
      <c r="P5607" s="1"/>
      <c r="Q5607" s="1"/>
      <c r="T5607" s="1"/>
    </row>
    <row r="5608" spans="16:20" x14ac:dyDescent="0.35">
      <c r="P5608" s="1"/>
      <c r="Q5608" s="1"/>
      <c r="T5608" s="1"/>
    </row>
    <row r="5609" spans="16:20" x14ac:dyDescent="0.35">
      <c r="P5609" s="1"/>
      <c r="Q5609" s="1"/>
      <c r="T5609" s="1"/>
    </row>
    <row r="5610" spans="16:20" x14ac:dyDescent="0.35">
      <c r="P5610" s="1"/>
      <c r="Q5610" s="1"/>
      <c r="T5610" s="1"/>
    </row>
    <row r="5611" spans="16:20" x14ac:dyDescent="0.35">
      <c r="P5611" s="1"/>
      <c r="Q5611" s="1"/>
      <c r="T5611" s="1"/>
    </row>
    <row r="5612" spans="16:20" x14ac:dyDescent="0.35">
      <c r="P5612" s="1"/>
      <c r="Q5612" s="1"/>
      <c r="T5612" s="1"/>
    </row>
    <row r="5613" spans="16:20" x14ac:dyDescent="0.35">
      <c r="P5613" s="1"/>
      <c r="Q5613" s="1"/>
      <c r="T5613" s="1"/>
    </row>
    <row r="5614" spans="16:20" x14ac:dyDescent="0.35">
      <c r="P5614" s="1"/>
      <c r="Q5614" s="1"/>
      <c r="T5614" s="1"/>
    </row>
    <row r="5615" spans="16:20" x14ac:dyDescent="0.35">
      <c r="P5615" s="1"/>
      <c r="Q5615" s="1"/>
      <c r="T5615" s="1"/>
    </row>
    <row r="5616" spans="16:20" x14ac:dyDescent="0.35">
      <c r="P5616" s="1"/>
      <c r="Q5616" s="1"/>
      <c r="T5616" s="1"/>
    </row>
    <row r="5617" spans="16:20" x14ac:dyDescent="0.35">
      <c r="P5617" s="1"/>
      <c r="Q5617" s="1"/>
      <c r="T5617" s="1"/>
    </row>
    <row r="5618" spans="16:20" x14ac:dyDescent="0.35">
      <c r="P5618" s="1"/>
      <c r="Q5618" s="1"/>
      <c r="T5618" s="1"/>
    </row>
    <row r="5619" spans="16:20" x14ac:dyDescent="0.35">
      <c r="P5619" s="1"/>
      <c r="Q5619" s="1"/>
      <c r="T5619" s="1"/>
    </row>
    <row r="5620" spans="16:20" x14ac:dyDescent="0.35">
      <c r="P5620" s="1"/>
      <c r="Q5620" s="1"/>
      <c r="T5620" s="1"/>
    </row>
    <row r="5621" spans="16:20" x14ac:dyDescent="0.35">
      <c r="P5621" s="1"/>
      <c r="Q5621" s="1"/>
      <c r="T5621" s="1"/>
    </row>
    <row r="5622" spans="16:20" x14ac:dyDescent="0.35">
      <c r="P5622" s="1"/>
      <c r="Q5622" s="1"/>
      <c r="T5622" s="1"/>
    </row>
    <row r="5623" spans="16:20" x14ac:dyDescent="0.35">
      <c r="P5623" s="1"/>
      <c r="Q5623" s="1"/>
      <c r="T5623" s="1"/>
    </row>
    <row r="5624" spans="16:20" x14ac:dyDescent="0.35">
      <c r="P5624" s="1"/>
      <c r="Q5624" s="1"/>
      <c r="T5624" s="1"/>
    </row>
    <row r="5625" spans="16:20" x14ac:dyDescent="0.35">
      <c r="P5625" s="1"/>
      <c r="Q5625" s="1"/>
      <c r="T5625" s="1"/>
    </row>
    <row r="5626" spans="16:20" x14ac:dyDescent="0.35">
      <c r="P5626" s="1"/>
      <c r="Q5626" s="1"/>
      <c r="T5626" s="1"/>
    </row>
    <row r="5627" spans="16:20" x14ac:dyDescent="0.35">
      <c r="P5627" s="1"/>
      <c r="Q5627" s="1"/>
      <c r="T5627" s="1"/>
    </row>
    <row r="5628" spans="16:20" x14ac:dyDescent="0.35">
      <c r="P5628" s="1"/>
      <c r="Q5628" s="1"/>
      <c r="T5628" s="1"/>
    </row>
    <row r="5629" spans="16:20" x14ac:dyDescent="0.35">
      <c r="P5629" s="1"/>
      <c r="Q5629" s="1"/>
      <c r="T5629" s="1"/>
    </row>
    <row r="5630" spans="16:20" x14ac:dyDescent="0.35">
      <c r="P5630" s="1"/>
      <c r="Q5630" s="1"/>
      <c r="T5630" s="1"/>
    </row>
    <row r="5631" spans="16:20" x14ac:dyDescent="0.35">
      <c r="P5631" s="1"/>
      <c r="Q5631" s="1"/>
      <c r="T5631" s="1"/>
    </row>
    <row r="5632" spans="16:20" x14ac:dyDescent="0.35">
      <c r="P5632" s="1"/>
      <c r="Q5632" s="1"/>
      <c r="T5632" s="1"/>
    </row>
    <row r="5633" spans="16:20" x14ac:dyDescent="0.35">
      <c r="P5633" s="1"/>
      <c r="Q5633" s="1"/>
      <c r="T5633" s="1"/>
    </row>
    <row r="5634" spans="16:20" x14ac:dyDescent="0.35">
      <c r="P5634" s="1"/>
      <c r="Q5634" s="1"/>
      <c r="T5634" s="1"/>
    </row>
    <row r="5635" spans="16:20" x14ac:dyDescent="0.35">
      <c r="P5635" s="1"/>
      <c r="Q5635" s="1"/>
      <c r="T5635" s="1"/>
    </row>
    <row r="5636" spans="16:20" x14ac:dyDescent="0.35">
      <c r="P5636" s="1"/>
      <c r="Q5636" s="1"/>
      <c r="T5636" s="1"/>
    </row>
    <row r="5637" spans="16:20" x14ac:dyDescent="0.35">
      <c r="P5637" s="1"/>
      <c r="Q5637" s="1"/>
      <c r="T5637" s="1"/>
    </row>
    <row r="5638" spans="16:20" x14ac:dyDescent="0.35">
      <c r="P5638" s="1"/>
      <c r="Q5638" s="1"/>
      <c r="T5638" s="1"/>
    </row>
    <row r="5639" spans="16:20" x14ac:dyDescent="0.35">
      <c r="P5639" s="1"/>
      <c r="Q5639" s="1"/>
      <c r="T5639" s="1"/>
    </row>
    <row r="5640" spans="16:20" x14ac:dyDescent="0.35">
      <c r="P5640" s="1"/>
      <c r="Q5640" s="1"/>
      <c r="T5640" s="1"/>
    </row>
    <row r="5641" spans="16:20" x14ac:dyDescent="0.35">
      <c r="P5641" s="1"/>
      <c r="Q5641" s="1"/>
      <c r="T5641" s="1"/>
    </row>
    <row r="5642" spans="16:20" x14ac:dyDescent="0.35">
      <c r="P5642" s="1"/>
      <c r="Q5642" s="1"/>
      <c r="T5642" s="1"/>
    </row>
    <row r="5643" spans="16:20" x14ac:dyDescent="0.35">
      <c r="P5643" s="1"/>
      <c r="Q5643" s="1"/>
      <c r="T5643" s="1"/>
    </row>
    <row r="5644" spans="16:20" x14ac:dyDescent="0.35">
      <c r="P5644" s="1"/>
      <c r="Q5644" s="1"/>
      <c r="T5644" s="1"/>
    </row>
    <row r="5645" spans="16:20" x14ac:dyDescent="0.35">
      <c r="P5645" s="1"/>
      <c r="Q5645" s="1"/>
      <c r="T5645" s="1"/>
    </row>
    <row r="5646" spans="16:20" x14ac:dyDescent="0.35">
      <c r="P5646" s="1"/>
      <c r="Q5646" s="1"/>
      <c r="T5646" s="1"/>
    </row>
    <row r="5647" spans="16:20" x14ac:dyDescent="0.35">
      <c r="P5647" s="1"/>
      <c r="Q5647" s="1"/>
      <c r="T5647" s="1"/>
    </row>
    <row r="5648" spans="16:20" x14ac:dyDescent="0.35">
      <c r="P5648" s="1"/>
      <c r="Q5648" s="1"/>
      <c r="T5648" s="1"/>
    </row>
    <row r="5649" spans="16:20" x14ac:dyDescent="0.35">
      <c r="P5649" s="1"/>
      <c r="Q5649" s="1"/>
      <c r="T5649" s="1"/>
    </row>
    <row r="5650" spans="16:20" x14ac:dyDescent="0.35">
      <c r="P5650" s="1"/>
      <c r="Q5650" s="1"/>
      <c r="T5650" s="1"/>
    </row>
    <row r="5651" spans="16:20" x14ac:dyDescent="0.35">
      <c r="P5651" s="1"/>
      <c r="Q5651" s="1"/>
      <c r="T5651" s="1"/>
    </row>
    <row r="5652" spans="16:20" x14ac:dyDescent="0.35">
      <c r="P5652" s="1"/>
      <c r="Q5652" s="1"/>
      <c r="T5652" s="1"/>
    </row>
    <row r="5653" spans="16:20" x14ac:dyDescent="0.35">
      <c r="P5653" s="1"/>
      <c r="Q5653" s="1"/>
      <c r="T5653" s="1"/>
    </row>
    <row r="5654" spans="16:20" x14ac:dyDescent="0.35">
      <c r="P5654" s="1"/>
      <c r="Q5654" s="1"/>
      <c r="T5654" s="1"/>
    </row>
    <row r="5655" spans="16:20" x14ac:dyDescent="0.35">
      <c r="P5655" s="1"/>
      <c r="Q5655" s="1"/>
      <c r="T5655" s="1"/>
    </row>
    <row r="5656" spans="16:20" x14ac:dyDescent="0.35">
      <c r="P5656" s="1"/>
      <c r="Q5656" s="1"/>
      <c r="T5656" s="1"/>
    </row>
    <row r="5657" spans="16:20" x14ac:dyDescent="0.35">
      <c r="P5657" s="1"/>
      <c r="Q5657" s="1"/>
      <c r="T5657" s="1"/>
    </row>
    <row r="5658" spans="16:20" x14ac:dyDescent="0.35">
      <c r="P5658" s="1"/>
      <c r="Q5658" s="1"/>
      <c r="T5658" s="1"/>
    </row>
    <row r="5659" spans="16:20" x14ac:dyDescent="0.35">
      <c r="P5659" s="1"/>
      <c r="Q5659" s="1"/>
      <c r="T5659" s="1"/>
    </row>
    <row r="5660" spans="16:20" x14ac:dyDescent="0.35">
      <c r="P5660" s="1"/>
      <c r="Q5660" s="1"/>
      <c r="T5660" s="1"/>
    </row>
    <row r="5661" spans="16:20" x14ac:dyDescent="0.35">
      <c r="P5661" s="1"/>
      <c r="Q5661" s="1"/>
      <c r="T5661" s="1"/>
    </row>
    <row r="5662" spans="16:20" x14ac:dyDescent="0.35">
      <c r="P5662" s="1"/>
      <c r="Q5662" s="1"/>
      <c r="T5662" s="1"/>
    </row>
    <row r="5663" spans="16:20" x14ac:dyDescent="0.35">
      <c r="P5663" s="1"/>
      <c r="Q5663" s="1"/>
      <c r="T5663" s="1"/>
    </row>
    <row r="5664" spans="16:20" x14ac:dyDescent="0.35">
      <c r="P5664" s="1"/>
      <c r="Q5664" s="1"/>
      <c r="T5664" s="1"/>
    </row>
    <row r="5665" spans="16:20" x14ac:dyDescent="0.35">
      <c r="P5665" s="1"/>
      <c r="Q5665" s="1"/>
      <c r="T5665" s="1"/>
    </row>
    <row r="5666" spans="16:20" x14ac:dyDescent="0.35">
      <c r="P5666" s="1"/>
      <c r="Q5666" s="1"/>
      <c r="T5666" s="1"/>
    </row>
    <row r="5667" spans="16:20" x14ac:dyDescent="0.35">
      <c r="P5667" s="1"/>
      <c r="Q5667" s="1"/>
      <c r="T5667" s="1"/>
    </row>
    <row r="5668" spans="16:20" x14ac:dyDescent="0.35">
      <c r="P5668" s="1"/>
      <c r="Q5668" s="1"/>
      <c r="T5668" s="1"/>
    </row>
    <row r="5669" spans="16:20" x14ac:dyDescent="0.35">
      <c r="P5669" s="1"/>
      <c r="Q5669" s="1"/>
      <c r="T5669" s="1"/>
    </row>
    <row r="5670" spans="16:20" x14ac:dyDescent="0.35">
      <c r="P5670" s="1"/>
      <c r="Q5670" s="1"/>
      <c r="T5670" s="1"/>
    </row>
    <row r="5671" spans="16:20" x14ac:dyDescent="0.35">
      <c r="P5671" s="1"/>
      <c r="Q5671" s="1"/>
      <c r="T5671" s="1"/>
    </row>
    <row r="5672" spans="16:20" x14ac:dyDescent="0.35">
      <c r="P5672" s="1"/>
      <c r="Q5672" s="1"/>
      <c r="T5672" s="1"/>
    </row>
    <row r="5673" spans="16:20" x14ac:dyDescent="0.35">
      <c r="P5673" s="1"/>
      <c r="Q5673" s="1"/>
      <c r="T5673" s="1"/>
    </row>
    <row r="5674" spans="16:20" x14ac:dyDescent="0.35">
      <c r="P5674" s="1"/>
      <c r="Q5674" s="1"/>
      <c r="T5674" s="1"/>
    </row>
    <row r="5675" spans="16:20" x14ac:dyDescent="0.35">
      <c r="P5675" s="1"/>
      <c r="Q5675" s="1"/>
      <c r="T5675" s="1"/>
    </row>
    <row r="5676" spans="16:20" x14ac:dyDescent="0.35">
      <c r="P5676" s="1"/>
      <c r="Q5676" s="1"/>
      <c r="T5676" s="1"/>
    </row>
    <row r="5677" spans="16:20" x14ac:dyDescent="0.35">
      <c r="P5677" s="1"/>
      <c r="Q5677" s="1"/>
      <c r="T5677" s="1"/>
    </row>
    <row r="5678" spans="16:20" x14ac:dyDescent="0.35">
      <c r="P5678" s="1"/>
      <c r="Q5678" s="1"/>
      <c r="T5678" s="1"/>
    </row>
    <row r="5679" spans="16:20" x14ac:dyDescent="0.35">
      <c r="P5679" s="1"/>
      <c r="Q5679" s="1"/>
      <c r="T5679" s="1"/>
    </row>
    <row r="5680" spans="16:20" x14ac:dyDescent="0.35">
      <c r="P5680" s="1"/>
      <c r="Q5680" s="1"/>
      <c r="T5680" s="1"/>
    </row>
    <row r="5681" spans="16:20" x14ac:dyDescent="0.35">
      <c r="P5681" s="1"/>
      <c r="Q5681" s="1"/>
      <c r="T5681" s="1"/>
    </row>
    <row r="5682" spans="16:20" x14ac:dyDescent="0.35">
      <c r="P5682" s="1"/>
      <c r="Q5682" s="1"/>
      <c r="T5682" s="1"/>
    </row>
    <row r="5683" spans="16:20" x14ac:dyDescent="0.35">
      <c r="P5683" s="1"/>
      <c r="Q5683" s="1"/>
      <c r="T5683" s="1"/>
    </row>
    <row r="5684" spans="16:20" x14ac:dyDescent="0.35">
      <c r="P5684" s="1"/>
      <c r="Q5684" s="1"/>
      <c r="T5684" s="1"/>
    </row>
    <row r="5685" spans="16:20" x14ac:dyDescent="0.35">
      <c r="P5685" s="1"/>
      <c r="Q5685" s="1"/>
      <c r="T5685" s="1"/>
    </row>
    <row r="5686" spans="16:20" x14ac:dyDescent="0.35">
      <c r="P5686" s="1"/>
      <c r="Q5686" s="1"/>
      <c r="T5686" s="1"/>
    </row>
    <row r="5687" spans="16:20" x14ac:dyDescent="0.35">
      <c r="P5687" s="1"/>
      <c r="Q5687" s="1"/>
      <c r="T5687" s="1"/>
    </row>
    <row r="5688" spans="16:20" x14ac:dyDescent="0.35">
      <c r="P5688" s="1"/>
      <c r="Q5688" s="1"/>
      <c r="T5688" s="1"/>
    </row>
    <row r="5689" spans="16:20" x14ac:dyDescent="0.35">
      <c r="P5689" s="1"/>
      <c r="Q5689" s="1"/>
      <c r="T5689" s="1"/>
    </row>
    <row r="5690" spans="16:20" x14ac:dyDescent="0.35">
      <c r="P5690" s="1"/>
      <c r="Q5690" s="1"/>
      <c r="T5690" s="1"/>
    </row>
    <row r="5691" spans="16:20" x14ac:dyDescent="0.35">
      <c r="P5691" s="1"/>
      <c r="Q5691" s="1"/>
      <c r="T5691" s="1"/>
    </row>
    <row r="5692" spans="16:20" x14ac:dyDescent="0.35">
      <c r="P5692" s="1"/>
      <c r="Q5692" s="1"/>
      <c r="T5692" s="1"/>
    </row>
    <row r="5693" spans="16:20" x14ac:dyDescent="0.35">
      <c r="P5693" s="1"/>
      <c r="Q5693" s="1"/>
      <c r="T5693" s="1"/>
    </row>
    <row r="5694" spans="16:20" x14ac:dyDescent="0.35">
      <c r="P5694" s="1"/>
      <c r="Q5694" s="1"/>
      <c r="T5694" s="1"/>
    </row>
    <row r="5695" spans="16:20" x14ac:dyDescent="0.35">
      <c r="P5695" s="1"/>
      <c r="Q5695" s="1"/>
      <c r="T5695" s="1"/>
    </row>
    <row r="5696" spans="16:20" x14ac:dyDescent="0.35">
      <c r="P5696" s="1"/>
      <c r="Q5696" s="1"/>
      <c r="T5696" s="1"/>
    </row>
    <row r="5697" spans="16:20" x14ac:dyDescent="0.35">
      <c r="P5697" s="1"/>
      <c r="Q5697" s="1"/>
      <c r="T5697" s="1"/>
    </row>
    <row r="5698" spans="16:20" x14ac:dyDescent="0.35">
      <c r="P5698" s="1"/>
      <c r="Q5698" s="1"/>
      <c r="T5698" s="1"/>
    </row>
    <row r="5699" spans="16:20" x14ac:dyDescent="0.35">
      <c r="P5699" s="1"/>
      <c r="Q5699" s="1"/>
      <c r="T5699" s="1"/>
    </row>
    <row r="5700" spans="16:20" x14ac:dyDescent="0.35">
      <c r="P5700" s="1"/>
      <c r="Q5700" s="1"/>
      <c r="T5700" s="1"/>
    </row>
    <row r="5701" spans="16:20" x14ac:dyDescent="0.35">
      <c r="P5701" s="1"/>
      <c r="Q5701" s="1"/>
      <c r="T5701" s="1"/>
    </row>
    <row r="5702" spans="16:20" x14ac:dyDescent="0.35">
      <c r="P5702" s="1"/>
      <c r="Q5702" s="1"/>
      <c r="T5702" s="1"/>
    </row>
    <row r="5703" spans="16:20" x14ac:dyDescent="0.35">
      <c r="P5703" s="1"/>
      <c r="Q5703" s="1"/>
      <c r="T5703" s="1"/>
    </row>
    <row r="5704" spans="16:20" x14ac:dyDescent="0.35">
      <c r="P5704" s="1"/>
      <c r="Q5704" s="1"/>
      <c r="T5704" s="1"/>
    </row>
    <row r="5705" spans="16:20" x14ac:dyDescent="0.35">
      <c r="P5705" s="1"/>
      <c r="Q5705" s="1"/>
      <c r="T5705" s="1"/>
    </row>
    <row r="5706" spans="16:20" x14ac:dyDescent="0.35">
      <c r="P5706" s="1"/>
      <c r="Q5706" s="1"/>
      <c r="T5706" s="1"/>
    </row>
    <row r="5707" spans="16:20" x14ac:dyDescent="0.35">
      <c r="P5707" s="1"/>
      <c r="Q5707" s="1"/>
      <c r="T5707" s="1"/>
    </row>
    <row r="5708" spans="16:20" x14ac:dyDescent="0.35">
      <c r="P5708" s="1"/>
      <c r="Q5708" s="1"/>
      <c r="T5708" s="1"/>
    </row>
    <row r="5709" spans="16:20" x14ac:dyDescent="0.35">
      <c r="P5709" s="1"/>
      <c r="Q5709" s="1"/>
      <c r="T5709" s="1"/>
    </row>
    <row r="5710" spans="16:20" x14ac:dyDescent="0.35">
      <c r="P5710" s="1"/>
      <c r="Q5710" s="1"/>
      <c r="T5710" s="1"/>
    </row>
    <row r="5711" spans="16:20" x14ac:dyDescent="0.35">
      <c r="P5711" s="1"/>
      <c r="Q5711" s="1"/>
      <c r="T5711" s="1"/>
    </row>
    <row r="5712" spans="16:20" x14ac:dyDescent="0.35">
      <c r="P5712" s="1"/>
      <c r="Q5712" s="1"/>
      <c r="T5712" s="1"/>
    </row>
    <row r="5713" spans="16:20" x14ac:dyDescent="0.35">
      <c r="P5713" s="1"/>
      <c r="Q5713" s="1"/>
      <c r="T5713" s="1"/>
    </row>
    <row r="5714" spans="16:20" x14ac:dyDescent="0.35">
      <c r="P5714" s="1"/>
      <c r="Q5714" s="1"/>
      <c r="T5714" s="1"/>
    </row>
    <row r="5715" spans="16:20" x14ac:dyDescent="0.35">
      <c r="P5715" s="1"/>
      <c r="Q5715" s="1"/>
      <c r="T5715" s="1"/>
    </row>
    <row r="5716" spans="16:20" x14ac:dyDescent="0.35">
      <c r="P5716" s="1"/>
      <c r="Q5716" s="1"/>
      <c r="T5716" s="1"/>
    </row>
    <row r="5717" spans="16:20" x14ac:dyDescent="0.35">
      <c r="P5717" s="1"/>
      <c r="Q5717" s="1"/>
      <c r="T5717" s="1"/>
    </row>
    <row r="5718" spans="16:20" x14ac:dyDescent="0.35">
      <c r="P5718" s="1"/>
      <c r="Q5718" s="1"/>
      <c r="T5718" s="1"/>
    </row>
    <row r="5719" spans="16:20" x14ac:dyDescent="0.35">
      <c r="P5719" s="1"/>
      <c r="Q5719" s="1"/>
      <c r="T5719" s="1"/>
    </row>
    <row r="5720" spans="16:20" x14ac:dyDescent="0.35">
      <c r="P5720" s="1"/>
      <c r="Q5720" s="1"/>
      <c r="T5720" s="1"/>
    </row>
    <row r="5721" spans="16:20" x14ac:dyDescent="0.35">
      <c r="P5721" s="1"/>
      <c r="Q5721" s="1"/>
      <c r="T5721" s="1"/>
    </row>
    <row r="5722" spans="16:20" x14ac:dyDescent="0.35">
      <c r="P5722" s="1"/>
      <c r="Q5722" s="1"/>
      <c r="T5722" s="1"/>
    </row>
    <row r="5723" spans="16:20" x14ac:dyDescent="0.35">
      <c r="P5723" s="1"/>
      <c r="Q5723" s="1"/>
      <c r="T5723" s="1"/>
    </row>
    <row r="5724" spans="16:20" x14ac:dyDescent="0.35">
      <c r="P5724" s="1"/>
      <c r="Q5724" s="1"/>
      <c r="T5724" s="1"/>
    </row>
    <row r="5725" spans="16:20" x14ac:dyDescent="0.35">
      <c r="P5725" s="1"/>
      <c r="Q5725" s="1"/>
      <c r="T5725" s="1"/>
    </row>
    <row r="5726" spans="16:20" x14ac:dyDescent="0.35">
      <c r="P5726" s="1"/>
      <c r="Q5726" s="1"/>
      <c r="T5726" s="1"/>
    </row>
    <row r="5727" spans="16:20" x14ac:dyDescent="0.35">
      <c r="P5727" s="1"/>
      <c r="Q5727" s="1"/>
      <c r="T5727" s="1"/>
    </row>
    <row r="5728" spans="16:20" x14ac:dyDescent="0.35">
      <c r="P5728" s="1"/>
      <c r="Q5728" s="1"/>
      <c r="T5728" s="1"/>
    </row>
    <row r="5729" spans="5:20" x14ac:dyDescent="0.35">
      <c r="P5729" s="1"/>
      <c r="Q5729" s="1"/>
      <c r="T5729" s="1"/>
    </row>
    <row r="5730" spans="5:20" x14ac:dyDescent="0.35">
      <c r="P5730" s="1"/>
      <c r="Q5730" s="1"/>
      <c r="T5730" s="1"/>
    </row>
    <row r="5731" spans="5:20" x14ac:dyDescent="0.35">
      <c r="P5731" s="1"/>
      <c r="Q5731" s="1"/>
      <c r="T5731" s="1"/>
    </row>
    <row r="5732" spans="5:20" x14ac:dyDescent="0.35">
      <c r="P5732" s="1"/>
      <c r="Q5732" s="1"/>
      <c r="T5732" s="1"/>
    </row>
    <row r="5733" spans="5:20" x14ac:dyDescent="0.35">
      <c r="P5733" s="1"/>
      <c r="Q5733" s="1"/>
      <c r="T5733" s="1"/>
    </row>
    <row r="5734" spans="5:20" x14ac:dyDescent="0.35">
      <c r="P5734" s="1"/>
      <c r="Q5734" s="1"/>
      <c r="T5734" s="1"/>
    </row>
    <row r="5735" spans="5:20" x14ac:dyDescent="0.35">
      <c r="P5735" s="1"/>
      <c r="Q5735" s="1"/>
      <c r="T5735" s="1"/>
    </row>
    <row r="5736" spans="5:20" x14ac:dyDescent="0.35">
      <c r="P5736" s="1"/>
      <c r="Q5736" s="1"/>
      <c r="T5736" s="1"/>
    </row>
    <row r="5737" spans="5:20" x14ac:dyDescent="0.35">
      <c r="P5737" s="1"/>
      <c r="Q5737" s="1"/>
      <c r="T5737" s="1"/>
    </row>
    <row r="5738" spans="5:20" x14ac:dyDescent="0.35">
      <c r="E5738" s="1"/>
      <c r="F5738" s="1"/>
      <c r="P5738" s="1"/>
      <c r="Q5738" s="1"/>
      <c r="T5738" s="1"/>
    </row>
    <row r="5739" spans="5:20" x14ac:dyDescent="0.35">
      <c r="E5739" s="1"/>
      <c r="F5739" s="1"/>
      <c r="P5739" s="1"/>
      <c r="Q5739" s="1"/>
      <c r="T5739" s="1"/>
    </row>
    <row r="5740" spans="5:20" x14ac:dyDescent="0.35">
      <c r="E5740" s="1"/>
      <c r="F5740" s="1"/>
      <c r="P5740" s="1"/>
      <c r="Q5740" s="1"/>
      <c r="T5740" s="1"/>
    </row>
    <row r="5741" spans="5:20" x14ac:dyDescent="0.35">
      <c r="E5741" s="1"/>
      <c r="F5741" s="1"/>
      <c r="P5741" s="1"/>
      <c r="Q5741" s="1"/>
      <c r="T5741" s="1"/>
    </row>
    <row r="5742" spans="5:20" x14ac:dyDescent="0.35">
      <c r="E5742" s="1"/>
      <c r="F5742" s="1"/>
      <c r="P5742" s="1"/>
      <c r="Q5742" s="1"/>
      <c r="T5742" s="1"/>
    </row>
    <row r="5743" spans="5:20" x14ac:dyDescent="0.35">
      <c r="E5743" s="1"/>
      <c r="F5743" s="1"/>
      <c r="P5743" s="1"/>
      <c r="Q5743" s="1"/>
      <c r="T5743" s="1"/>
    </row>
    <row r="5744" spans="5:20" x14ac:dyDescent="0.35">
      <c r="E5744" s="1"/>
      <c r="F5744" s="1"/>
      <c r="P5744" s="1"/>
      <c r="Q5744" s="1"/>
      <c r="T5744" s="1"/>
    </row>
    <row r="5745" spans="5:20" x14ac:dyDescent="0.35">
      <c r="E5745" s="1"/>
      <c r="F5745" s="1"/>
      <c r="P5745" s="1"/>
      <c r="Q5745" s="1"/>
      <c r="T5745" s="1"/>
    </row>
    <row r="5746" spans="5:20" x14ac:dyDescent="0.35">
      <c r="E5746" s="1"/>
      <c r="F5746" s="1"/>
      <c r="P5746" s="1"/>
      <c r="Q5746" s="1"/>
      <c r="T5746" s="1"/>
    </row>
    <row r="5747" spans="5:20" x14ac:dyDescent="0.35">
      <c r="E5747" s="1"/>
      <c r="F5747" s="1"/>
      <c r="P5747" s="1"/>
      <c r="Q5747" s="1"/>
      <c r="T5747" s="1"/>
    </row>
    <row r="5748" spans="5:20" x14ac:dyDescent="0.35">
      <c r="E5748" s="1"/>
      <c r="F5748" s="1"/>
      <c r="P5748" s="1"/>
      <c r="Q5748" s="1"/>
      <c r="T5748" s="1"/>
    </row>
    <row r="5749" spans="5:20" x14ac:dyDescent="0.35">
      <c r="E5749" s="1"/>
      <c r="F5749" s="1"/>
      <c r="P5749" s="1"/>
      <c r="Q5749" s="1"/>
      <c r="T5749" s="1"/>
    </row>
    <row r="5750" spans="5:20" x14ac:dyDescent="0.35">
      <c r="E5750" s="1"/>
      <c r="F5750" s="1"/>
      <c r="P5750" s="1"/>
      <c r="Q5750" s="1"/>
      <c r="T5750" s="1"/>
    </row>
    <row r="5751" spans="5:20" x14ac:dyDescent="0.35">
      <c r="E5751" s="1"/>
      <c r="F5751" s="1"/>
      <c r="P5751" s="1"/>
      <c r="Q5751" s="1"/>
      <c r="T5751" s="1"/>
    </row>
    <row r="5752" spans="5:20" x14ac:dyDescent="0.35">
      <c r="E5752" s="1"/>
      <c r="F5752" s="1"/>
      <c r="P5752" s="1"/>
      <c r="Q5752" s="1"/>
      <c r="T5752" s="1"/>
    </row>
    <row r="5753" spans="5:20" x14ac:dyDescent="0.35">
      <c r="E5753" s="1"/>
      <c r="F5753" s="1"/>
      <c r="P5753" s="1"/>
      <c r="Q5753" s="1"/>
      <c r="T5753" s="1"/>
    </row>
    <row r="5754" spans="5:20" x14ac:dyDescent="0.35">
      <c r="E5754" s="1"/>
      <c r="F5754" s="1"/>
      <c r="P5754" s="1"/>
      <c r="Q5754" s="1"/>
      <c r="T5754" s="1"/>
    </row>
    <row r="5755" spans="5:20" x14ac:dyDescent="0.35">
      <c r="E5755" s="1"/>
      <c r="F5755" s="1"/>
      <c r="P5755" s="1"/>
      <c r="Q5755" s="1"/>
      <c r="T5755" s="1"/>
    </row>
    <row r="5756" spans="5:20" x14ac:dyDescent="0.35">
      <c r="E5756" s="1"/>
      <c r="F5756" s="1"/>
      <c r="P5756" s="1"/>
      <c r="Q5756" s="1"/>
      <c r="T5756" s="1"/>
    </row>
    <row r="5757" spans="5:20" x14ac:dyDescent="0.35">
      <c r="E5757" s="1"/>
      <c r="F5757" s="1"/>
      <c r="P5757" s="1"/>
      <c r="Q5757" s="1"/>
      <c r="T5757" s="1"/>
    </row>
    <row r="5758" spans="5:20" x14ac:dyDescent="0.35">
      <c r="E5758" s="1"/>
      <c r="F5758" s="1"/>
      <c r="P5758" s="1"/>
      <c r="Q5758" s="1"/>
      <c r="T5758" s="1"/>
    </row>
    <row r="5759" spans="5:20" x14ac:dyDescent="0.35">
      <c r="E5759" s="1"/>
      <c r="F5759" s="1"/>
      <c r="P5759" s="1"/>
      <c r="Q5759" s="1"/>
      <c r="T5759" s="1"/>
    </row>
    <row r="5760" spans="5:20" x14ac:dyDescent="0.35">
      <c r="E5760" s="1"/>
      <c r="F5760" s="1"/>
      <c r="P5760" s="1"/>
      <c r="Q5760" s="1"/>
      <c r="T5760" s="1"/>
    </row>
    <row r="5761" spans="5:20" x14ac:dyDescent="0.35">
      <c r="E5761" s="1"/>
      <c r="F5761" s="1"/>
      <c r="P5761" s="1"/>
      <c r="Q5761" s="1"/>
      <c r="T5761" s="1"/>
    </row>
    <row r="5762" spans="5:20" x14ac:dyDescent="0.35">
      <c r="E5762" s="1"/>
      <c r="F5762" s="1"/>
      <c r="P5762" s="1"/>
      <c r="Q5762" s="1"/>
      <c r="T5762" s="1"/>
    </row>
    <row r="5763" spans="5:20" x14ac:dyDescent="0.35">
      <c r="E5763" s="1"/>
      <c r="F5763" s="1"/>
      <c r="P5763" s="1"/>
      <c r="Q5763" s="1"/>
      <c r="T5763" s="1"/>
    </row>
    <row r="5764" spans="5:20" x14ac:dyDescent="0.35">
      <c r="E5764" s="1"/>
      <c r="F5764" s="1"/>
      <c r="P5764" s="1"/>
      <c r="Q5764" s="1"/>
      <c r="T5764" s="1"/>
    </row>
    <row r="5765" spans="5:20" x14ac:dyDescent="0.35">
      <c r="E5765" s="1"/>
      <c r="F5765" s="1"/>
      <c r="P5765" s="1"/>
      <c r="Q5765" s="1"/>
      <c r="T5765" s="1"/>
    </row>
    <row r="5766" spans="5:20" x14ac:dyDescent="0.35">
      <c r="E5766" s="1"/>
      <c r="F5766" s="1"/>
      <c r="P5766" s="1"/>
      <c r="Q5766" s="1"/>
      <c r="T5766" s="1"/>
    </row>
    <row r="5767" spans="5:20" x14ac:dyDescent="0.35">
      <c r="E5767" s="1"/>
      <c r="F5767" s="1"/>
      <c r="P5767" s="1"/>
      <c r="Q5767" s="1"/>
      <c r="T5767" s="1"/>
    </row>
    <row r="5768" spans="5:20" x14ac:dyDescent="0.35">
      <c r="E5768" s="1"/>
      <c r="F5768" s="1"/>
      <c r="P5768" s="1"/>
      <c r="Q5768" s="1"/>
      <c r="T5768" s="1"/>
    </row>
    <row r="5769" spans="5:20" x14ac:dyDescent="0.35">
      <c r="E5769" s="1"/>
      <c r="F5769" s="1"/>
      <c r="P5769" s="1"/>
      <c r="Q5769" s="1"/>
      <c r="T5769" s="1"/>
    </row>
    <row r="5770" spans="5:20" x14ac:dyDescent="0.35">
      <c r="E5770" s="1"/>
      <c r="F5770" s="1"/>
      <c r="P5770" s="1"/>
      <c r="Q5770" s="1"/>
      <c r="T5770" s="1"/>
    </row>
    <row r="5771" spans="5:20" x14ac:dyDescent="0.35">
      <c r="E5771" s="1"/>
      <c r="F5771" s="1"/>
      <c r="P5771" s="1"/>
      <c r="Q5771" s="1"/>
      <c r="T5771" s="1"/>
    </row>
    <row r="5772" spans="5:20" x14ac:dyDescent="0.35">
      <c r="E5772" s="1"/>
      <c r="F5772" s="1"/>
      <c r="P5772" s="1"/>
      <c r="Q5772" s="1"/>
      <c r="T5772" s="1"/>
    </row>
    <row r="5773" spans="5:20" x14ac:dyDescent="0.35">
      <c r="E5773" s="1"/>
      <c r="F5773" s="1"/>
      <c r="P5773" s="1"/>
      <c r="Q5773" s="1"/>
      <c r="T5773" s="1"/>
    </row>
    <row r="5774" spans="5:20" x14ac:dyDescent="0.35">
      <c r="E5774" s="1"/>
      <c r="F5774" s="1"/>
      <c r="P5774" s="1"/>
      <c r="Q5774" s="1"/>
      <c r="T5774" s="1"/>
    </row>
    <row r="5775" spans="5:20" x14ac:dyDescent="0.35">
      <c r="E5775" s="1"/>
      <c r="F5775" s="1"/>
      <c r="P5775" s="1"/>
      <c r="Q5775" s="1"/>
      <c r="T5775" s="1"/>
    </row>
    <row r="5776" spans="5:20" x14ac:dyDescent="0.35">
      <c r="E5776" s="1"/>
      <c r="F5776" s="1"/>
      <c r="P5776" s="1"/>
      <c r="Q5776" s="1"/>
      <c r="T5776" s="1"/>
    </row>
    <row r="5777" spans="5:20" x14ac:dyDescent="0.35">
      <c r="E5777" s="1"/>
      <c r="F5777" s="1"/>
      <c r="P5777" s="1"/>
      <c r="Q5777" s="1"/>
      <c r="T5777" s="1"/>
    </row>
    <row r="5778" spans="5:20" x14ac:dyDescent="0.35">
      <c r="E5778" s="1"/>
      <c r="F5778" s="1"/>
      <c r="P5778" s="1"/>
      <c r="Q5778" s="1"/>
      <c r="T5778" s="1"/>
    </row>
    <row r="5779" spans="5:20" x14ac:dyDescent="0.35">
      <c r="E5779" s="1"/>
      <c r="F5779" s="1"/>
      <c r="P5779" s="1"/>
      <c r="Q5779" s="1"/>
      <c r="T5779" s="1"/>
    </row>
    <row r="5780" spans="5:20" x14ac:dyDescent="0.35">
      <c r="E5780" s="1"/>
      <c r="F5780" s="1"/>
      <c r="P5780" s="1"/>
      <c r="Q5780" s="1"/>
      <c r="T5780" s="1"/>
    </row>
    <row r="5781" spans="5:20" x14ac:dyDescent="0.35">
      <c r="E5781" s="1"/>
      <c r="F5781" s="1"/>
      <c r="P5781" s="1"/>
      <c r="Q5781" s="1"/>
      <c r="T5781" s="1"/>
    </row>
    <row r="5782" spans="5:20" x14ac:dyDescent="0.35">
      <c r="E5782" s="1"/>
      <c r="F5782" s="1"/>
      <c r="P5782" s="1"/>
      <c r="Q5782" s="1"/>
      <c r="T5782" s="1"/>
    </row>
    <row r="5783" spans="5:20" x14ac:dyDescent="0.35">
      <c r="E5783" s="1"/>
      <c r="F5783" s="1"/>
      <c r="P5783" s="1"/>
      <c r="Q5783" s="1"/>
      <c r="T5783" s="1"/>
    </row>
    <row r="5784" spans="5:20" x14ac:dyDescent="0.35">
      <c r="E5784" s="1"/>
      <c r="F5784" s="1"/>
      <c r="P5784" s="1"/>
      <c r="Q5784" s="1"/>
      <c r="T5784" s="1"/>
    </row>
    <row r="5785" spans="5:20" x14ac:dyDescent="0.35">
      <c r="E5785" s="1"/>
      <c r="F5785" s="1"/>
      <c r="P5785" s="1"/>
      <c r="Q5785" s="1"/>
      <c r="T5785" s="1"/>
    </row>
    <row r="5786" spans="5:20" x14ac:dyDescent="0.35">
      <c r="E5786" s="1"/>
      <c r="F5786" s="1"/>
      <c r="P5786" s="1"/>
      <c r="Q5786" s="1"/>
      <c r="T5786" s="1"/>
    </row>
    <row r="5787" spans="5:20" x14ac:dyDescent="0.35">
      <c r="E5787" s="1"/>
      <c r="F5787" s="1"/>
      <c r="P5787" s="1"/>
      <c r="Q5787" s="1"/>
      <c r="T5787" s="1"/>
    </row>
    <row r="5788" spans="5:20" x14ac:dyDescent="0.35">
      <c r="E5788" s="1"/>
      <c r="F5788" s="1"/>
      <c r="P5788" s="1"/>
      <c r="Q5788" s="1"/>
      <c r="T5788" s="1"/>
    </row>
    <row r="5789" spans="5:20" x14ac:dyDescent="0.35">
      <c r="E5789" s="1"/>
      <c r="F5789" s="1"/>
      <c r="P5789" s="1"/>
      <c r="Q5789" s="1"/>
      <c r="T5789" s="1"/>
    </row>
    <row r="5790" spans="5:20" x14ac:dyDescent="0.35">
      <c r="E5790" s="1"/>
      <c r="F5790" s="1"/>
      <c r="P5790" s="1"/>
      <c r="Q5790" s="1"/>
      <c r="T5790" s="1"/>
    </row>
    <row r="5791" spans="5:20" x14ac:dyDescent="0.35">
      <c r="E5791" s="1"/>
      <c r="F5791" s="1"/>
      <c r="P5791" s="1"/>
      <c r="Q5791" s="1"/>
      <c r="T5791" s="1"/>
    </row>
    <row r="5792" spans="5:20" x14ac:dyDescent="0.35">
      <c r="E5792" s="1"/>
      <c r="F5792" s="1"/>
      <c r="P5792" s="1"/>
      <c r="Q5792" s="1"/>
      <c r="T5792" s="1"/>
    </row>
    <row r="5793" spans="5:20" x14ac:dyDescent="0.35">
      <c r="E5793" s="1"/>
      <c r="F5793" s="1"/>
      <c r="P5793" s="1"/>
      <c r="Q5793" s="1"/>
      <c r="T5793" s="1"/>
    </row>
    <row r="5794" spans="5:20" x14ac:dyDescent="0.35">
      <c r="E5794" s="1"/>
      <c r="F5794" s="1"/>
      <c r="P5794" s="1"/>
      <c r="Q5794" s="1"/>
      <c r="T5794" s="1"/>
    </row>
    <row r="5795" spans="5:20" x14ac:dyDescent="0.35">
      <c r="E5795" s="1"/>
      <c r="F5795" s="1"/>
      <c r="P5795" s="1"/>
      <c r="Q5795" s="1"/>
      <c r="T5795" s="1"/>
    </row>
    <row r="5796" spans="5:20" x14ac:dyDescent="0.35">
      <c r="E5796" s="1"/>
      <c r="F5796" s="1"/>
      <c r="P5796" s="1"/>
      <c r="Q5796" s="1"/>
      <c r="T5796" s="1"/>
    </row>
    <row r="5797" spans="5:20" x14ac:dyDescent="0.35">
      <c r="E5797" s="1"/>
      <c r="F5797" s="1"/>
      <c r="P5797" s="1"/>
      <c r="Q5797" s="1"/>
      <c r="T5797" s="1"/>
    </row>
    <row r="5798" spans="5:20" x14ac:dyDescent="0.35">
      <c r="E5798" s="1"/>
      <c r="F5798" s="1"/>
      <c r="P5798" s="1"/>
      <c r="Q5798" s="1"/>
      <c r="T5798" s="1"/>
    </row>
    <row r="5799" spans="5:20" x14ac:dyDescent="0.35">
      <c r="E5799" s="1"/>
      <c r="F5799" s="1"/>
      <c r="P5799" s="1"/>
      <c r="Q5799" s="1"/>
      <c r="T5799" s="1"/>
    </row>
    <row r="5800" spans="5:20" x14ac:dyDescent="0.35">
      <c r="E5800" s="1"/>
      <c r="F5800" s="1"/>
      <c r="P5800" s="1"/>
      <c r="Q5800" s="1"/>
      <c r="T5800" s="1"/>
    </row>
    <row r="5801" spans="5:20" x14ac:dyDescent="0.35">
      <c r="E5801" s="1"/>
      <c r="F5801" s="1"/>
      <c r="P5801" s="1"/>
      <c r="Q5801" s="1"/>
      <c r="T5801" s="1"/>
    </row>
    <row r="5802" spans="5:20" x14ac:dyDescent="0.35">
      <c r="E5802" s="1"/>
      <c r="F5802" s="1"/>
      <c r="P5802" s="1"/>
      <c r="Q5802" s="1"/>
      <c r="T5802" s="1"/>
    </row>
    <row r="5803" spans="5:20" x14ac:dyDescent="0.35">
      <c r="E5803" s="1"/>
      <c r="F5803" s="1"/>
      <c r="P5803" s="1"/>
      <c r="Q5803" s="1"/>
      <c r="T5803" s="1"/>
    </row>
    <row r="5804" spans="5:20" x14ac:dyDescent="0.35">
      <c r="E5804" s="1"/>
      <c r="F5804" s="1"/>
      <c r="P5804" s="1"/>
      <c r="Q5804" s="1"/>
      <c r="T5804" s="1"/>
    </row>
    <row r="5805" spans="5:20" x14ac:dyDescent="0.35">
      <c r="E5805" s="1"/>
      <c r="F5805" s="1"/>
      <c r="P5805" s="1"/>
      <c r="Q5805" s="1"/>
      <c r="T5805" s="1"/>
    </row>
    <row r="5806" spans="5:20" x14ac:dyDescent="0.35">
      <c r="E5806" s="1"/>
      <c r="F5806" s="1"/>
      <c r="P5806" s="1"/>
      <c r="Q5806" s="1"/>
      <c r="T5806" s="1"/>
    </row>
    <row r="5807" spans="5:20" x14ac:dyDescent="0.35">
      <c r="E5807" s="1"/>
      <c r="F5807" s="1"/>
      <c r="P5807" s="1"/>
      <c r="Q5807" s="1"/>
      <c r="T5807" s="1"/>
    </row>
    <row r="5808" spans="5:20" x14ac:dyDescent="0.35">
      <c r="E5808" s="1"/>
      <c r="F5808" s="1"/>
      <c r="P5808" s="1"/>
      <c r="Q5808" s="1"/>
      <c r="T5808" s="1"/>
    </row>
    <row r="5809" spans="5:20" x14ac:dyDescent="0.35">
      <c r="E5809" s="1"/>
      <c r="F5809" s="1"/>
      <c r="P5809" s="1"/>
      <c r="Q5809" s="1"/>
      <c r="T5809" s="1"/>
    </row>
    <row r="5810" spans="5:20" x14ac:dyDescent="0.35">
      <c r="E5810" s="1"/>
      <c r="F5810" s="1"/>
      <c r="P5810" s="1"/>
      <c r="Q5810" s="1"/>
      <c r="T5810" s="1"/>
    </row>
    <row r="5811" spans="5:20" x14ac:dyDescent="0.35">
      <c r="E5811" s="1"/>
      <c r="F5811" s="1"/>
      <c r="P5811" s="1"/>
      <c r="Q5811" s="1"/>
      <c r="T5811" s="1"/>
    </row>
    <row r="5812" spans="5:20" x14ac:dyDescent="0.35">
      <c r="E5812" s="1"/>
      <c r="F5812" s="1"/>
      <c r="P5812" s="1"/>
      <c r="Q5812" s="1"/>
      <c r="T5812" s="1"/>
    </row>
    <row r="5813" spans="5:20" x14ac:dyDescent="0.35">
      <c r="E5813" s="1"/>
      <c r="F5813" s="1"/>
      <c r="P5813" s="1"/>
      <c r="Q5813" s="1"/>
      <c r="T5813" s="1"/>
    </row>
    <row r="5814" spans="5:20" x14ac:dyDescent="0.35">
      <c r="E5814" s="1"/>
      <c r="F5814" s="1"/>
      <c r="P5814" s="1"/>
      <c r="Q5814" s="1"/>
      <c r="T5814" s="1"/>
    </row>
    <row r="5815" spans="5:20" x14ac:dyDescent="0.35">
      <c r="E5815" s="1"/>
      <c r="F5815" s="1"/>
      <c r="P5815" s="1"/>
      <c r="Q5815" s="1"/>
      <c r="T5815" s="1"/>
    </row>
    <row r="5816" spans="5:20" x14ac:dyDescent="0.35">
      <c r="E5816" s="1"/>
      <c r="F5816" s="1"/>
      <c r="P5816" s="1"/>
      <c r="Q5816" s="1"/>
      <c r="T5816" s="1"/>
    </row>
    <row r="5817" spans="5:20" x14ac:dyDescent="0.35">
      <c r="E5817" s="1"/>
      <c r="F5817" s="1"/>
      <c r="P5817" s="1"/>
      <c r="Q5817" s="1"/>
      <c r="T5817" s="1"/>
    </row>
    <row r="5818" spans="5:20" x14ac:dyDescent="0.35">
      <c r="E5818" s="1"/>
      <c r="F5818" s="1"/>
      <c r="P5818" s="1"/>
      <c r="Q5818" s="1"/>
      <c r="T5818" s="1"/>
    </row>
    <row r="5819" spans="5:20" x14ac:dyDescent="0.35">
      <c r="E5819" s="1"/>
      <c r="F5819" s="1"/>
      <c r="P5819" s="1"/>
      <c r="Q5819" s="1"/>
      <c r="T5819" s="1"/>
    </row>
    <row r="5820" spans="5:20" x14ac:dyDescent="0.35">
      <c r="E5820" s="1"/>
      <c r="F5820" s="1"/>
      <c r="P5820" s="1"/>
      <c r="Q5820" s="1"/>
      <c r="T5820" s="1"/>
    </row>
    <row r="5821" spans="5:20" x14ac:dyDescent="0.35">
      <c r="E5821" s="1"/>
      <c r="F5821" s="1"/>
      <c r="P5821" s="1"/>
      <c r="Q5821" s="1"/>
      <c r="T5821" s="1"/>
    </row>
    <row r="5822" spans="5:20" x14ac:dyDescent="0.35">
      <c r="E5822" s="1"/>
      <c r="F5822" s="1"/>
      <c r="P5822" s="1"/>
      <c r="Q5822" s="1"/>
      <c r="T5822" s="1"/>
    </row>
    <row r="5823" spans="5:20" x14ac:dyDescent="0.35">
      <c r="E5823" s="1"/>
      <c r="F5823" s="1"/>
      <c r="P5823" s="1"/>
      <c r="Q5823" s="1"/>
      <c r="T5823" s="1"/>
    </row>
    <row r="5824" spans="5:20" x14ac:dyDescent="0.35">
      <c r="E5824" s="1"/>
      <c r="F5824" s="1"/>
      <c r="P5824" s="1"/>
      <c r="Q5824" s="1"/>
      <c r="T5824" s="1"/>
    </row>
    <row r="5825" spans="5:20" x14ac:dyDescent="0.35">
      <c r="E5825" s="1"/>
      <c r="F5825" s="1"/>
      <c r="P5825" s="1"/>
      <c r="Q5825" s="1"/>
      <c r="T5825" s="1"/>
    </row>
    <row r="5826" spans="5:20" x14ac:dyDescent="0.35">
      <c r="E5826" s="1"/>
      <c r="F5826" s="1"/>
      <c r="P5826" s="1"/>
      <c r="Q5826" s="1"/>
      <c r="T5826" s="1"/>
    </row>
    <row r="5827" spans="5:20" x14ac:dyDescent="0.35">
      <c r="E5827" s="1"/>
      <c r="F5827" s="1"/>
      <c r="P5827" s="1"/>
      <c r="Q5827" s="1"/>
      <c r="T5827" s="1"/>
    </row>
    <row r="5828" spans="5:20" x14ac:dyDescent="0.35">
      <c r="E5828" s="1"/>
      <c r="F5828" s="1"/>
      <c r="P5828" s="1"/>
      <c r="Q5828" s="1"/>
      <c r="T5828" s="1"/>
    </row>
    <row r="5829" spans="5:20" x14ac:dyDescent="0.35">
      <c r="E5829" s="1"/>
      <c r="F5829" s="1"/>
      <c r="P5829" s="1"/>
      <c r="Q5829" s="1"/>
      <c r="T5829" s="1"/>
    </row>
    <row r="5830" spans="5:20" x14ac:dyDescent="0.35">
      <c r="E5830" s="1"/>
      <c r="F5830" s="1"/>
      <c r="P5830" s="1"/>
      <c r="Q5830" s="1"/>
      <c r="T5830" s="1"/>
    </row>
    <row r="5831" spans="5:20" x14ac:dyDescent="0.35">
      <c r="E5831" s="1"/>
      <c r="F5831" s="1"/>
      <c r="P5831" s="1"/>
      <c r="Q5831" s="1"/>
      <c r="T5831" s="1"/>
    </row>
    <row r="5832" spans="5:20" x14ac:dyDescent="0.35">
      <c r="E5832" s="1"/>
      <c r="F5832" s="1"/>
      <c r="P5832" s="1"/>
      <c r="Q5832" s="1"/>
      <c r="T5832" s="1"/>
    </row>
    <row r="5833" spans="5:20" x14ac:dyDescent="0.35">
      <c r="E5833" s="1"/>
      <c r="F5833" s="1"/>
      <c r="P5833" s="1"/>
      <c r="Q5833" s="1"/>
      <c r="T5833" s="1"/>
    </row>
    <row r="5834" spans="5:20" x14ac:dyDescent="0.35">
      <c r="E5834" s="1"/>
      <c r="F5834" s="1"/>
      <c r="P5834" s="1"/>
      <c r="Q5834" s="1"/>
      <c r="T5834" s="1"/>
    </row>
    <row r="5835" spans="5:20" x14ac:dyDescent="0.35">
      <c r="E5835" s="1"/>
      <c r="F5835" s="1"/>
      <c r="P5835" s="1"/>
      <c r="Q5835" s="1"/>
      <c r="T5835" s="1"/>
    </row>
    <row r="5836" spans="5:20" x14ac:dyDescent="0.35">
      <c r="E5836" s="1"/>
      <c r="F5836" s="1"/>
      <c r="P5836" s="1"/>
      <c r="Q5836" s="1"/>
      <c r="T5836" s="1"/>
    </row>
    <row r="5837" spans="5:20" x14ac:dyDescent="0.35">
      <c r="E5837" s="1"/>
      <c r="F5837" s="1"/>
      <c r="P5837" s="1"/>
      <c r="Q5837" s="1"/>
      <c r="T5837" s="1"/>
    </row>
    <row r="5838" spans="5:20" x14ac:dyDescent="0.35">
      <c r="E5838" s="1"/>
      <c r="F5838" s="1"/>
      <c r="P5838" s="1"/>
      <c r="Q5838" s="1"/>
      <c r="T5838" s="1"/>
    </row>
    <row r="5839" spans="5:20" x14ac:dyDescent="0.35">
      <c r="E5839" s="1"/>
      <c r="F5839" s="1"/>
      <c r="P5839" s="1"/>
      <c r="Q5839" s="1"/>
      <c r="T5839" s="1"/>
    </row>
    <row r="5840" spans="5:20" x14ac:dyDescent="0.35">
      <c r="E5840" s="1"/>
      <c r="F5840" s="1"/>
      <c r="P5840" s="1"/>
      <c r="Q5840" s="1"/>
      <c r="T5840" s="1"/>
    </row>
    <row r="5841" spans="5:20" x14ac:dyDescent="0.35">
      <c r="E5841" s="1"/>
      <c r="F5841" s="1"/>
      <c r="P5841" s="1"/>
      <c r="Q5841" s="1"/>
      <c r="T5841" s="1"/>
    </row>
    <row r="5842" spans="5:20" x14ac:dyDescent="0.35">
      <c r="E5842" s="1"/>
      <c r="F5842" s="1"/>
      <c r="P5842" s="1"/>
      <c r="Q5842" s="1"/>
      <c r="T5842" s="1"/>
    </row>
    <row r="5843" spans="5:20" x14ac:dyDescent="0.35">
      <c r="E5843" s="1"/>
      <c r="F5843" s="1"/>
      <c r="P5843" s="1"/>
      <c r="Q5843" s="1"/>
      <c r="T5843" s="1"/>
    </row>
    <row r="5844" spans="5:20" x14ac:dyDescent="0.35">
      <c r="E5844" s="1"/>
      <c r="F5844" s="1"/>
      <c r="P5844" s="1"/>
      <c r="Q5844" s="1"/>
      <c r="T5844" s="1"/>
    </row>
    <row r="5845" spans="5:20" x14ac:dyDescent="0.35">
      <c r="E5845" s="1"/>
      <c r="F5845" s="1"/>
      <c r="P5845" s="1"/>
      <c r="Q5845" s="1"/>
      <c r="T5845" s="1"/>
    </row>
    <row r="5846" spans="5:20" x14ac:dyDescent="0.35">
      <c r="E5846" s="1"/>
      <c r="F5846" s="1"/>
      <c r="P5846" s="1"/>
      <c r="Q5846" s="1"/>
      <c r="T5846" s="1"/>
    </row>
    <row r="5847" spans="5:20" x14ac:dyDescent="0.35">
      <c r="E5847" s="1"/>
      <c r="F5847" s="1"/>
      <c r="P5847" s="1"/>
      <c r="Q5847" s="1"/>
      <c r="T5847" s="1"/>
    </row>
    <row r="5848" spans="5:20" x14ac:dyDescent="0.35">
      <c r="E5848" s="1"/>
      <c r="F5848" s="1"/>
      <c r="P5848" s="1"/>
      <c r="Q5848" s="1"/>
      <c r="T5848" s="1"/>
    </row>
    <row r="5849" spans="5:20" x14ac:dyDescent="0.35">
      <c r="E5849" s="1"/>
      <c r="F5849" s="1"/>
      <c r="P5849" s="1"/>
      <c r="Q5849" s="1"/>
      <c r="T5849" s="1"/>
    </row>
    <row r="5850" spans="5:20" x14ac:dyDescent="0.35">
      <c r="E5850" s="1"/>
      <c r="F5850" s="1"/>
      <c r="P5850" s="1"/>
      <c r="Q5850" s="1"/>
      <c r="T5850" s="1"/>
    </row>
    <row r="5851" spans="5:20" x14ac:dyDescent="0.35">
      <c r="E5851" s="1"/>
      <c r="F5851" s="1"/>
      <c r="P5851" s="1"/>
      <c r="Q5851" s="1"/>
      <c r="T5851" s="1"/>
    </row>
    <row r="5852" spans="5:20" x14ac:dyDescent="0.35">
      <c r="E5852" s="1"/>
      <c r="F5852" s="1"/>
      <c r="P5852" s="1"/>
      <c r="Q5852" s="1"/>
      <c r="T5852" s="1"/>
    </row>
    <row r="5853" spans="5:20" x14ac:dyDescent="0.35">
      <c r="E5853" s="1"/>
      <c r="F5853" s="1"/>
      <c r="P5853" s="1"/>
      <c r="Q5853" s="1"/>
      <c r="T5853" s="1"/>
    </row>
    <row r="5854" spans="5:20" x14ac:dyDescent="0.35">
      <c r="E5854" s="1"/>
      <c r="F5854" s="1"/>
      <c r="P5854" s="1"/>
      <c r="Q5854" s="1"/>
      <c r="T5854" s="1"/>
    </row>
    <row r="5855" spans="5:20" x14ac:dyDescent="0.35">
      <c r="E5855" s="1"/>
      <c r="F5855" s="1"/>
      <c r="P5855" s="1"/>
      <c r="Q5855" s="1"/>
      <c r="T5855" s="1"/>
    </row>
    <row r="5856" spans="5:20" x14ac:dyDescent="0.35">
      <c r="E5856" s="1"/>
      <c r="F5856" s="1"/>
      <c r="P5856" s="1"/>
      <c r="Q5856" s="1"/>
      <c r="T5856" s="1"/>
    </row>
    <row r="5857" spans="5:20" x14ac:dyDescent="0.35">
      <c r="E5857" s="1"/>
      <c r="F5857" s="1"/>
      <c r="P5857" s="1"/>
      <c r="Q5857" s="1"/>
      <c r="T5857" s="1"/>
    </row>
    <row r="5858" spans="5:20" x14ac:dyDescent="0.35">
      <c r="E5858" s="1"/>
      <c r="F5858" s="1"/>
      <c r="P5858" s="1"/>
      <c r="Q5858" s="1"/>
      <c r="T5858" s="1"/>
    </row>
    <row r="5859" spans="5:20" x14ac:dyDescent="0.35">
      <c r="E5859" s="1"/>
      <c r="F5859" s="1"/>
      <c r="P5859" s="1"/>
      <c r="Q5859" s="1"/>
      <c r="T5859" s="1"/>
    </row>
    <row r="5860" spans="5:20" x14ac:dyDescent="0.35">
      <c r="E5860" s="1"/>
      <c r="F5860" s="1"/>
      <c r="P5860" s="1"/>
      <c r="Q5860" s="1"/>
      <c r="T5860" s="1"/>
    </row>
    <row r="5861" spans="5:20" x14ac:dyDescent="0.35">
      <c r="E5861" s="1"/>
      <c r="F5861" s="1"/>
      <c r="P5861" s="1"/>
      <c r="Q5861" s="1"/>
      <c r="T5861" s="1"/>
    </row>
    <row r="5862" spans="5:20" x14ac:dyDescent="0.35">
      <c r="E5862" s="1"/>
      <c r="F5862" s="1"/>
      <c r="P5862" s="1"/>
      <c r="Q5862" s="1"/>
      <c r="T5862" s="1"/>
    </row>
    <row r="5863" spans="5:20" x14ac:dyDescent="0.35">
      <c r="E5863" s="1"/>
      <c r="F5863" s="1"/>
      <c r="P5863" s="1"/>
      <c r="Q5863" s="1"/>
      <c r="T5863" s="1"/>
    </row>
    <row r="5864" spans="5:20" x14ac:dyDescent="0.35">
      <c r="E5864" s="1"/>
      <c r="F5864" s="1"/>
      <c r="P5864" s="1"/>
      <c r="Q5864" s="1"/>
      <c r="T5864" s="1"/>
    </row>
    <row r="5865" spans="5:20" x14ac:dyDescent="0.35">
      <c r="E5865" s="1"/>
      <c r="F5865" s="1"/>
      <c r="P5865" s="1"/>
      <c r="Q5865" s="1"/>
      <c r="T5865" s="1"/>
    </row>
    <row r="5866" spans="5:20" x14ac:dyDescent="0.35">
      <c r="E5866" s="1"/>
      <c r="F5866" s="1"/>
      <c r="P5866" s="1"/>
      <c r="Q5866" s="1"/>
      <c r="T5866" s="1"/>
    </row>
    <row r="5867" spans="5:20" x14ac:dyDescent="0.35">
      <c r="E5867" s="1"/>
      <c r="F5867" s="1"/>
      <c r="P5867" s="1"/>
      <c r="Q5867" s="1"/>
      <c r="T5867" s="1"/>
    </row>
    <row r="5868" spans="5:20" x14ac:dyDescent="0.35">
      <c r="E5868" s="1"/>
      <c r="F5868" s="1"/>
      <c r="P5868" s="1"/>
      <c r="Q5868" s="1"/>
      <c r="T5868" s="1"/>
    </row>
    <row r="5869" spans="5:20" x14ac:dyDescent="0.35">
      <c r="E5869" s="1"/>
      <c r="F5869" s="1"/>
      <c r="P5869" s="1"/>
      <c r="Q5869" s="1"/>
      <c r="T5869" s="1"/>
    </row>
    <row r="5870" spans="5:20" x14ac:dyDescent="0.35">
      <c r="E5870" s="1"/>
      <c r="F5870" s="1"/>
      <c r="P5870" s="1"/>
      <c r="Q5870" s="1"/>
      <c r="T5870" s="1"/>
    </row>
    <row r="5871" spans="5:20" x14ac:dyDescent="0.35">
      <c r="E5871" s="1"/>
      <c r="F5871" s="1"/>
      <c r="P5871" s="1"/>
      <c r="Q5871" s="1"/>
      <c r="T5871" s="1"/>
    </row>
    <row r="5872" spans="5:20" x14ac:dyDescent="0.35">
      <c r="E5872" s="1"/>
      <c r="F5872" s="1"/>
      <c r="P5872" s="1"/>
      <c r="Q5872" s="1"/>
      <c r="T5872" s="1"/>
    </row>
    <row r="5873" spans="5:20" x14ac:dyDescent="0.35">
      <c r="E5873" s="1"/>
      <c r="F5873" s="1"/>
      <c r="P5873" s="1"/>
      <c r="Q5873" s="1"/>
      <c r="T5873" s="1"/>
    </row>
    <row r="5874" spans="5:20" x14ac:dyDescent="0.35">
      <c r="E5874" s="1"/>
      <c r="F5874" s="1"/>
      <c r="P5874" s="1"/>
      <c r="Q5874" s="1"/>
      <c r="T5874" s="1"/>
    </row>
    <row r="5875" spans="5:20" x14ac:dyDescent="0.35">
      <c r="E5875" s="1"/>
      <c r="F5875" s="1"/>
      <c r="P5875" s="1"/>
      <c r="Q5875" s="1"/>
      <c r="T5875" s="1"/>
    </row>
    <row r="5876" spans="5:20" x14ac:dyDescent="0.35">
      <c r="E5876" s="1"/>
      <c r="F5876" s="1"/>
      <c r="P5876" s="1"/>
      <c r="Q5876" s="1"/>
      <c r="T5876" s="1"/>
    </row>
    <row r="5877" spans="5:20" x14ac:dyDescent="0.35">
      <c r="E5877" s="1"/>
      <c r="F5877" s="1"/>
      <c r="P5877" s="1"/>
      <c r="Q5877" s="1"/>
      <c r="T5877" s="1"/>
    </row>
    <row r="5878" spans="5:20" x14ac:dyDescent="0.35">
      <c r="E5878" s="1"/>
      <c r="F5878" s="1"/>
      <c r="P5878" s="1"/>
      <c r="Q5878" s="1"/>
      <c r="T5878" s="1"/>
    </row>
    <row r="5879" spans="5:20" x14ac:dyDescent="0.35">
      <c r="E5879" s="1"/>
      <c r="F5879" s="1"/>
      <c r="P5879" s="1"/>
      <c r="Q5879" s="1"/>
      <c r="T5879" s="1"/>
    </row>
    <row r="5880" spans="5:20" x14ac:dyDescent="0.35">
      <c r="E5880" s="1"/>
      <c r="F5880" s="1"/>
      <c r="P5880" s="1"/>
      <c r="Q5880" s="1"/>
      <c r="T5880" s="1"/>
    </row>
    <row r="5881" spans="5:20" x14ac:dyDescent="0.35">
      <c r="E5881" s="1"/>
      <c r="F5881" s="1"/>
      <c r="P5881" s="1"/>
      <c r="Q5881" s="1"/>
      <c r="T5881" s="1"/>
    </row>
    <row r="5882" spans="5:20" x14ac:dyDescent="0.35">
      <c r="E5882" s="1"/>
      <c r="F5882" s="1"/>
      <c r="P5882" s="1"/>
      <c r="Q5882" s="1"/>
      <c r="T5882" s="1"/>
    </row>
    <row r="5883" spans="5:20" x14ac:dyDescent="0.35">
      <c r="E5883" s="1"/>
      <c r="F5883" s="1"/>
      <c r="P5883" s="1"/>
      <c r="Q5883" s="1"/>
      <c r="T5883" s="1"/>
    </row>
    <row r="5884" spans="5:20" x14ac:dyDescent="0.35">
      <c r="E5884" s="1"/>
      <c r="F5884" s="1"/>
      <c r="P5884" s="1"/>
      <c r="Q5884" s="1"/>
      <c r="T5884" s="1"/>
    </row>
    <row r="5885" spans="5:20" x14ac:dyDescent="0.35">
      <c r="E5885" s="1"/>
      <c r="F5885" s="1"/>
      <c r="P5885" s="1"/>
      <c r="Q5885" s="1"/>
      <c r="T5885" s="1"/>
    </row>
    <row r="5886" spans="5:20" x14ac:dyDescent="0.35">
      <c r="E5886" s="1"/>
      <c r="F5886" s="1"/>
      <c r="P5886" s="1"/>
      <c r="Q5886" s="1"/>
      <c r="T5886" s="1"/>
    </row>
    <row r="5887" spans="5:20" x14ac:dyDescent="0.35">
      <c r="E5887" s="1"/>
      <c r="F5887" s="1"/>
      <c r="P5887" s="1"/>
      <c r="Q5887" s="1"/>
      <c r="T5887" s="1"/>
    </row>
    <row r="5888" spans="5:20" x14ac:dyDescent="0.35">
      <c r="E5888" s="1"/>
      <c r="F5888" s="1"/>
      <c r="P5888" s="1"/>
      <c r="Q5888" s="1"/>
      <c r="T5888" s="1"/>
    </row>
    <row r="5889" spans="5:20" x14ac:dyDescent="0.35">
      <c r="E5889" s="1"/>
      <c r="F5889" s="1"/>
      <c r="P5889" s="1"/>
      <c r="Q5889" s="1"/>
      <c r="T5889" s="1"/>
    </row>
    <row r="5890" spans="5:20" x14ac:dyDescent="0.35">
      <c r="E5890" s="1"/>
      <c r="F5890" s="1"/>
      <c r="P5890" s="1"/>
      <c r="Q5890" s="1"/>
      <c r="T5890" s="1"/>
    </row>
    <row r="5891" spans="5:20" x14ac:dyDescent="0.35">
      <c r="E5891" s="1"/>
      <c r="F5891" s="1"/>
      <c r="P5891" s="1"/>
      <c r="Q5891" s="1"/>
      <c r="T5891" s="1"/>
    </row>
    <row r="5892" spans="5:20" x14ac:dyDescent="0.35">
      <c r="E5892" s="1"/>
      <c r="F5892" s="1"/>
      <c r="P5892" s="1"/>
      <c r="Q5892" s="1"/>
      <c r="T5892" s="1"/>
    </row>
    <row r="5893" spans="5:20" x14ac:dyDescent="0.35">
      <c r="E5893" s="1"/>
      <c r="F5893" s="1"/>
      <c r="P5893" s="1"/>
      <c r="Q5893" s="1"/>
      <c r="T5893" s="1"/>
    </row>
    <row r="5894" spans="5:20" x14ac:dyDescent="0.35">
      <c r="E5894" s="1"/>
      <c r="F5894" s="1"/>
      <c r="P5894" s="1"/>
      <c r="Q5894" s="1"/>
      <c r="T5894" s="1"/>
    </row>
    <row r="5895" spans="5:20" x14ac:dyDescent="0.35">
      <c r="E5895" s="1"/>
      <c r="F5895" s="1"/>
      <c r="P5895" s="1"/>
      <c r="Q5895" s="1"/>
      <c r="T5895" s="1"/>
    </row>
    <row r="5896" spans="5:20" x14ac:dyDescent="0.35">
      <c r="E5896" s="1"/>
      <c r="F5896" s="1"/>
      <c r="P5896" s="1"/>
      <c r="Q5896" s="1"/>
      <c r="T5896" s="1"/>
    </row>
    <row r="5897" spans="5:20" x14ac:dyDescent="0.35">
      <c r="E5897" s="1"/>
      <c r="F5897" s="1"/>
      <c r="P5897" s="1"/>
      <c r="Q5897" s="1"/>
      <c r="T5897" s="1"/>
    </row>
    <row r="5898" spans="5:20" x14ac:dyDescent="0.35">
      <c r="E5898" s="1"/>
      <c r="F5898" s="1"/>
      <c r="P5898" s="1"/>
      <c r="Q5898" s="1"/>
      <c r="T5898" s="1"/>
    </row>
    <row r="5899" spans="5:20" x14ac:dyDescent="0.35">
      <c r="E5899" s="1"/>
      <c r="F5899" s="1"/>
      <c r="P5899" s="1"/>
      <c r="Q5899" s="1"/>
      <c r="T5899" s="1"/>
    </row>
    <row r="5900" spans="5:20" x14ac:dyDescent="0.35">
      <c r="E5900" s="1"/>
      <c r="F5900" s="1"/>
      <c r="P5900" s="1"/>
      <c r="Q5900" s="1"/>
      <c r="T5900" s="1"/>
    </row>
    <row r="5901" spans="5:20" x14ac:dyDescent="0.35">
      <c r="E5901" s="1"/>
      <c r="F5901" s="1"/>
      <c r="P5901" s="1"/>
      <c r="Q5901" s="1"/>
      <c r="T5901" s="1"/>
    </row>
    <row r="5902" spans="5:20" x14ac:dyDescent="0.35">
      <c r="E5902" s="1"/>
      <c r="F5902" s="1"/>
      <c r="P5902" s="1"/>
      <c r="Q5902" s="1"/>
      <c r="T5902" s="1"/>
    </row>
    <row r="5903" spans="5:20" x14ac:dyDescent="0.35">
      <c r="E5903" s="1"/>
      <c r="F5903" s="1"/>
      <c r="P5903" s="1"/>
      <c r="Q5903" s="1"/>
      <c r="T5903" s="1"/>
    </row>
    <row r="5904" spans="5:20" x14ac:dyDescent="0.35">
      <c r="E5904" s="1"/>
      <c r="F5904" s="1"/>
      <c r="P5904" s="1"/>
      <c r="Q5904" s="1"/>
      <c r="T5904" s="1"/>
    </row>
    <row r="5905" spans="5:20" x14ac:dyDescent="0.35">
      <c r="E5905" s="1"/>
      <c r="F5905" s="1"/>
      <c r="P5905" s="1"/>
      <c r="Q5905" s="1"/>
      <c r="T5905" s="1"/>
    </row>
    <row r="5906" spans="5:20" x14ac:dyDescent="0.35">
      <c r="E5906" s="1"/>
      <c r="F5906" s="1"/>
      <c r="P5906" s="1"/>
      <c r="Q5906" s="1"/>
      <c r="T5906" s="1"/>
    </row>
    <row r="5907" spans="5:20" x14ac:dyDescent="0.35">
      <c r="E5907" s="1"/>
      <c r="F5907" s="1"/>
      <c r="P5907" s="1"/>
      <c r="Q5907" s="1"/>
      <c r="T5907" s="1"/>
    </row>
    <row r="5908" spans="5:20" x14ac:dyDescent="0.35">
      <c r="E5908" s="1"/>
      <c r="F5908" s="1"/>
      <c r="P5908" s="1"/>
      <c r="Q5908" s="1"/>
      <c r="T5908" s="1"/>
    </row>
    <row r="5909" spans="5:20" x14ac:dyDescent="0.35">
      <c r="E5909" s="1"/>
      <c r="F5909" s="1"/>
      <c r="P5909" s="1"/>
      <c r="Q5909" s="1"/>
      <c r="T5909" s="1"/>
    </row>
    <row r="5910" spans="5:20" x14ac:dyDescent="0.35">
      <c r="E5910" s="1"/>
      <c r="F5910" s="1"/>
      <c r="P5910" s="1"/>
      <c r="Q5910" s="1"/>
      <c r="T5910" s="1"/>
    </row>
    <row r="5911" spans="5:20" x14ac:dyDescent="0.35">
      <c r="E5911" s="1"/>
      <c r="F5911" s="1"/>
      <c r="P5911" s="1"/>
      <c r="Q5911" s="1"/>
      <c r="T5911" s="1"/>
    </row>
    <row r="5912" spans="5:20" x14ac:dyDescent="0.35">
      <c r="E5912" s="1"/>
      <c r="F5912" s="1"/>
      <c r="P5912" s="1"/>
      <c r="Q5912" s="1"/>
      <c r="T5912" s="1"/>
    </row>
    <row r="5913" spans="5:20" x14ac:dyDescent="0.35">
      <c r="E5913" s="1"/>
      <c r="F5913" s="1"/>
      <c r="P5913" s="1"/>
      <c r="Q5913" s="1"/>
      <c r="T5913" s="1"/>
    </row>
    <row r="5914" spans="5:20" x14ac:dyDescent="0.35">
      <c r="E5914" s="1"/>
      <c r="F5914" s="1"/>
      <c r="P5914" s="1"/>
      <c r="Q5914" s="1"/>
      <c r="T5914" s="1"/>
    </row>
    <row r="5915" spans="5:20" x14ac:dyDescent="0.35">
      <c r="E5915" s="1"/>
      <c r="F5915" s="1"/>
      <c r="P5915" s="1"/>
      <c r="Q5915" s="1"/>
      <c r="T5915" s="1"/>
    </row>
    <row r="5916" spans="5:20" x14ac:dyDescent="0.35">
      <c r="E5916" s="1"/>
      <c r="F5916" s="1"/>
      <c r="P5916" s="1"/>
      <c r="Q5916" s="1"/>
      <c r="T5916" s="1"/>
    </row>
    <row r="5917" spans="5:20" x14ac:dyDescent="0.35">
      <c r="E5917" s="1"/>
      <c r="F5917" s="1"/>
      <c r="P5917" s="1"/>
      <c r="Q5917" s="1"/>
      <c r="T5917" s="1"/>
    </row>
    <row r="5918" spans="5:20" x14ac:dyDescent="0.35">
      <c r="E5918" s="1"/>
      <c r="F5918" s="1"/>
      <c r="P5918" s="1"/>
      <c r="Q5918" s="1"/>
      <c r="T5918" s="1"/>
    </row>
    <row r="5919" spans="5:20" x14ac:dyDescent="0.35">
      <c r="E5919" s="1"/>
      <c r="F5919" s="1"/>
      <c r="P5919" s="1"/>
      <c r="Q5919" s="1"/>
      <c r="T5919" s="1"/>
    </row>
    <row r="5920" spans="5:20" x14ac:dyDescent="0.35">
      <c r="E5920" s="1"/>
      <c r="F5920" s="1"/>
      <c r="P5920" s="1"/>
      <c r="Q5920" s="1"/>
      <c r="T5920" s="1"/>
    </row>
    <row r="5921" spans="5:20" x14ac:dyDescent="0.35">
      <c r="E5921" s="1"/>
      <c r="F5921" s="1"/>
      <c r="P5921" s="1"/>
      <c r="Q5921" s="1"/>
      <c r="T5921" s="1"/>
    </row>
    <row r="5922" spans="5:20" x14ac:dyDescent="0.35">
      <c r="E5922" s="1"/>
      <c r="F5922" s="1"/>
      <c r="P5922" s="1"/>
      <c r="Q5922" s="1"/>
      <c r="T5922" s="1"/>
    </row>
    <row r="5923" spans="5:20" x14ac:dyDescent="0.35">
      <c r="E5923" s="1"/>
      <c r="F5923" s="1"/>
      <c r="P5923" s="1"/>
      <c r="Q5923" s="1"/>
      <c r="T5923" s="1"/>
    </row>
    <row r="5924" spans="5:20" x14ac:dyDescent="0.35">
      <c r="E5924" s="1"/>
      <c r="F5924" s="1"/>
      <c r="P5924" s="1"/>
      <c r="Q5924" s="1"/>
      <c r="T5924" s="1"/>
    </row>
    <row r="5925" spans="5:20" x14ac:dyDescent="0.35">
      <c r="E5925" s="1"/>
      <c r="F5925" s="1"/>
      <c r="P5925" s="1"/>
      <c r="Q5925" s="1"/>
      <c r="T5925" s="1"/>
    </row>
    <row r="5926" spans="5:20" x14ac:dyDescent="0.35">
      <c r="E5926" s="1"/>
      <c r="F5926" s="1"/>
      <c r="P5926" s="1"/>
      <c r="Q5926" s="1"/>
      <c r="T5926" s="1"/>
    </row>
    <row r="5927" spans="5:20" x14ac:dyDescent="0.35">
      <c r="E5927" s="1"/>
      <c r="F5927" s="1"/>
      <c r="P5927" s="1"/>
      <c r="Q5927" s="1"/>
      <c r="T5927" s="1"/>
    </row>
    <row r="5928" spans="5:20" x14ac:dyDescent="0.35">
      <c r="E5928" s="1"/>
      <c r="F5928" s="1"/>
      <c r="P5928" s="1"/>
      <c r="Q5928" s="1"/>
      <c r="T5928" s="1"/>
    </row>
    <row r="5929" spans="5:20" x14ac:dyDescent="0.35">
      <c r="E5929" s="1"/>
      <c r="F5929" s="1"/>
      <c r="P5929" s="1"/>
      <c r="Q5929" s="1"/>
      <c r="T5929" s="1"/>
    </row>
    <row r="5930" spans="5:20" x14ac:dyDescent="0.35">
      <c r="E5930" s="1"/>
      <c r="F5930" s="1"/>
      <c r="P5930" s="1"/>
      <c r="Q5930" s="1"/>
      <c r="T5930" s="1"/>
    </row>
    <row r="5931" spans="5:20" x14ac:dyDescent="0.35">
      <c r="E5931" s="1"/>
      <c r="F5931" s="1"/>
      <c r="P5931" s="1"/>
      <c r="Q5931" s="1"/>
      <c r="T5931" s="1"/>
    </row>
    <row r="5932" spans="5:20" x14ac:dyDescent="0.35">
      <c r="E5932" s="1"/>
      <c r="F5932" s="1"/>
      <c r="P5932" s="1"/>
      <c r="Q5932" s="1"/>
      <c r="T5932" s="1"/>
    </row>
    <row r="5933" spans="5:20" x14ac:dyDescent="0.35">
      <c r="E5933" s="1"/>
      <c r="F5933" s="1"/>
      <c r="P5933" s="1"/>
      <c r="Q5933" s="1"/>
      <c r="T5933" s="1"/>
    </row>
    <row r="5934" spans="5:20" x14ac:dyDescent="0.35">
      <c r="E5934" s="1"/>
      <c r="F5934" s="1"/>
      <c r="P5934" s="1"/>
      <c r="Q5934" s="1"/>
      <c r="T5934" s="1"/>
    </row>
    <row r="5935" spans="5:20" x14ac:dyDescent="0.35">
      <c r="E5935" s="1"/>
      <c r="F5935" s="1"/>
      <c r="P5935" s="1"/>
      <c r="Q5935" s="1"/>
      <c r="T5935" s="1"/>
    </row>
    <row r="5936" spans="5:20" x14ac:dyDescent="0.35">
      <c r="E5936" s="1"/>
      <c r="F5936" s="1"/>
      <c r="P5936" s="1"/>
      <c r="Q5936" s="1"/>
      <c r="T5936" s="1"/>
    </row>
    <row r="5937" spans="5:20" x14ac:dyDescent="0.35">
      <c r="E5937" s="1"/>
      <c r="F5937" s="1"/>
      <c r="P5937" s="1"/>
      <c r="Q5937" s="1"/>
      <c r="T5937" s="1"/>
    </row>
    <row r="5938" spans="5:20" x14ac:dyDescent="0.35">
      <c r="E5938" s="1"/>
      <c r="F5938" s="1"/>
      <c r="P5938" s="1"/>
      <c r="Q5938" s="1"/>
      <c r="T5938" s="1"/>
    </row>
    <row r="5939" spans="5:20" x14ac:dyDescent="0.35">
      <c r="E5939" s="1"/>
      <c r="F5939" s="1"/>
      <c r="P5939" s="1"/>
      <c r="Q5939" s="1"/>
      <c r="T5939" s="1"/>
    </row>
    <row r="5940" spans="5:20" x14ac:dyDescent="0.35">
      <c r="E5940" s="1"/>
      <c r="F5940" s="1"/>
      <c r="P5940" s="1"/>
      <c r="Q5940" s="1"/>
      <c r="T5940" s="1"/>
    </row>
    <row r="5941" spans="5:20" x14ac:dyDescent="0.35">
      <c r="E5941" s="1"/>
      <c r="F5941" s="1"/>
      <c r="P5941" s="1"/>
      <c r="Q5941" s="1"/>
      <c r="T5941" s="1"/>
    </row>
    <row r="5942" spans="5:20" x14ac:dyDescent="0.35">
      <c r="E5942" s="1"/>
      <c r="F5942" s="1"/>
      <c r="P5942" s="1"/>
      <c r="Q5942" s="1"/>
      <c r="T5942" s="1"/>
    </row>
    <row r="5943" spans="5:20" x14ac:dyDescent="0.35">
      <c r="E5943" s="1"/>
      <c r="F5943" s="1"/>
      <c r="P5943" s="1"/>
      <c r="Q5943" s="1"/>
      <c r="T5943" s="1"/>
    </row>
    <row r="5944" spans="5:20" x14ac:dyDescent="0.35">
      <c r="E5944" s="1"/>
      <c r="F5944" s="1"/>
      <c r="P5944" s="1"/>
      <c r="Q5944" s="1"/>
      <c r="T5944" s="1"/>
    </row>
    <row r="5945" spans="5:20" x14ac:dyDescent="0.35">
      <c r="E5945" s="1"/>
      <c r="F5945" s="1"/>
      <c r="P5945" s="1"/>
      <c r="Q5945" s="1"/>
      <c r="T5945" s="1"/>
    </row>
    <row r="5946" spans="5:20" x14ac:dyDescent="0.35">
      <c r="E5946" s="1"/>
      <c r="F5946" s="1"/>
      <c r="P5946" s="1"/>
      <c r="Q5946" s="1"/>
      <c r="T5946" s="1"/>
    </row>
    <row r="5947" spans="5:20" x14ac:dyDescent="0.35">
      <c r="E5947" s="1"/>
      <c r="F5947" s="1"/>
      <c r="P5947" s="1"/>
      <c r="Q5947" s="1"/>
      <c r="T5947" s="1"/>
    </row>
    <row r="5948" spans="5:20" x14ac:dyDescent="0.35">
      <c r="E5948" s="1"/>
      <c r="F5948" s="1"/>
      <c r="P5948" s="1"/>
      <c r="Q5948" s="1"/>
      <c r="T5948" s="1"/>
    </row>
    <row r="5949" spans="5:20" x14ac:dyDescent="0.35">
      <c r="E5949" s="1"/>
      <c r="F5949" s="1"/>
      <c r="P5949" s="1"/>
      <c r="Q5949" s="1"/>
      <c r="T5949" s="1"/>
    </row>
    <row r="5950" spans="5:20" x14ac:dyDescent="0.35">
      <c r="E5950" s="1"/>
      <c r="F5950" s="1"/>
      <c r="P5950" s="1"/>
      <c r="Q5950" s="1"/>
      <c r="T5950" s="1"/>
    </row>
    <row r="5951" spans="5:20" x14ac:dyDescent="0.35">
      <c r="E5951" s="1"/>
      <c r="F5951" s="1"/>
      <c r="P5951" s="1"/>
      <c r="Q5951" s="1"/>
      <c r="T5951" s="1"/>
    </row>
    <row r="5952" spans="5:20" x14ac:dyDescent="0.35">
      <c r="E5952" s="1"/>
      <c r="F5952" s="1"/>
      <c r="P5952" s="1"/>
      <c r="Q5952" s="1"/>
      <c r="T5952" s="1"/>
    </row>
    <row r="5953" spans="5:20" x14ac:dyDescent="0.35">
      <c r="E5953" s="1"/>
      <c r="F5953" s="1"/>
      <c r="P5953" s="1"/>
      <c r="Q5953" s="1"/>
      <c r="T5953" s="1"/>
    </row>
    <row r="5954" spans="5:20" x14ac:dyDescent="0.35">
      <c r="E5954" s="1"/>
      <c r="F5954" s="1"/>
      <c r="P5954" s="1"/>
      <c r="Q5954" s="1"/>
      <c r="T5954" s="1"/>
    </row>
    <row r="5955" spans="5:20" x14ac:dyDescent="0.35">
      <c r="E5955" s="1"/>
      <c r="F5955" s="1"/>
      <c r="P5955" s="1"/>
      <c r="Q5955" s="1"/>
      <c r="T5955" s="1"/>
    </row>
    <row r="5956" spans="5:20" x14ac:dyDescent="0.35">
      <c r="E5956" s="1"/>
      <c r="F5956" s="1"/>
      <c r="P5956" s="1"/>
      <c r="Q5956" s="1"/>
      <c r="T5956" s="1"/>
    </row>
    <row r="5957" spans="5:20" x14ac:dyDescent="0.35">
      <c r="E5957" s="1"/>
      <c r="F5957" s="1"/>
      <c r="P5957" s="1"/>
      <c r="Q5957" s="1"/>
      <c r="T5957" s="1"/>
    </row>
    <row r="5958" spans="5:20" x14ac:dyDescent="0.35">
      <c r="E5958" s="1"/>
      <c r="F5958" s="1"/>
      <c r="P5958" s="1"/>
      <c r="Q5958" s="1"/>
      <c r="T5958" s="1"/>
    </row>
    <row r="5959" spans="5:20" x14ac:dyDescent="0.35">
      <c r="E5959" s="1"/>
      <c r="F5959" s="1"/>
      <c r="P5959" s="1"/>
      <c r="Q5959" s="1"/>
      <c r="T5959" s="1"/>
    </row>
    <row r="5960" spans="5:20" x14ac:dyDescent="0.35">
      <c r="E5960" s="1"/>
      <c r="F5960" s="1"/>
      <c r="P5960" s="1"/>
      <c r="Q5960" s="1"/>
      <c r="T5960" s="1"/>
    </row>
    <row r="5961" spans="5:20" x14ac:dyDescent="0.35">
      <c r="E5961" s="1"/>
      <c r="F5961" s="1"/>
      <c r="P5961" s="1"/>
      <c r="Q5961" s="1"/>
      <c r="T5961" s="1"/>
    </row>
    <row r="5962" spans="5:20" x14ac:dyDescent="0.35">
      <c r="E5962" s="1"/>
      <c r="F5962" s="1"/>
      <c r="P5962" s="1"/>
      <c r="Q5962" s="1"/>
      <c r="T5962" s="1"/>
    </row>
    <row r="5963" spans="5:20" x14ac:dyDescent="0.35">
      <c r="E5963" s="1"/>
      <c r="F5963" s="1"/>
      <c r="P5963" s="1"/>
      <c r="Q5963" s="1"/>
      <c r="T5963" s="1"/>
    </row>
    <row r="5964" spans="5:20" x14ac:dyDescent="0.35">
      <c r="E5964" s="1"/>
      <c r="F5964" s="1"/>
      <c r="P5964" s="1"/>
      <c r="Q5964" s="1"/>
      <c r="T5964" s="1"/>
    </row>
    <row r="5965" spans="5:20" x14ac:dyDescent="0.35">
      <c r="E5965" s="1"/>
      <c r="F5965" s="1"/>
      <c r="P5965" s="1"/>
      <c r="Q5965" s="1"/>
      <c r="T5965" s="1"/>
    </row>
    <row r="5966" spans="5:20" x14ac:dyDescent="0.35">
      <c r="E5966" s="1"/>
      <c r="F5966" s="1"/>
      <c r="P5966" s="1"/>
      <c r="Q5966" s="1"/>
      <c r="T5966" s="1"/>
    </row>
    <row r="5967" spans="5:20" x14ac:dyDescent="0.35">
      <c r="E5967" s="1"/>
      <c r="F5967" s="1"/>
      <c r="P5967" s="1"/>
      <c r="Q5967" s="1"/>
      <c r="T5967" s="1"/>
    </row>
    <row r="5968" spans="5:20" x14ac:dyDescent="0.35">
      <c r="E5968" s="1"/>
      <c r="F5968" s="1"/>
      <c r="P5968" s="1"/>
      <c r="Q5968" s="1"/>
      <c r="T5968" s="1"/>
    </row>
    <row r="5969" spans="5:20" x14ac:dyDescent="0.35">
      <c r="E5969" s="1"/>
      <c r="F5969" s="1"/>
      <c r="P5969" s="1"/>
      <c r="Q5969" s="1"/>
      <c r="T5969" s="1"/>
    </row>
    <row r="5970" spans="5:20" x14ac:dyDescent="0.35">
      <c r="E5970" s="1"/>
      <c r="F5970" s="1"/>
      <c r="P5970" s="1"/>
      <c r="Q5970" s="1"/>
      <c r="T5970" s="1"/>
    </row>
    <row r="5971" spans="5:20" x14ac:dyDescent="0.35">
      <c r="E5971" s="1"/>
      <c r="F5971" s="1"/>
      <c r="P5971" s="1"/>
      <c r="Q5971" s="1"/>
      <c r="T5971" s="1"/>
    </row>
    <row r="5972" spans="5:20" x14ac:dyDescent="0.35">
      <c r="E5972" s="1"/>
      <c r="F5972" s="1"/>
      <c r="P5972" s="1"/>
      <c r="Q5972" s="1"/>
      <c r="T5972" s="1"/>
    </row>
    <row r="5973" spans="5:20" x14ac:dyDescent="0.35">
      <c r="E5973" s="1"/>
      <c r="F5973" s="1"/>
      <c r="P5973" s="1"/>
      <c r="Q5973" s="1"/>
      <c r="T5973" s="1"/>
    </row>
    <row r="5974" spans="5:20" x14ac:dyDescent="0.35">
      <c r="E5974" s="1"/>
      <c r="F5974" s="1"/>
      <c r="P5974" s="1"/>
      <c r="Q5974" s="1"/>
      <c r="T5974" s="1"/>
    </row>
    <row r="5975" spans="5:20" x14ac:dyDescent="0.35">
      <c r="E5975" s="1"/>
      <c r="F5975" s="1"/>
      <c r="P5975" s="1"/>
      <c r="Q5975" s="1"/>
      <c r="T5975" s="1"/>
    </row>
    <row r="5976" spans="5:20" x14ac:dyDescent="0.35">
      <c r="E5976" s="1"/>
      <c r="F5976" s="1"/>
      <c r="P5976" s="1"/>
      <c r="Q5976" s="1"/>
      <c r="T5976" s="1"/>
    </row>
    <row r="5977" spans="5:20" x14ac:dyDescent="0.35">
      <c r="E5977" s="1"/>
      <c r="F5977" s="1"/>
      <c r="P5977" s="1"/>
      <c r="Q5977" s="1"/>
      <c r="T5977" s="1"/>
    </row>
    <row r="5978" spans="5:20" x14ac:dyDescent="0.35">
      <c r="E5978" s="1"/>
      <c r="F5978" s="1"/>
      <c r="P5978" s="1"/>
      <c r="Q5978" s="1"/>
      <c r="T5978" s="1"/>
    </row>
    <row r="5979" spans="5:20" x14ac:dyDescent="0.35">
      <c r="E5979" s="1"/>
      <c r="F5979" s="1"/>
      <c r="P5979" s="1"/>
      <c r="Q5979" s="1"/>
      <c r="T5979" s="1"/>
    </row>
    <row r="5980" spans="5:20" x14ac:dyDescent="0.35">
      <c r="E5980" s="1"/>
      <c r="F5980" s="1"/>
      <c r="P5980" s="1"/>
      <c r="Q5980" s="1"/>
      <c r="T5980" s="1"/>
    </row>
    <row r="5981" spans="5:20" x14ac:dyDescent="0.35">
      <c r="E5981" s="1"/>
      <c r="F5981" s="1"/>
      <c r="P5981" s="1"/>
      <c r="Q5981" s="1"/>
      <c r="T5981" s="1"/>
    </row>
    <row r="5982" spans="5:20" x14ac:dyDescent="0.35">
      <c r="E5982" s="1"/>
      <c r="F5982" s="1"/>
      <c r="P5982" s="1"/>
      <c r="Q5982" s="1"/>
      <c r="T5982" s="1"/>
    </row>
    <row r="5983" spans="5:20" x14ac:dyDescent="0.35">
      <c r="E5983" s="1"/>
      <c r="F5983" s="1"/>
      <c r="P5983" s="1"/>
      <c r="Q5983" s="1"/>
      <c r="T5983" s="1"/>
    </row>
    <row r="5984" spans="5:20" x14ac:dyDescent="0.35">
      <c r="E5984" s="1"/>
      <c r="F5984" s="1"/>
      <c r="P5984" s="1"/>
      <c r="Q5984" s="1"/>
      <c r="T5984" s="1"/>
    </row>
    <row r="5985" spans="5:20" x14ac:dyDescent="0.35">
      <c r="E5985" s="1"/>
      <c r="F5985" s="1"/>
      <c r="P5985" s="1"/>
      <c r="Q5985" s="1"/>
      <c r="T5985" s="1"/>
    </row>
    <row r="5986" spans="5:20" x14ac:dyDescent="0.35">
      <c r="E5986" s="1"/>
      <c r="F5986" s="1"/>
      <c r="P5986" s="1"/>
      <c r="Q5986" s="1"/>
      <c r="T5986" s="1"/>
    </row>
    <row r="5987" spans="5:20" x14ac:dyDescent="0.35">
      <c r="E5987" s="1"/>
      <c r="F5987" s="1"/>
      <c r="P5987" s="1"/>
      <c r="Q5987" s="1"/>
      <c r="T5987" s="1"/>
    </row>
    <row r="5988" spans="5:20" x14ac:dyDescent="0.35">
      <c r="E5988" s="1"/>
      <c r="F5988" s="1"/>
      <c r="P5988" s="1"/>
      <c r="Q5988" s="1"/>
      <c r="T5988" s="1"/>
    </row>
    <row r="5989" spans="5:20" x14ac:dyDescent="0.35">
      <c r="E5989" s="1"/>
      <c r="F5989" s="1"/>
      <c r="P5989" s="1"/>
      <c r="Q5989" s="1"/>
      <c r="T5989" s="1"/>
    </row>
    <row r="5990" spans="5:20" x14ac:dyDescent="0.35">
      <c r="E5990" s="1"/>
      <c r="F5990" s="1"/>
      <c r="P5990" s="1"/>
      <c r="Q5990" s="1"/>
      <c r="T5990" s="1"/>
    </row>
    <row r="5991" spans="5:20" x14ac:dyDescent="0.35">
      <c r="E5991" s="1"/>
      <c r="F5991" s="1"/>
      <c r="P5991" s="1"/>
      <c r="Q5991" s="1"/>
      <c r="T5991" s="1"/>
    </row>
    <row r="5992" spans="5:20" x14ac:dyDescent="0.35">
      <c r="E5992" s="1"/>
      <c r="F5992" s="1"/>
      <c r="P5992" s="1"/>
      <c r="Q5992" s="1"/>
      <c r="T5992" s="1"/>
    </row>
    <row r="5993" spans="5:20" x14ac:dyDescent="0.35">
      <c r="E5993" s="1"/>
      <c r="F5993" s="1"/>
      <c r="P5993" s="1"/>
      <c r="Q5993" s="1"/>
      <c r="T5993" s="1"/>
    </row>
    <row r="5994" spans="5:20" x14ac:dyDescent="0.35">
      <c r="E5994" s="1"/>
      <c r="F5994" s="1"/>
      <c r="P5994" s="1"/>
      <c r="Q5994" s="1"/>
      <c r="T5994" s="1"/>
    </row>
    <row r="5995" spans="5:20" x14ac:dyDescent="0.35">
      <c r="E5995" s="1"/>
      <c r="F5995" s="1"/>
      <c r="P5995" s="1"/>
      <c r="Q5995" s="1"/>
      <c r="T5995" s="1"/>
    </row>
    <row r="5996" spans="5:20" x14ac:dyDescent="0.35">
      <c r="E5996" s="1"/>
      <c r="F5996" s="1"/>
      <c r="P5996" s="1"/>
      <c r="Q5996" s="1"/>
      <c r="T5996" s="1"/>
    </row>
    <row r="5997" spans="5:20" x14ac:dyDescent="0.35">
      <c r="E5997" s="1"/>
      <c r="F5997" s="1"/>
      <c r="P5997" s="1"/>
      <c r="Q5997" s="1"/>
      <c r="T5997" s="1"/>
    </row>
    <row r="5998" spans="5:20" x14ac:dyDescent="0.35">
      <c r="E5998" s="1"/>
      <c r="F5998" s="1"/>
      <c r="P5998" s="1"/>
      <c r="Q5998" s="1"/>
      <c r="T5998" s="1"/>
    </row>
    <row r="5999" spans="5:20" x14ac:dyDescent="0.35">
      <c r="E5999" s="1"/>
      <c r="F5999" s="1"/>
      <c r="P5999" s="1"/>
      <c r="Q5999" s="1"/>
      <c r="T5999" s="1"/>
    </row>
    <row r="6000" spans="5:20" x14ac:dyDescent="0.35">
      <c r="E6000" s="1"/>
      <c r="F6000" s="1"/>
      <c r="P6000" s="1"/>
      <c r="Q6000" s="1"/>
      <c r="T6000" s="1"/>
    </row>
    <row r="6001" spans="5:20" x14ac:dyDescent="0.35">
      <c r="E6001" s="1"/>
      <c r="F6001" s="1"/>
      <c r="P6001" s="1"/>
      <c r="Q6001" s="1"/>
      <c r="T6001" s="1"/>
    </row>
    <row r="6002" spans="5:20" x14ac:dyDescent="0.35">
      <c r="E6002" s="1"/>
      <c r="F6002" s="1"/>
      <c r="P6002" s="1"/>
      <c r="Q6002" s="1"/>
      <c r="T6002" s="1"/>
    </row>
    <row r="6003" spans="5:20" x14ac:dyDescent="0.35">
      <c r="E6003" s="1"/>
      <c r="F6003" s="1"/>
      <c r="P6003" s="1"/>
      <c r="Q6003" s="1"/>
      <c r="T6003" s="1"/>
    </row>
    <row r="6004" spans="5:20" x14ac:dyDescent="0.35">
      <c r="E6004" s="1"/>
      <c r="F6004" s="1"/>
      <c r="P6004" s="1"/>
      <c r="Q6004" s="1"/>
      <c r="T6004" s="1"/>
    </row>
    <row r="6005" spans="5:20" x14ac:dyDescent="0.35">
      <c r="E6005" s="1"/>
      <c r="F6005" s="1"/>
      <c r="P6005" s="1"/>
      <c r="Q6005" s="1"/>
      <c r="T6005" s="1"/>
    </row>
    <row r="6006" spans="5:20" x14ac:dyDescent="0.35">
      <c r="E6006" s="1"/>
      <c r="F6006" s="1"/>
      <c r="P6006" s="1"/>
      <c r="Q6006" s="1"/>
      <c r="T6006" s="1"/>
    </row>
    <row r="6007" spans="5:20" x14ac:dyDescent="0.35">
      <c r="E6007" s="1"/>
      <c r="F6007" s="1"/>
      <c r="P6007" s="1"/>
      <c r="Q6007" s="1"/>
      <c r="T6007" s="1"/>
    </row>
    <row r="6008" spans="5:20" x14ac:dyDescent="0.35">
      <c r="E6008" s="1"/>
      <c r="F6008" s="1"/>
      <c r="P6008" s="1"/>
      <c r="Q6008" s="1"/>
      <c r="T6008" s="1"/>
    </row>
    <row r="6009" spans="5:20" x14ac:dyDescent="0.35">
      <c r="E6009" s="1"/>
      <c r="F6009" s="1"/>
      <c r="P6009" s="1"/>
      <c r="Q6009" s="1"/>
      <c r="T6009" s="1"/>
    </row>
    <row r="6010" spans="5:20" x14ac:dyDescent="0.35">
      <c r="E6010" s="1"/>
      <c r="F6010" s="1"/>
      <c r="P6010" s="1"/>
      <c r="Q6010" s="1"/>
      <c r="T6010" s="1"/>
    </row>
    <row r="6011" spans="5:20" x14ac:dyDescent="0.35">
      <c r="E6011" s="1"/>
      <c r="F6011" s="1"/>
      <c r="P6011" s="1"/>
      <c r="Q6011" s="1"/>
      <c r="T6011" s="1"/>
    </row>
    <row r="6012" spans="5:20" x14ac:dyDescent="0.35">
      <c r="E6012" s="1"/>
      <c r="F6012" s="1"/>
      <c r="P6012" s="1"/>
      <c r="Q6012" s="1"/>
      <c r="T6012" s="1"/>
    </row>
    <row r="6013" spans="5:20" x14ac:dyDescent="0.35">
      <c r="E6013" s="1"/>
      <c r="F6013" s="1"/>
      <c r="P6013" s="1"/>
      <c r="Q6013" s="1"/>
      <c r="T6013" s="1"/>
    </row>
    <row r="6014" spans="5:20" x14ac:dyDescent="0.35">
      <c r="E6014" s="1"/>
      <c r="F6014" s="1"/>
      <c r="P6014" s="1"/>
      <c r="Q6014" s="1"/>
      <c r="T6014" s="1"/>
    </row>
    <row r="6015" spans="5:20" x14ac:dyDescent="0.35">
      <c r="E6015" s="1"/>
      <c r="F6015" s="1"/>
      <c r="P6015" s="1"/>
      <c r="Q6015" s="1"/>
      <c r="T6015" s="1"/>
    </row>
    <row r="6016" spans="5:20" x14ac:dyDescent="0.35">
      <c r="E6016" s="1"/>
      <c r="F6016" s="1"/>
      <c r="P6016" s="1"/>
      <c r="Q6016" s="1"/>
      <c r="T6016" s="1"/>
    </row>
    <row r="6017" spans="5:20" x14ac:dyDescent="0.35">
      <c r="E6017" s="1"/>
      <c r="F6017" s="1"/>
      <c r="P6017" s="1"/>
      <c r="Q6017" s="1"/>
      <c r="T6017" s="1"/>
    </row>
    <row r="6018" spans="5:20" x14ac:dyDescent="0.35">
      <c r="E6018" s="1"/>
      <c r="F6018" s="1"/>
      <c r="P6018" s="1"/>
      <c r="Q6018" s="1"/>
      <c r="T6018" s="1"/>
    </row>
    <row r="6019" spans="5:20" x14ac:dyDescent="0.35">
      <c r="E6019" s="1"/>
      <c r="F6019" s="1"/>
      <c r="P6019" s="1"/>
      <c r="Q6019" s="1"/>
      <c r="T6019" s="1"/>
    </row>
    <row r="6020" spans="5:20" x14ac:dyDescent="0.35">
      <c r="E6020" s="1"/>
      <c r="F6020" s="1"/>
      <c r="P6020" s="1"/>
      <c r="Q6020" s="1"/>
      <c r="T6020" s="1"/>
    </row>
    <row r="6021" spans="5:20" x14ac:dyDescent="0.35">
      <c r="E6021" s="1"/>
      <c r="F6021" s="1"/>
      <c r="P6021" s="1"/>
      <c r="Q6021" s="1"/>
      <c r="T6021" s="1"/>
    </row>
    <row r="6022" spans="5:20" x14ac:dyDescent="0.35">
      <c r="E6022" s="1"/>
      <c r="F6022" s="1"/>
      <c r="P6022" s="1"/>
      <c r="Q6022" s="1"/>
      <c r="T6022" s="1"/>
    </row>
    <row r="6023" spans="5:20" x14ac:dyDescent="0.35">
      <c r="E6023" s="1"/>
      <c r="F6023" s="1"/>
      <c r="P6023" s="1"/>
      <c r="Q6023" s="1"/>
      <c r="T6023" s="1"/>
    </row>
    <row r="6024" spans="5:20" x14ac:dyDescent="0.35">
      <c r="E6024" s="1"/>
      <c r="F6024" s="1"/>
      <c r="P6024" s="1"/>
      <c r="Q6024" s="1"/>
      <c r="T6024" s="1"/>
    </row>
    <row r="6025" spans="5:20" x14ac:dyDescent="0.35">
      <c r="E6025" s="1"/>
      <c r="F6025" s="1"/>
      <c r="P6025" s="1"/>
      <c r="Q6025" s="1"/>
      <c r="T6025" s="1"/>
    </row>
    <row r="6026" spans="5:20" x14ac:dyDescent="0.35">
      <c r="E6026" s="1"/>
      <c r="F6026" s="1"/>
      <c r="P6026" s="1"/>
      <c r="Q6026" s="1"/>
      <c r="T6026" s="1"/>
    </row>
    <row r="6027" spans="5:20" x14ac:dyDescent="0.35">
      <c r="E6027" s="1"/>
      <c r="F6027" s="1"/>
      <c r="P6027" s="1"/>
      <c r="Q6027" s="1"/>
      <c r="T6027" s="1"/>
    </row>
    <row r="6028" spans="5:20" x14ac:dyDescent="0.35">
      <c r="E6028" s="1"/>
      <c r="F6028" s="1"/>
      <c r="P6028" s="1"/>
      <c r="Q6028" s="1"/>
      <c r="T6028" s="1"/>
    </row>
    <row r="6029" spans="5:20" x14ac:dyDescent="0.35">
      <c r="E6029" s="1"/>
      <c r="F6029" s="1"/>
      <c r="P6029" s="1"/>
      <c r="Q6029" s="1"/>
      <c r="T6029" s="1"/>
    </row>
    <row r="6030" spans="5:20" x14ac:dyDescent="0.35">
      <c r="E6030" s="1"/>
      <c r="F6030" s="1"/>
      <c r="P6030" s="1"/>
      <c r="Q6030" s="1"/>
      <c r="T6030" s="1"/>
    </row>
    <row r="6031" spans="5:20" x14ac:dyDescent="0.35">
      <c r="E6031" s="1"/>
      <c r="F6031" s="1"/>
      <c r="P6031" s="1"/>
      <c r="Q6031" s="1"/>
      <c r="T6031" s="1"/>
    </row>
    <row r="6032" spans="5:20" x14ac:dyDescent="0.35">
      <c r="E6032" s="1"/>
      <c r="F6032" s="1"/>
      <c r="P6032" s="1"/>
      <c r="Q6032" s="1"/>
      <c r="T6032" s="1"/>
    </row>
    <row r="6033" spans="5:20" x14ac:dyDescent="0.35">
      <c r="E6033" s="1"/>
      <c r="F6033" s="1"/>
      <c r="P6033" s="1"/>
      <c r="Q6033" s="1"/>
      <c r="T6033" s="1"/>
    </row>
    <row r="6034" spans="5:20" x14ac:dyDescent="0.35">
      <c r="E6034" s="1"/>
      <c r="F6034" s="1"/>
      <c r="P6034" s="1"/>
      <c r="Q6034" s="1"/>
      <c r="T6034" s="1"/>
    </row>
    <row r="6035" spans="5:20" x14ac:dyDescent="0.35">
      <c r="E6035" s="1"/>
      <c r="F6035" s="1"/>
      <c r="P6035" s="1"/>
      <c r="Q6035" s="1"/>
      <c r="T6035" s="1"/>
    </row>
    <row r="6036" spans="5:20" x14ac:dyDescent="0.35">
      <c r="E6036" s="1"/>
      <c r="F6036" s="1"/>
      <c r="P6036" s="1"/>
      <c r="Q6036" s="1"/>
      <c r="T6036" s="1"/>
    </row>
    <row r="6037" spans="5:20" x14ac:dyDescent="0.35">
      <c r="E6037" s="1"/>
      <c r="F6037" s="1"/>
      <c r="P6037" s="1"/>
      <c r="Q6037" s="1"/>
      <c r="T6037" s="1"/>
    </row>
    <row r="6038" spans="5:20" x14ac:dyDescent="0.35">
      <c r="E6038" s="1"/>
      <c r="F6038" s="1"/>
      <c r="P6038" s="1"/>
      <c r="Q6038" s="1"/>
      <c r="T6038" s="1"/>
    </row>
    <row r="6039" spans="5:20" x14ac:dyDescent="0.35">
      <c r="E6039" s="1"/>
      <c r="F6039" s="1"/>
      <c r="P6039" s="1"/>
      <c r="Q6039" s="1"/>
      <c r="T6039" s="1"/>
    </row>
    <row r="6040" spans="5:20" x14ac:dyDescent="0.35">
      <c r="E6040" s="1"/>
      <c r="F6040" s="1"/>
      <c r="P6040" s="1"/>
      <c r="Q6040" s="1"/>
      <c r="T6040" s="1"/>
    </row>
    <row r="6041" spans="5:20" x14ac:dyDescent="0.35">
      <c r="E6041" s="1"/>
      <c r="F6041" s="1"/>
      <c r="P6041" s="1"/>
      <c r="Q6041" s="1"/>
      <c r="T6041" s="1"/>
    </row>
    <row r="6042" spans="5:20" x14ac:dyDescent="0.35">
      <c r="E6042" s="1"/>
      <c r="F6042" s="1"/>
      <c r="P6042" s="1"/>
      <c r="Q6042" s="1"/>
      <c r="T6042" s="1"/>
    </row>
    <row r="6043" spans="5:20" x14ac:dyDescent="0.35">
      <c r="E6043" s="1"/>
      <c r="F6043" s="1"/>
      <c r="P6043" s="1"/>
      <c r="Q6043" s="1"/>
      <c r="T6043" s="1"/>
    </row>
    <row r="6044" spans="5:20" x14ac:dyDescent="0.35">
      <c r="E6044" s="1"/>
      <c r="F6044" s="1"/>
      <c r="P6044" s="1"/>
      <c r="Q6044" s="1"/>
      <c r="T6044" s="1"/>
    </row>
    <row r="6045" spans="5:20" x14ac:dyDescent="0.35">
      <c r="E6045" s="1"/>
      <c r="F6045" s="1"/>
      <c r="P6045" s="1"/>
      <c r="Q6045" s="1"/>
      <c r="T6045" s="1"/>
    </row>
    <row r="6046" spans="5:20" x14ac:dyDescent="0.35">
      <c r="E6046" s="1"/>
      <c r="F6046" s="1"/>
      <c r="P6046" s="1"/>
      <c r="Q6046" s="1"/>
      <c r="T6046" s="1"/>
    </row>
    <row r="6047" spans="5:20" x14ac:dyDescent="0.35">
      <c r="E6047" s="1"/>
      <c r="F6047" s="1"/>
      <c r="P6047" s="1"/>
      <c r="Q6047" s="1"/>
      <c r="T6047" s="1"/>
    </row>
    <row r="6048" spans="5:20" x14ac:dyDescent="0.35">
      <c r="E6048" s="1"/>
      <c r="F6048" s="1"/>
      <c r="P6048" s="1"/>
      <c r="Q6048" s="1"/>
      <c r="T6048" s="1"/>
    </row>
    <row r="6049" spans="5:20" x14ac:dyDescent="0.35">
      <c r="E6049" s="1"/>
      <c r="F6049" s="1"/>
      <c r="P6049" s="1"/>
      <c r="Q6049" s="1"/>
      <c r="T6049" s="1"/>
    </row>
    <row r="6050" spans="5:20" x14ac:dyDescent="0.35">
      <c r="P6050" s="1"/>
      <c r="Q6050" s="1"/>
      <c r="T6050" s="1"/>
    </row>
    <row r="6051" spans="5:20" x14ac:dyDescent="0.35">
      <c r="P6051" s="1"/>
      <c r="Q6051" s="1"/>
      <c r="T6051" s="1"/>
    </row>
    <row r="6052" spans="5:20" x14ac:dyDescent="0.35">
      <c r="P6052" s="1"/>
      <c r="Q6052" s="1"/>
      <c r="T6052" s="1"/>
    </row>
    <row r="6053" spans="5:20" x14ac:dyDescent="0.35">
      <c r="P6053" s="1"/>
      <c r="Q6053" s="1"/>
      <c r="T6053" s="1"/>
    </row>
    <row r="6054" spans="5:20" x14ac:dyDescent="0.35">
      <c r="P6054" s="1"/>
      <c r="Q6054" s="1"/>
      <c r="T6054" s="1"/>
    </row>
    <row r="6055" spans="5:20" x14ac:dyDescent="0.35">
      <c r="P6055" s="1"/>
      <c r="Q6055" s="1"/>
      <c r="T6055" s="1"/>
    </row>
    <row r="6056" spans="5:20" x14ac:dyDescent="0.35">
      <c r="P6056" s="1"/>
      <c r="Q6056" s="1"/>
      <c r="T6056" s="1"/>
    </row>
    <row r="6057" spans="5:20" x14ac:dyDescent="0.35">
      <c r="P6057" s="1"/>
      <c r="Q6057" s="1"/>
      <c r="T6057" s="1"/>
    </row>
    <row r="6058" spans="5:20" x14ac:dyDescent="0.35">
      <c r="P6058" s="1"/>
      <c r="Q6058" s="1"/>
      <c r="T6058" s="1"/>
    </row>
    <row r="6059" spans="5:20" x14ac:dyDescent="0.35">
      <c r="P6059" s="1"/>
      <c r="Q6059" s="1"/>
      <c r="T6059" s="1"/>
    </row>
    <row r="6060" spans="5:20" x14ac:dyDescent="0.35">
      <c r="P6060" s="1"/>
      <c r="Q6060" s="1"/>
      <c r="T6060" s="1"/>
    </row>
    <row r="6061" spans="5:20" x14ac:dyDescent="0.35">
      <c r="P6061" s="1"/>
      <c r="Q6061" s="1"/>
      <c r="T6061" s="1"/>
    </row>
    <row r="6062" spans="5:20" x14ac:dyDescent="0.35">
      <c r="P6062" s="1"/>
      <c r="Q6062" s="1"/>
      <c r="T6062" s="1"/>
    </row>
    <row r="6063" spans="5:20" x14ac:dyDescent="0.35">
      <c r="P6063" s="1"/>
      <c r="Q6063" s="1"/>
      <c r="T6063" s="1"/>
    </row>
    <row r="6064" spans="5:20" x14ac:dyDescent="0.35">
      <c r="P6064" s="1"/>
      <c r="Q6064" s="1"/>
      <c r="T6064" s="1"/>
    </row>
    <row r="6065" spans="5:20" x14ac:dyDescent="0.35">
      <c r="P6065" s="1"/>
      <c r="Q6065" s="1"/>
      <c r="T6065" s="1"/>
    </row>
    <row r="6066" spans="5:20" x14ac:dyDescent="0.35">
      <c r="P6066" s="1"/>
      <c r="Q6066" s="1"/>
      <c r="T6066" s="1"/>
    </row>
    <row r="6067" spans="5:20" x14ac:dyDescent="0.35">
      <c r="P6067" s="1"/>
      <c r="Q6067" s="1"/>
      <c r="T6067" s="1"/>
    </row>
    <row r="6068" spans="5:20" x14ac:dyDescent="0.35">
      <c r="P6068" s="1"/>
      <c r="Q6068" s="1"/>
      <c r="T6068" s="1"/>
    </row>
    <row r="6069" spans="5:20" x14ac:dyDescent="0.35">
      <c r="P6069" s="1"/>
      <c r="Q6069" s="1"/>
      <c r="T6069" s="1"/>
    </row>
    <row r="6070" spans="5:20" x14ac:dyDescent="0.35">
      <c r="P6070" s="1"/>
      <c r="Q6070" s="1"/>
      <c r="T6070" s="1"/>
    </row>
    <row r="6071" spans="5:20" x14ac:dyDescent="0.35">
      <c r="P6071" s="1"/>
      <c r="Q6071" s="1"/>
      <c r="T6071" s="1"/>
    </row>
    <row r="6072" spans="5:20" x14ac:dyDescent="0.35">
      <c r="P6072" s="1"/>
      <c r="Q6072" s="1"/>
      <c r="T6072" s="1"/>
    </row>
    <row r="6073" spans="5:20" x14ac:dyDescent="0.35">
      <c r="P6073" s="1"/>
      <c r="Q6073" s="1"/>
      <c r="T6073" s="1"/>
    </row>
    <row r="6074" spans="5:20" x14ac:dyDescent="0.35">
      <c r="E6074" s="1"/>
      <c r="F6074" s="1"/>
      <c r="P6074" s="1"/>
      <c r="Q6074" s="1"/>
      <c r="T6074" s="1"/>
    </row>
    <row r="6075" spans="5:20" x14ac:dyDescent="0.35">
      <c r="E6075" s="1"/>
      <c r="F6075" s="1"/>
      <c r="P6075" s="1"/>
      <c r="Q6075" s="1"/>
      <c r="T6075" s="1"/>
    </row>
    <row r="6076" spans="5:20" x14ac:dyDescent="0.35">
      <c r="E6076" s="1"/>
      <c r="F6076" s="1"/>
      <c r="P6076" s="1"/>
      <c r="Q6076" s="1"/>
      <c r="T6076" s="1"/>
    </row>
    <row r="6077" spans="5:20" x14ac:dyDescent="0.35">
      <c r="E6077" s="1"/>
      <c r="F6077" s="1"/>
      <c r="P6077" s="1"/>
      <c r="Q6077" s="1"/>
      <c r="T6077" s="1"/>
    </row>
    <row r="6078" spans="5:20" x14ac:dyDescent="0.35">
      <c r="E6078" s="1"/>
      <c r="F6078" s="1"/>
      <c r="P6078" s="1"/>
      <c r="Q6078" s="1"/>
      <c r="T6078" s="1"/>
    </row>
    <row r="6079" spans="5:20" x14ac:dyDescent="0.35">
      <c r="E6079" s="1"/>
      <c r="F6079" s="1"/>
      <c r="P6079" s="1"/>
      <c r="Q6079" s="1"/>
      <c r="T6079" s="1"/>
    </row>
    <row r="6080" spans="5:20" x14ac:dyDescent="0.35">
      <c r="E6080" s="1"/>
      <c r="F6080" s="1"/>
      <c r="P6080" s="1"/>
      <c r="Q6080" s="1"/>
      <c r="T6080" s="1"/>
    </row>
    <row r="6081" spans="5:20" x14ac:dyDescent="0.35">
      <c r="E6081" s="1"/>
      <c r="F6081" s="1"/>
      <c r="P6081" s="1"/>
      <c r="Q6081" s="1"/>
      <c r="T6081" s="1"/>
    </row>
    <row r="6082" spans="5:20" x14ac:dyDescent="0.35">
      <c r="E6082" s="1"/>
      <c r="F6082" s="1"/>
      <c r="P6082" s="1"/>
      <c r="Q6082" s="1"/>
      <c r="T6082" s="1"/>
    </row>
    <row r="6083" spans="5:20" x14ac:dyDescent="0.35">
      <c r="E6083" s="1"/>
      <c r="F6083" s="1"/>
      <c r="P6083" s="1"/>
      <c r="Q6083" s="1"/>
      <c r="T6083" s="1"/>
    </row>
    <row r="6084" spans="5:20" x14ac:dyDescent="0.35">
      <c r="E6084" s="1"/>
      <c r="F6084" s="1"/>
      <c r="P6084" s="1"/>
      <c r="Q6084" s="1"/>
      <c r="T6084" s="1"/>
    </row>
    <row r="6085" spans="5:20" x14ac:dyDescent="0.35">
      <c r="E6085" s="1"/>
      <c r="F6085" s="1"/>
      <c r="P6085" s="1"/>
      <c r="Q6085" s="1"/>
      <c r="T6085" s="1"/>
    </row>
    <row r="6086" spans="5:20" x14ac:dyDescent="0.35">
      <c r="E6086" s="1"/>
      <c r="F6086" s="1"/>
      <c r="P6086" s="1"/>
      <c r="Q6086" s="1"/>
      <c r="T6086" s="1"/>
    </row>
    <row r="6087" spans="5:20" x14ac:dyDescent="0.35">
      <c r="E6087" s="1"/>
      <c r="F6087" s="1"/>
      <c r="P6087" s="1"/>
      <c r="Q6087" s="1"/>
      <c r="T6087" s="1"/>
    </row>
    <row r="6088" spans="5:20" x14ac:dyDescent="0.35">
      <c r="E6088" s="1"/>
      <c r="F6088" s="1"/>
      <c r="P6088" s="1"/>
      <c r="Q6088" s="1"/>
      <c r="T6088" s="1"/>
    </row>
    <row r="6089" spans="5:20" x14ac:dyDescent="0.35">
      <c r="E6089" s="1"/>
      <c r="F6089" s="1"/>
      <c r="P6089" s="1"/>
      <c r="Q6089" s="1"/>
      <c r="T6089" s="1"/>
    </row>
    <row r="6090" spans="5:20" x14ac:dyDescent="0.35">
      <c r="E6090" s="1"/>
      <c r="F6090" s="1"/>
      <c r="P6090" s="1"/>
      <c r="Q6090" s="1"/>
      <c r="T6090" s="1"/>
    </row>
    <row r="6091" spans="5:20" x14ac:dyDescent="0.35">
      <c r="E6091" s="1"/>
      <c r="F6091" s="1"/>
      <c r="P6091" s="1"/>
      <c r="Q6091" s="1"/>
      <c r="T6091" s="1"/>
    </row>
    <row r="6092" spans="5:20" x14ac:dyDescent="0.35">
      <c r="E6092" s="1"/>
      <c r="F6092" s="1"/>
      <c r="P6092" s="1"/>
      <c r="Q6092" s="1"/>
      <c r="T6092" s="1"/>
    </row>
    <row r="6093" spans="5:20" x14ac:dyDescent="0.35">
      <c r="E6093" s="1"/>
      <c r="F6093" s="1"/>
      <c r="P6093" s="1"/>
      <c r="Q6093" s="1"/>
      <c r="T6093" s="1"/>
    </row>
    <row r="6094" spans="5:20" x14ac:dyDescent="0.35">
      <c r="E6094" s="1"/>
      <c r="F6094" s="1"/>
      <c r="P6094" s="1"/>
      <c r="Q6094" s="1"/>
      <c r="T6094" s="1"/>
    </row>
    <row r="6095" spans="5:20" x14ac:dyDescent="0.35">
      <c r="E6095" s="1"/>
      <c r="F6095" s="1"/>
      <c r="P6095" s="1"/>
      <c r="Q6095" s="1"/>
      <c r="T6095" s="1"/>
    </row>
    <row r="6096" spans="5:20" x14ac:dyDescent="0.35">
      <c r="E6096" s="1"/>
      <c r="F6096" s="1"/>
      <c r="P6096" s="1"/>
      <c r="Q6096" s="1"/>
      <c r="T6096" s="1"/>
    </row>
    <row r="6097" spans="5:20" x14ac:dyDescent="0.35">
      <c r="E6097" s="1"/>
      <c r="F6097" s="1"/>
      <c r="P6097" s="1"/>
      <c r="Q6097" s="1"/>
      <c r="T6097" s="1"/>
    </row>
    <row r="6098" spans="5:20" x14ac:dyDescent="0.35">
      <c r="P6098" s="1"/>
      <c r="Q6098" s="1"/>
      <c r="T6098" s="1"/>
    </row>
    <row r="6099" spans="5:20" x14ac:dyDescent="0.35">
      <c r="P6099" s="1"/>
      <c r="Q6099" s="1"/>
      <c r="T6099" s="1"/>
    </row>
    <row r="6100" spans="5:20" x14ac:dyDescent="0.35">
      <c r="P6100" s="1"/>
      <c r="Q6100" s="1"/>
      <c r="T6100" s="1"/>
    </row>
    <row r="6101" spans="5:20" x14ac:dyDescent="0.35">
      <c r="P6101" s="1"/>
      <c r="Q6101" s="1"/>
      <c r="T6101" s="1"/>
    </row>
    <row r="6102" spans="5:20" x14ac:dyDescent="0.35">
      <c r="P6102" s="1"/>
      <c r="Q6102" s="1"/>
      <c r="T6102" s="1"/>
    </row>
    <row r="6103" spans="5:20" x14ac:dyDescent="0.35">
      <c r="P6103" s="1"/>
      <c r="Q6103" s="1"/>
      <c r="T6103" s="1"/>
    </row>
    <row r="6104" spans="5:20" x14ac:dyDescent="0.35">
      <c r="P6104" s="1"/>
      <c r="Q6104" s="1"/>
      <c r="T6104" s="1"/>
    </row>
    <row r="6105" spans="5:20" x14ac:dyDescent="0.35">
      <c r="P6105" s="1"/>
      <c r="Q6105" s="1"/>
      <c r="T6105" s="1"/>
    </row>
    <row r="6106" spans="5:20" x14ac:dyDescent="0.35">
      <c r="P6106" s="1"/>
      <c r="Q6106" s="1"/>
      <c r="T6106" s="1"/>
    </row>
    <row r="6107" spans="5:20" x14ac:dyDescent="0.35">
      <c r="P6107" s="1"/>
      <c r="Q6107" s="1"/>
      <c r="T6107" s="1"/>
    </row>
    <row r="6108" spans="5:20" x14ac:dyDescent="0.35">
      <c r="P6108" s="1"/>
      <c r="Q6108" s="1"/>
      <c r="T6108" s="1"/>
    </row>
    <row r="6109" spans="5:20" x14ac:dyDescent="0.35">
      <c r="P6109" s="1"/>
      <c r="Q6109" s="1"/>
      <c r="T6109" s="1"/>
    </row>
    <row r="6110" spans="5:20" x14ac:dyDescent="0.35">
      <c r="P6110" s="1"/>
      <c r="Q6110" s="1"/>
      <c r="T6110" s="1"/>
    </row>
    <row r="6111" spans="5:20" x14ac:dyDescent="0.35">
      <c r="P6111" s="1"/>
      <c r="Q6111" s="1"/>
      <c r="T6111" s="1"/>
    </row>
    <row r="6112" spans="5:20" x14ac:dyDescent="0.35">
      <c r="P6112" s="1"/>
      <c r="Q6112" s="1"/>
      <c r="T6112" s="1"/>
    </row>
    <row r="6113" spans="16:20" x14ac:dyDescent="0.35">
      <c r="P6113" s="1"/>
      <c r="Q6113" s="1"/>
      <c r="T6113" s="1"/>
    </row>
    <row r="6114" spans="16:20" x14ac:dyDescent="0.35">
      <c r="P6114" s="1"/>
      <c r="Q6114" s="1"/>
      <c r="T6114" s="1"/>
    </row>
    <row r="6115" spans="16:20" x14ac:dyDescent="0.35">
      <c r="P6115" s="1"/>
      <c r="Q6115" s="1"/>
      <c r="T6115" s="1"/>
    </row>
    <row r="6116" spans="16:20" x14ac:dyDescent="0.35">
      <c r="P6116" s="1"/>
      <c r="Q6116" s="1"/>
      <c r="T6116" s="1"/>
    </row>
    <row r="6117" spans="16:20" x14ac:dyDescent="0.35">
      <c r="P6117" s="1"/>
      <c r="Q6117" s="1"/>
      <c r="T6117" s="1"/>
    </row>
    <row r="6118" spans="16:20" x14ac:dyDescent="0.35">
      <c r="P6118" s="1"/>
      <c r="Q6118" s="1"/>
      <c r="T6118" s="1"/>
    </row>
    <row r="6119" spans="16:20" x14ac:dyDescent="0.35">
      <c r="P6119" s="1"/>
      <c r="Q6119" s="1"/>
      <c r="T6119" s="1"/>
    </row>
    <row r="6120" spans="16:20" x14ac:dyDescent="0.35">
      <c r="P6120" s="1"/>
      <c r="Q6120" s="1"/>
      <c r="T6120" s="1"/>
    </row>
    <row r="6121" spans="16:20" x14ac:dyDescent="0.35">
      <c r="P6121" s="1"/>
      <c r="Q6121" s="1"/>
      <c r="T6121" s="1"/>
    </row>
    <row r="6122" spans="16:20" x14ac:dyDescent="0.35">
      <c r="P6122" s="1"/>
      <c r="Q6122" s="1"/>
      <c r="T6122" s="1"/>
    </row>
    <row r="6123" spans="16:20" x14ac:dyDescent="0.35">
      <c r="P6123" s="1"/>
      <c r="Q6123" s="1"/>
      <c r="T6123" s="1"/>
    </row>
    <row r="6124" spans="16:20" x14ac:dyDescent="0.35">
      <c r="P6124" s="1"/>
      <c r="Q6124" s="1"/>
      <c r="T6124" s="1"/>
    </row>
    <row r="6125" spans="16:20" x14ac:dyDescent="0.35">
      <c r="P6125" s="1"/>
      <c r="Q6125" s="1"/>
      <c r="T6125" s="1"/>
    </row>
    <row r="6126" spans="16:20" x14ac:dyDescent="0.35">
      <c r="P6126" s="1"/>
      <c r="Q6126" s="1"/>
      <c r="T6126" s="1"/>
    </row>
    <row r="6127" spans="16:20" x14ac:dyDescent="0.35">
      <c r="P6127" s="1"/>
      <c r="Q6127" s="1"/>
      <c r="T6127" s="1"/>
    </row>
    <row r="6128" spans="16:20" x14ac:dyDescent="0.35">
      <c r="P6128" s="1"/>
      <c r="Q6128" s="1"/>
      <c r="T6128" s="1"/>
    </row>
    <row r="6129" spans="16:20" x14ac:dyDescent="0.35">
      <c r="P6129" s="1"/>
      <c r="Q6129" s="1"/>
      <c r="T6129" s="1"/>
    </row>
    <row r="6130" spans="16:20" x14ac:dyDescent="0.35">
      <c r="P6130" s="1"/>
      <c r="Q6130" s="1"/>
      <c r="T6130" s="1"/>
    </row>
    <row r="6131" spans="16:20" x14ac:dyDescent="0.35">
      <c r="P6131" s="1"/>
      <c r="Q6131" s="1"/>
      <c r="T6131" s="1"/>
    </row>
    <row r="6132" spans="16:20" x14ac:dyDescent="0.35">
      <c r="P6132" s="1"/>
      <c r="Q6132" s="1"/>
      <c r="T6132" s="1"/>
    </row>
    <row r="6133" spans="16:20" x14ac:dyDescent="0.35">
      <c r="P6133" s="1"/>
      <c r="Q6133" s="1"/>
      <c r="T6133" s="1"/>
    </row>
    <row r="6134" spans="16:20" x14ac:dyDescent="0.35">
      <c r="P6134" s="1"/>
      <c r="Q6134" s="1"/>
      <c r="T6134" s="1"/>
    </row>
    <row r="6135" spans="16:20" x14ac:dyDescent="0.35">
      <c r="P6135" s="1"/>
      <c r="Q6135" s="1"/>
      <c r="T6135" s="1"/>
    </row>
    <row r="6136" spans="16:20" x14ac:dyDescent="0.35">
      <c r="P6136" s="1"/>
      <c r="Q6136" s="1"/>
      <c r="T6136" s="1"/>
    </row>
    <row r="6137" spans="16:20" x14ac:dyDescent="0.35">
      <c r="P6137" s="1"/>
      <c r="Q6137" s="1"/>
      <c r="T6137" s="1"/>
    </row>
    <row r="6138" spans="16:20" x14ac:dyDescent="0.35">
      <c r="P6138" s="1"/>
      <c r="Q6138" s="1"/>
      <c r="T6138" s="1"/>
    </row>
    <row r="6139" spans="16:20" x14ac:dyDescent="0.35">
      <c r="P6139" s="1"/>
      <c r="Q6139" s="1"/>
      <c r="T6139" s="1"/>
    </row>
    <row r="6140" spans="16:20" x14ac:dyDescent="0.35">
      <c r="P6140" s="1"/>
      <c r="Q6140" s="1"/>
      <c r="T6140" s="1"/>
    </row>
    <row r="6141" spans="16:20" x14ac:dyDescent="0.35">
      <c r="P6141" s="1"/>
      <c r="Q6141" s="1"/>
      <c r="T6141" s="1"/>
    </row>
    <row r="6142" spans="16:20" x14ac:dyDescent="0.35">
      <c r="P6142" s="1"/>
      <c r="Q6142" s="1"/>
      <c r="T6142" s="1"/>
    </row>
    <row r="6143" spans="16:20" x14ac:dyDescent="0.35">
      <c r="P6143" s="1"/>
      <c r="Q6143" s="1"/>
      <c r="T6143" s="1"/>
    </row>
    <row r="6144" spans="16:20" x14ac:dyDescent="0.35">
      <c r="P6144" s="1"/>
      <c r="Q6144" s="1"/>
      <c r="T6144" s="1"/>
    </row>
    <row r="6145" spans="5:20" x14ac:dyDescent="0.35">
      <c r="P6145" s="1"/>
      <c r="Q6145" s="1"/>
      <c r="T6145" s="1"/>
    </row>
    <row r="6146" spans="5:20" x14ac:dyDescent="0.35">
      <c r="E6146" s="1"/>
      <c r="F6146" s="1"/>
      <c r="P6146" s="1"/>
      <c r="Q6146" s="1"/>
      <c r="T6146" s="1"/>
    </row>
    <row r="6147" spans="5:20" x14ac:dyDescent="0.35">
      <c r="E6147" s="1"/>
      <c r="F6147" s="1"/>
      <c r="P6147" s="1"/>
      <c r="Q6147" s="1"/>
      <c r="T6147" s="1"/>
    </row>
    <row r="6148" spans="5:20" x14ac:dyDescent="0.35">
      <c r="E6148" s="1"/>
      <c r="F6148" s="1"/>
      <c r="P6148" s="1"/>
      <c r="Q6148" s="1"/>
      <c r="T6148" s="1"/>
    </row>
    <row r="6149" spans="5:20" x14ac:dyDescent="0.35">
      <c r="E6149" s="1"/>
      <c r="F6149" s="1"/>
      <c r="P6149" s="1"/>
      <c r="Q6149" s="1"/>
      <c r="T6149" s="1"/>
    </row>
    <row r="6150" spans="5:20" x14ac:dyDescent="0.35">
      <c r="E6150" s="1"/>
      <c r="F6150" s="1"/>
      <c r="P6150" s="1"/>
      <c r="Q6150" s="1"/>
      <c r="T6150" s="1"/>
    </row>
    <row r="6151" spans="5:20" x14ac:dyDescent="0.35">
      <c r="E6151" s="1"/>
      <c r="F6151" s="1"/>
      <c r="P6151" s="1"/>
      <c r="Q6151" s="1"/>
      <c r="T6151" s="1"/>
    </row>
    <row r="6152" spans="5:20" x14ac:dyDescent="0.35">
      <c r="E6152" s="1"/>
      <c r="F6152" s="1"/>
      <c r="P6152" s="1"/>
      <c r="Q6152" s="1"/>
      <c r="T6152" s="1"/>
    </row>
    <row r="6153" spans="5:20" x14ac:dyDescent="0.35">
      <c r="E6153" s="1"/>
      <c r="F6153" s="1"/>
      <c r="P6153" s="1"/>
      <c r="Q6153" s="1"/>
      <c r="T6153" s="1"/>
    </row>
    <row r="6154" spans="5:20" x14ac:dyDescent="0.35">
      <c r="E6154" s="1"/>
      <c r="F6154" s="1"/>
      <c r="P6154" s="1"/>
      <c r="Q6154" s="1"/>
      <c r="T6154" s="1"/>
    </row>
    <row r="6155" spans="5:20" x14ac:dyDescent="0.35">
      <c r="E6155" s="1"/>
      <c r="F6155" s="1"/>
      <c r="P6155" s="1"/>
      <c r="Q6155" s="1"/>
      <c r="T6155" s="1"/>
    </row>
    <row r="6156" spans="5:20" x14ac:dyDescent="0.35">
      <c r="E6156" s="1"/>
      <c r="F6156" s="1"/>
      <c r="P6156" s="1"/>
      <c r="Q6156" s="1"/>
      <c r="T6156" s="1"/>
    </row>
    <row r="6157" spans="5:20" x14ac:dyDescent="0.35">
      <c r="E6157" s="1"/>
      <c r="F6157" s="1"/>
      <c r="P6157" s="1"/>
      <c r="Q6157" s="1"/>
      <c r="T6157" s="1"/>
    </row>
    <row r="6158" spans="5:20" x14ac:dyDescent="0.35">
      <c r="E6158" s="1"/>
      <c r="F6158" s="1"/>
      <c r="P6158" s="1"/>
      <c r="Q6158" s="1"/>
      <c r="T6158" s="1"/>
    </row>
    <row r="6159" spans="5:20" x14ac:dyDescent="0.35">
      <c r="E6159" s="1"/>
      <c r="F6159" s="1"/>
      <c r="P6159" s="1"/>
      <c r="Q6159" s="1"/>
      <c r="T6159" s="1"/>
    </row>
    <row r="6160" spans="5:20" x14ac:dyDescent="0.35">
      <c r="E6160" s="1"/>
      <c r="F6160" s="1"/>
      <c r="P6160" s="1"/>
      <c r="Q6160" s="1"/>
      <c r="T6160" s="1"/>
    </row>
    <row r="6161" spans="5:20" x14ac:dyDescent="0.35">
      <c r="E6161" s="1"/>
      <c r="F6161" s="1"/>
      <c r="P6161" s="1"/>
      <c r="Q6161" s="1"/>
      <c r="T6161" s="1"/>
    </row>
    <row r="6162" spans="5:20" x14ac:dyDescent="0.35">
      <c r="E6162" s="1"/>
      <c r="F6162" s="1"/>
      <c r="P6162" s="1"/>
      <c r="Q6162" s="1"/>
      <c r="T6162" s="1"/>
    </row>
    <row r="6163" spans="5:20" x14ac:dyDescent="0.35">
      <c r="E6163" s="1"/>
      <c r="F6163" s="1"/>
      <c r="P6163" s="1"/>
      <c r="Q6163" s="1"/>
      <c r="T6163" s="1"/>
    </row>
    <row r="6164" spans="5:20" x14ac:dyDescent="0.35">
      <c r="E6164" s="1"/>
      <c r="F6164" s="1"/>
      <c r="P6164" s="1"/>
      <c r="Q6164" s="1"/>
      <c r="T6164" s="1"/>
    </row>
    <row r="6165" spans="5:20" x14ac:dyDescent="0.35">
      <c r="E6165" s="1"/>
      <c r="F6165" s="1"/>
      <c r="P6165" s="1"/>
      <c r="Q6165" s="1"/>
      <c r="T6165" s="1"/>
    </row>
    <row r="6166" spans="5:20" x14ac:dyDescent="0.35">
      <c r="E6166" s="1"/>
      <c r="F6166" s="1"/>
      <c r="P6166" s="1"/>
      <c r="Q6166" s="1"/>
      <c r="T6166" s="1"/>
    </row>
    <row r="6167" spans="5:20" x14ac:dyDescent="0.35">
      <c r="E6167" s="1"/>
      <c r="F6167" s="1"/>
      <c r="P6167" s="1"/>
      <c r="Q6167" s="1"/>
      <c r="T6167" s="1"/>
    </row>
    <row r="6168" spans="5:20" x14ac:dyDescent="0.35">
      <c r="E6168" s="1"/>
      <c r="F6168" s="1"/>
      <c r="P6168" s="1"/>
      <c r="Q6168" s="1"/>
      <c r="T6168" s="1"/>
    </row>
    <row r="6169" spans="5:20" x14ac:dyDescent="0.35">
      <c r="E6169" s="1"/>
      <c r="F6169" s="1"/>
      <c r="P6169" s="1"/>
      <c r="Q6169" s="1"/>
      <c r="T6169" s="1"/>
    </row>
    <row r="6170" spans="5:20" x14ac:dyDescent="0.35">
      <c r="E6170" s="1"/>
      <c r="F6170" s="1"/>
      <c r="P6170" s="1"/>
      <c r="Q6170" s="1"/>
      <c r="T6170" s="1"/>
    </row>
    <row r="6171" spans="5:20" x14ac:dyDescent="0.35">
      <c r="E6171" s="1"/>
      <c r="F6171" s="1"/>
      <c r="P6171" s="1"/>
      <c r="Q6171" s="1"/>
      <c r="T6171" s="1"/>
    </row>
    <row r="6172" spans="5:20" x14ac:dyDescent="0.35">
      <c r="E6172" s="1"/>
      <c r="F6172" s="1"/>
      <c r="P6172" s="1"/>
      <c r="Q6172" s="1"/>
      <c r="T6172" s="1"/>
    </row>
    <row r="6173" spans="5:20" x14ac:dyDescent="0.35">
      <c r="E6173" s="1"/>
      <c r="F6173" s="1"/>
      <c r="P6173" s="1"/>
      <c r="Q6173" s="1"/>
      <c r="T6173" s="1"/>
    </row>
    <row r="6174" spans="5:20" x14ac:dyDescent="0.35">
      <c r="E6174" s="1"/>
      <c r="F6174" s="1"/>
      <c r="P6174" s="1"/>
      <c r="Q6174" s="1"/>
      <c r="T6174" s="1"/>
    </row>
    <row r="6175" spans="5:20" x14ac:dyDescent="0.35">
      <c r="E6175" s="1"/>
      <c r="F6175" s="1"/>
      <c r="P6175" s="1"/>
      <c r="Q6175" s="1"/>
      <c r="T6175" s="1"/>
    </row>
    <row r="6176" spans="5:20" x14ac:dyDescent="0.35">
      <c r="E6176" s="1"/>
      <c r="F6176" s="1"/>
      <c r="P6176" s="1"/>
      <c r="Q6176" s="1"/>
      <c r="T6176" s="1"/>
    </row>
    <row r="6177" spans="5:20" x14ac:dyDescent="0.35">
      <c r="E6177" s="1"/>
      <c r="F6177" s="1"/>
      <c r="P6177" s="1"/>
      <c r="Q6177" s="1"/>
      <c r="T6177" s="1"/>
    </row>
    <row r="6178" spans="5:20" x14ac:dyDescent="0.35">
      <c r="E6178" s="1"/>
      <c r="F6178" s="1"/>
      <c r="P6178" s="1"/>
      <c r="Q6178" s="1"/>
      <c r="T6178" s="1"/>
    </row>
    <row r="6179" spans="5:20" x14ac:dyDescent="0.35">
      <c r="E6179" s="1"/>
      <c r="F6179" s="1"/>
      <c r="P6179" s="1"/>
      <c r="Q6179" s="1"/>
      <c r="T6179" s="1"/>
    </row>
    <row r="6180" spans="5:20" x14ac:dyDescent="0.35">
      <c r="E6180" s="1"/>
      <c r="F6180" s="1"/>
      <c r="P6180" s="1"/>
      <c r="Q6180" s="1"/>
      <c r="T6180" s="1"/>
    </row>
    <row r="6181" spans="5:20" x14ac:dyDescent="0.35">
      <c r="E6181" s="1"/>
      <c r="F6181" s="1"/>
      <c r="P6181" s="1"/>
      <c r="Q6181" s="1"/>
      <c r="T6181" s="1"/>
    </row>
    <row r="6182" spans="5:20" x14ac:dyDescent="0.35">
      <c r="E6182" s="1"/>
      <c r="F6182" s="1"/>
      <c r="P6182" s="1"/>
      <c r="Q6182" s="1"/>
      <c r="T6182" s="1"/>
    </row>
    <row r="6183" spans="5:20" x14ac:dyDescent="0.35">
      <c r="E6183" s="1"/>
      <c r="F6183" s="1"/>
      <c r="P6183" s="1"/>
      <c r="Q6183" s="1"/>
      <c r="T6183" s="1"/>
    </row>
    <row r="6184" spans="5:20" x14ac:dyDescent="0.35">
      <c r="E6184" s="1"/>
      <c r="F6184" s="1"/>
      <c r="P6184" s="1"/>
      <c r="Q6184" s="1"/>
      <c r="T6184" s="1"/>
    </row>
    <row r="6185" spans="5:20" x14ac:dyDescent="0.35">
      <c r="E6185" s="1"/>
      <c r="F6185" s="1"/>
      <c r="P6185" s="1"/>
      <c r="Q6185" s="1"/>
      <c r="T6185" s="1"/>
    </row>
    <row r="6186" spans="5:20" x14ac:dyDescent="0.35">
      <c r="E6186" s="1"/>
      <c r="F6186" s="1"/>
      <c r="P6186" s="1"/>
      <c r="Q6186" s="1"/>
      <c r="T6186" s="1"/>
    </row>
    <row r="6187" spans="5:20" x14ac:dyDescent="0.35">
      <c r="E6187" s="1"/>
      <c r="F6187" s="1"/>
      <c r="P6187" s="1"/>
      <c r="Q6187" s="1"/>
      <c r="T6187" s="1"/>
    </row>
    <row r="6188" spans="5:20" x14ac:dyDescent="0.35">
      <c r="E6188" s="1"/>
      <c r="F6188" s="1"/>
      <c r="P6188" s="1"/>
      <c r="Q6188" s="1"/>
      <c r="T6188" s="1"/>
    </row>
    <row r="6189" spans="5:20" x14ac:dyDescent="0.35">
      <c r="E6189" s="1"/>
      <c r="F6189" s="1"/>
      <c r="P6189" s="1"/>
      <c r="Q6189" s="1"/>
      <c r="T6189" s="1"/>
    </row>
    <row r="6190" spans="5:20" x14ac:dyDescent="0.35">
      <c r="E6190" s="1"/>
      <c r="F6190" s="1"/>
      <c r="P6190" s="1"/>
      <c r="Q6190" s="1"/>
      <c r="T6190" s="1"/>
    </row>
    <row r="6191" spans="5:20" x14ac:dyDescent="0.35">
      <c r="E6191" s="1"/>
      <c r="F6191" s="1"/>
      <c r="P6191" s="1"/>
      <c r="Q6191" s="1"/>
      <c r="T6191" s="1"/>
    </row>
    <row r="6192" spans="5:20" x14ac:dyDescent="0.35">
      <c r="E6192" s="1"/>
      <c r="F6192" s="1"/>
      <c r="P6192" s="1"/>
      <c r="Q6192" s="1"/>
      <c r="T6192" s="1"/>
    </row>
    <row r="6193" spans="5:20" x14ac:dyDescent="0.35">
      <c r="E6193" s="1"/>
      <c r="F6193" s="1"/>
      <c r="P6193" s="1"/>
      <c r="Q6193" s="1"/>
      <c r="T6193" s="1"/>
    </row>
    <row r="6194" spans="5:20" x14ac:dyDescent="0.35">
      <c r="E6194" s="1"/>
      <c r="F6194" s="1"/>
      <c r="P6194" s="1"/>
      <c r="Q6194" s="1"/>
      <c r="T6194" s="1"/>
    </row>
    <row r="6195" spans="5:20" x14ac:dyDescent="0.35">
      <c r="E6195" s="1"/>
      <c r="F6195" s="1"/>
      <c r="P6195" s="1"/>
      <c r="Q6195" s="1"/>
      <c r="T6195" s="1"/>
    </row>
    <row r="6196" spans="5:20" x14ac:dyDescent="0.35">
      <c r="E6196" s="1"/>
      <c r="F6196" s="1"/>
      <c r="P6196" s="1"/>
      <c r="Q6196" s="1"/>
      <c r="T6196" s="1"/>
    </row>
    <row r="6197" spans="5:20" x14ac:dyDescent="0.35">
      <c r="E6197" s="1"/>
      <c r="F6197" s="1"/>
      <c r="P6197" s="1"/>
      <c r="Q6197" s="1"/>
      <c r="T6197" s="1"/>
    </row>
    <row r="6198" spans="5:20" x14ac:dyDescent="0.35">
      <c r="E6198" s="1"/>
      <c r="F6198" s="1"/>
      <c r="P6198" s="1"/>
      <c r="Q6198" s="1"/>
      <c r="T6198" s="1"/>
    </row>
    <row r="6199" spans="5:20" x14ac:dyDescent="0.35">
      <c r="E6199" s="1"/>
      <c r="F6199" s="1"/>
      <c r="P6199" s="1"/>
      <c r="Q6199" s="1"/>
      <c r="T6199" s="1"/>
    </row>
    <row r="6200" spans="5:20" x14ac:dyDescent="0.35">
      <c r="E6200" s="1"/>
      <c r="F6200" s="1"/>
      <c r="P6200" s="1"/>
      <c r="Q6200" s="1"/>
      <c r="T6200" s="1"/>
    </row>
    <row r="6201" spans="5:20" x14ac:dyDescent="0.35">
      <c r="E6201" s="1"/>
      <c r="F6201" s="1"/>
      <c r="P6201" s="1"/>
      <c r="Q6201" s="1"/>
      <c r="T6201" s="1"/>
    </row>
    <row r="6202" spans="5:20" x14ac:dyDescent="0.35">
      <c r="E6202" s="1"/>
      <c r="F6202" s="1"/>
      <c r="P6202" s="1"/>
      <c r="Q6202" s="1"/>
      <c r="T6202" s="1"/>
    </row>
    <row r="6203" spans="5:20" x14ac:dyDescent="0.35">
      <c r="E6203" s="1"/>
      <c r="F6203" s="1"/>
      <c r="P6203" s="1"/>
      <c r="Q6203" s="1"/>
      <c r="T6203" s="1"/>
    </row>
    <row r="6204" spans="5:20" x14ac:dyDescent="0.35">
      <c r="E6204" s="1"/>
      <c r="F6204" s="1"/>
      <c r="P6204" s="1"/>
      <c r="Q6204" s="1"/>
      <c r="T6204" s="1"/>
    </row>
    <row r="6205" spans="5:20" x14ac:dyDescent="0.35">
      <c r="E6205" s="1"/>
      <c r="F6205" s="1"/>
      <c r="P6205" s="1"/>
      <c r="Q6205" s="1"/>
      <c r="T6205" s="1"/>
    </row>
    <row r="6206" spans="5:20" x14ac:dyDescent="0.35">
      <c r="E6206" s="1"/>
      <c r="F6206" s="1"/>
      <c r="P6206" s="1"/>
      <c r="Q6206" s="1"/>
      <c r="T6206" s="1"/>
    </row>
    <row r="6207" spans="5:20" x14ac:dyDescent="0.35">
      <c r="E6207" s="1"/>
      <c r="F6207" s="1"/>
      <c r="P6207" s="1"/>
      <c r="Q6207" s="1"/>
      <c r="T6207" s="1"/>
    </row>
    <row r="6208" spans="5:20" x14ac:dyDescent="0.35">
      <c r="E6208" s="1"/>
      <c r="F6208" s="1"/>
      <c r="P6208" s="1"/>
      <c r="Q6208" s="1"/>
      <c r="T6208" s="1"/>
    </row>
    <row r="6209" spans="5:20" x14ac:dyDescent="0.35">
      <c r="E6209" s="1"/>
      <c r="F6209" s="1"/>
      <c r="P6209" s="1"/>
      <c r="Q6209" s="1"/>
      <c r="T6209" s="1"/>
    </row>
    <row r="6210" spans="5:20" x14ac:dyDescent="0.35">
      <c r="E6210" s="1"/>
      <c r="F6210" s="1"/>
      <c r="P6210" s="1"/>
      <c r="Q6210" s="1"/>
      <c r="T6210" s="1"/>
    </row>
    <row r="6211" spans="5:20" x14ac:dyDescent="0.35">
      <c r="E6211" s="1"/>
      <c r="F6211" s="1"/>
      <c r="P6211" s="1"/>
      <c r="Q6211" s="1"/>
      <c r="T6211" s="1"/>
    </row>
    <row r="6212" spans="5:20" x14ac:dyDescent="0.35">
      <c r="E6212" s="1"/>
      <c r="F6212" s="1"/>
      <c r="P6212" s="1"/>
      <c r="Q6212" s="1"/>
      <c r="T6212" s="1"/>
    </row>
    <row r="6213" spans="5:20" x14ac:dyDescent="0.35">
      <c r="E6213" s="1"/>
      <c r="F6213" s="1"/>
      <c r="P6213" s="1"/>
      <c r="Q6213" s="1"/>
      <c r="T6213" s="1"/>
    </row>
    <row r="6214" spans="5:20" x14ac:dyDescent="0.35">
      <c r="E6214" s="1"/>
      <c r="F6214" s="1"/>
      <c r="P6214" s="1"/>
      <c r="Q6214" s="1"/>
      <c r="T6214" s="1"/>
    </row>
    <row r="6215" spans="5:20" x14ac:dyDescent="0.35">
      <c r="E6215" s="1"/>
      <c r="F6215" s="1"/>
      <c r="P6215" s="1"/>
      <c r="Q6215" s="1"/>
      <c r="T6215" s="1"/>
    </row>
    <row r="6216" spans="5:20" x14ac:dyDescent="0.35">
      <c r="E6216" s="1"/>
      <c r="F6216" s="1"/>
      <c r="P6216" s="1"/>
      <c r="Q6216" s="1"/>
      <c r="T6216" s="1"/>
    </row>
    <row r="6217" spans="5:20" x14ac:dyDescent="0.35">
      <c r="E6217" s="1"/>
      <c r="F6217" s="1"/>
      <c r="P6217" s="1"/>
      <c r="Q6217" s="1"/>
      <c r="T6217" s="1"/>
    </row>
    <row r="6218" spans="5:20" x14ac:dyDescent="0.35">
      <c r="P6218" s="1"/>
      <c r="Q6218" s="1"/>
      <c r="T6218" s="1"/>
    </row>
    <row r="6219" spans="5:20" x14ac:dyDescent="0.35">
      <c r="P6219" s="1"/>
      <c r="Q6219" s="1"/>
      <c r="T6219" s="1"/>
    </row>
    <row r="6220" spans="5:20" x14ac:dyDescent="0.35">
      <c r="P6220" s="1"/>
      <c r="Q6220" s="1"/>
      <c r="T6220" s="1"/>
    </row>
    <row r="6221" spans="5:20" x14ac:dyDescent="0.35">
      <c r="P6221" s="1"/>
      <c r="Q6221" s="1"/>
      <c r="T6221" s="1"/>
    </row>
    <row r="6222" spans="5:20" x14ac:dyDescent="0.35">
      <c r="P6222" s="1"/>
      <c r="Q6222" s="1"/>
      <c r="T6222" s="1"/>
    </row>
    <row r="6223" spans="5:20" x14ac:dyDescent="0.35">
      <c r="P6223" s="1"/>
      <c r="Q6223" s="1"/>
      <c r="T6223" s="1"/>
    </row>
    <row r="6224" spans="5:20" x14ac:dyDescent="0.35">
      <c r="P6224" s="1"/>
      <c r="Q6224" s="1"/>
      <c r="T6224" s="1"/>
    </row>
    <row r="6225" spans="16:20" x14ac:dyDescent="0.35">
      <c r="P6225" s="1"/>
      <c r="Q6225" s="1"/>
      <c r="T6225" s="1"/>
    </row>
    <row r="6226" spans="16:20" x14ac:dyDescent="0.35">
      <c r="P6226" s="1"/>
      <c r="Q6226" s="1"/>
      <c r="T6226" s="1"/>
    </row>
    <row r="6227" spans="16:20" x14ac:dyDescent="0.35">
      <c r="P6227" s="1"/>
      <c r="Q6227" s="1"/>
      <c r="T6227" s="1"/>
    </row>
    <row r="6228" spans="16:20" x14ac:dyDescent="0.35">
      <c r="P6228" s="1"/>
      <c r="Q6228" s="1"/>
      <c r="T6228" s="1"/>
    </row>
    <row r="6229" spans="16:20" x14ac:dyDescent="0.35">
      <c r="P6229" s="1"/>
      <c r="Q6229" s="1"/>
      <c r="T6229" s="1"/>
    </row>
    <row r="6230" spans="16:20" x14ac:dyDescent="0.35">
      <c r="P6230" s="1"/>
      <c r="Q6230" s="1"/>
      <c r="T6230" s="1"/>
    </row>
    <row r="6231" spans="16:20" x14ac:dyDescent="0.35">
      <c r="P6231" s="1"/>
      <c r="Q6231" s="1"/>
      <c r="T6231" s="1"/>
    </row>
    <row r="6232" spans="16:20" x14ac:dyDescent="0.35">
      <c r="P6232" s="1"/>
      <c r="Q6232" s="1"/>
      <c r="T6232" s="1"/>
    </row>
    <row r="6233" spans="16:20" x14ac:dyDescent="0.35">
      <c r="P6233" s="1"/>
      <c r="Q6233" s="1"/>
      <c r="T6233" s="1"/>
    </row>
    <row r="6234" spans="16:20" x14ac:dyDescent="0.35">
      <c r="P6234" s="1"/>
      <c r="Q6234" s="1"/>
      <c r="T6234" s="1"/>
    </row>
    <row r="6235" spans="16:20" x14ac:dyDescent="0.35">
      <c r="P6235" s="1"/>
      <c r="Q6235" s="1"/>
      <c r="T6235" s="1"/>
    </row>
    <row r="6236" spans="16:20" x14ac:dyDescent="0.35">
      <c r="P6236" s="1"/>
      <c r="Q6236" s="1"/>
      <c r="T6236" s="1"/>
    </row>
    <row r="6237" spans="16:20" x14ac:dyDescent="0.35">
      <c r="P6237" s="1"/>
      <c r="Q6237" s="1"/>
      <c r="T6237" s="1"/>
    </row>
    <row r="6238" spans="16:20" x14ac:dyDescent="0.35">
      <c r="P6238" s="1"/>
      <c r="Q6238" s="1"/>
      <c r="T6238" s="1"/>
    </row>
    <row r="6239" spans="16:20" x14ac:dyDescent="0.35">
      <c r="P6239" s="1"/>
      <c r="Q6239" s="1"/>
      <c r="T6239" s="1"/>
    </row>
    <row r="6240" spans="16:20" x14ac:dyDescent="0.35">
      <c r="P6240" s="1"/>
      <c r="Q6240" s="1"/>
      <c r="T6240" s="1"/>
    </row>
    <row r="6241" spans="5:20" x14ac:dyDescent="0.35">
      <c r="P6241" s="1"/>
      <c r="Q6241" s="1"/>
      <c r="T6241" s="1"/>
    </row>
    <row r="6242" spans="5:20" x14ac:dyDescent="0.35">
      <c r="E6242" s="1"/>
      <c r="F6242" s="1"/>
      <c r="P6242" s="1"/>
      <c r="Q6242" s="1"/>
      <c r="T6242" s="1"/>
    </row>
    <row r="6243" spans="5:20" x14ac:dyDescent="0.35">
      <c r="E6243" s="1"/>
      <c r="F6243" s="1"/>
      <c r="P6243" s="1"/>
      <c r="Q6243" s="1"/>
      <c r="T6243" s="1"/>
    </row>
    <row r="6244" spans="5:20" x14ac:dyDescent="0.35">
      <c r="E6244" s="1"/>
      <c r="F6244" s="1"/>
      <c r="P6244" s="1"/>
      <c r="Q6244" s="1"/>
      <c r="T6244" s="1"/>
    </row>
    <row r="6245" spans="5:20" x14ac:dyDescent="0.35">
      <c r="E6245" s="1"/>
      <c r="F6245" s="1"/>
      <c r="P6245" s="1"/>
      <c r="Q6245" s="1"/>
      <c r="T6245" s="1"/>
    </row>
    <row r="6246" spans="5:20" x14ac:dyDescent="0.35">
      <c r="E6246" s="1"/>
      <c r="F6246" s="1"/>
      <c r="P6246" s="1"/>
      <c r="Q6246" s="1"/>
      <c r="T6246" s="1"/>
    </row>
    <row r="6247" spans="5:20" x14ac:dyDescent="0.35">
      <c r="E6247" s="1"/>
      <c r="F6247" s="1"/>
      <c r="P6247" s="1"/>
      <c r="Q6247" s="1"/>
      <c r="T6247" s="1"/>
    </row>
    <row r="6248" spans="5:20" x14ac:dyDescent="0.35">
      <c r="E6248" s="1"/>
      <c r="F6248" s="1"/>
      <c r="P6248" s="1"/>
      <c r="Q6248" s="1"/>
      <c r="T6248" s="1"/>
    </row>
    <row r="6249" spans="5:20" x14ac:dyDescent="0.35">
      <c r="E6249" s="1"/>
      <c r="F6249" s="1"/>
      <c r="P6249" s="1"/>
      <c r="Q6249" s="1"/>
      <c r="T6249" s="1"/>
    </row>
    <row r="6250" spans="5:20" x14ac:dyDescent="0.35">
      <c r="E6250" s="1"/>
      <c r="F6250" s="1"/>
      <c r="P6250" s="1"/>
      <c r="Q6250" s="1"/>
      <c r="T6250" s="1"/>
    </row>
    <row r="6251" spans="5:20" x14ac:dyDescent="0.35">
      <c r="E6251" s="1"/>
      <c r="F6251" s="1"/>
      <c r="P6251" s="1"/>
      <c r="Q6251" s="1"/>
      <c r="T6251" s="1"/>
    </row>
    <row r="6252" spans="5:20" x14ac:dyDescent="0.35">
      <c r="E6252" s="1"/>
      <c r="F6252" s="1"/>
      <c r="P6252" s="1"/>
      <c r="Q6252" s="1"/>
      <c r="T6252" s="1"/>
    </row>
    <row r="6253" spans="5:20" x14ac:dyDescent="0.35">
      <c r="E6253" s="1"/>
      <c r="F6253" s="1"/>
      <c r="P6253" s="1"/>
      <c r="Q6253" s="1"/>
      <c r="T6253" s="1"/>
    </row>
    <row r="6254" spans="5:20" x14ac:dyDescent="0.35">
      <c r="E6254" s="1"/>
      <c r="F6254" s="1"/>
      <c r="P6254" s="1"/>
      <c r="Q6254" s="1"/>
      <c r="T6254" s="1"/>
    </row>
    <row r="6255" spans="5:20" x14ac:dyDescent="0.35">
      <c r="E6255" s="1"/>
      <c r="F6255" s="1"/>
      <c r="P6255" s="1"/>
      <c r="Q6255" s="1"/>
      <c r="T6255" s="1"/>
    </row>
    <row r="6256" spans="5:20" x14ac:dyDescent="0.35">
      <c r="E6256" s="1"/>
      <c r="F6256" s="1"/>
      <c r="P6256" s="1"/>
      <c r="Q6256" s="1"/>
      <c r="T6256" s="1"/>
    </row>
    <row r="6257" spans="5:20" x14ac:dyDescent="0.35">
      <c r="E6257" s="1"/>
      <c r="F6257" s="1"/>
      <c r="P6257" s="1"/>
      <c r="Q6257" s="1"/>
      <c r="T6257" s="1"/>
    </row>
    <row r="6258" spans="5:20" x14ac:dyDescent="0.35">
      <c r="E6258" s="1"/>
      <c r="F6258" s="1"/>
      <c r="P6258" s="1"/>
      <c r="Q6258" s="1"/>
      <c r="T6258" s="1"/>
    </row>
    <row r="6259" spans="5:20" x14ac:dyDescent="0.35">
      <c r="E6259" s="1"/>
      <c r="F6259" s="1"/>
      <c r="P6259" s="1"/>
      <c r="Q6259" s="1"/>
      <c r="T6259" s="1"/>
    </row>
    <row r="6260" spans="5:20" x14ac:dyDescent="0.35">
      <c r="E6260" s="1"/>
      <c r="F6260" s="1"/>
      <c r="P6260" s="1"/>
      <c r="Q6260" s="1"/>
      <c r="T6260" s="1"/>
    </row>
    <row r="6261" spans="5:20" x14ac:dyDescent="0.35">
      <c r="E6261" s="1"/>
      <c r="F6261" s="1"/>
      <c r="P6261" s="1"/>
      <c r="Q6261" s="1"/>
      <c r="T6261" s="1"/>
    </row>
    <row r="6262" spans="5:20" x14ac:dyDescent="0.35">
      <c r="E6262" s="1"/>
      <c r="F6262" s="1"/>
      <c r="P6262" s="1"/>
      <c r="Q6262" s="1"/>
      <c r="T6262" s="1"/>
    </row>
    <row r="6263" spans="5:20" x14ac:dyDescent="0.35">
      <c r="E6263" s="1"/>
      <c r="F6263" s="1"/>
      <c r="P6263" s="1"/>
      <c r="Q6263" s="1"/>
      <c r="T6263" s="1"/>
    </row>
    <row r="6264" spans="5:20" x14ac:dyDescent="0.35">
      <c r="E6264" s="1"/>
      <c r="F6264" s="1"/>
      <c r="P6264" s="1"/>
      <c r="Q6264" s="1"/>
      <c r="T6264" s="1"/>
    </row>
    <row r="6265" spans="5:20" x14ac:dyDescent="0.35">
      <c r="E6265" s="1"/>
      <c r="F6265" s="1"/>
      <c r="P6265" s="1"/>
      <c r="Q6265" s="1"/>
      <c r="T6265" s="1"/>
    </row>
    <row r="6266" spans="5:20" x14ac:dyDescent="0.35">
      <c r="P6266" s="1"/>
      <c r="Q6266" s="1"/>
      <c r="T6266" s="1"/>
    </row>
    <row r="6267" spans="5:20" x14ac:dyDescent="0.35">
      <c r="P6267" s="1"/>
      <c r="Q6267" s="1"/>
      <c r="T6267" s="1"/>
    </row>
    <row r="6268" spans="5:20" x14ac:dyDescent="0.35">
      <c r="P6268" s="1"/>
      <c r="Q6268" s="1"/>
      <c r="T6268" s="1"/>
    </row>
    <row r="6269" spans="5:20" x14ac:dyDescent="0.35">
      <c r="P6269" s="1"/>
      <c r="Q6269" s="1"/>
      <c r="T6269" s="1"/>
    </row>
    <row r="6270" spans="5:20" x14ac:dyDescent="0.35">
      <c r="P6270" s="1"/>
      <c r="Q6270" s="1"/>
      <c r="T6270" s="1"/>
    </row>
    <row r="6271" spans="5:20" x14ac:dyDescent="0.35">
      <c r="P6271" s="1"/>
      <c r="Q6271" s="1"/>
      <c r="T6271" s="1"/>
    </row>
    <row r="6272" spans="5:20" x14ac:dyDescent="0.35">
      <c r="P6272" s="1"/>
      <c r="Q6272" s="1"/>
      <c r="T6272" s="1"/>
    </row>
    <row r="6273" spans="16:20" x14ac:dyDescent="0.35">
      <c r="P6273" s="1"/>
      <c r="Q6273" s="1"/>
      <c r="T6273" s="1"/>
    </row>
    <row r="6274" spans="16:20" x14ac:dyDescent="0.35">
      <c r="P6274" s="1"/>
      <c r="Q6274" s="1"/>
      <c r="T6274" s="1"/>
    </row>
    <row r="6275" spans="16:20" x14ac:dyDescent="0.35">
      <c r="P6275" s="1"/>
      <c r="Q6275" s="1"/>
      <c r="T6275" s="1"/>
    </row>
    <row r="6276" spans="16:20" x14ac:dyDescent="0.35">
      <c r="P6276" s="1"/>
      <c r="Q6276" s="1"/>
      <c r="T6276" s="1"/>
    </row>
    <row r="6277" spans="16:20" x14ac:dyDescent="0.35">
      <c r="P6277" s="1"/>
      <c r="Q6277" s="1"/>
      <c r="T6277" s="1"/>
    </row>
    <row r="6278" spans="16:20" x14ac:dyDescent="0.35">
      <c r="P6278" s="1"/>
      <c r="Q6278" s="1"/>
      <c r="T6278" s="1"/>
    </row>
    <row r="6279" spans="16:20" x14ac:dyDescent="0.35">
      <c r="P6279" s="1"/>
      <c r="Q6279" s="1"/>
      <c r="T6279" s="1"/>
    </row>
    <row r="6280" spans="16:20" x14ac:dyDescent="0.35">
      <c r="P6280" s="1"/>
      <c r="Q6280" s="1"/>
      <c r="T6280" s="1"/>
    </row>
    <row r="6281" spans="16:20" x14ac:dyDescent="0.35">
      <c r="P6281" s="1"/>
      <c r="Q6281" s="1"/>
      <c r="T6281" s="1"/>
    </row>
    <row r="6282" spans="16:20" x14ac:dyDescent="0.35">
      <c r="P6282" s="1"/>
      <c r="Q6282" s="1"/>
      <c r="T6282" s="1"/>
    </row>
    <row r="6283" spans="16:20" x14ac:dyDescent="0.35">
      <c r="P6283" s="1"/>
      <c r="Q6283" s="1"/>
      <c r="T6283" s="1"/>
    </row>
    <row r="6284" spans="16:20" x14ac:dyDescent="0.35">
      <c r="P6284" s="1"/>
      <c r="Q6284" s="1"/>
      <c r="T6284" s="1"/>
    </row>
    <row r="6285" spans="16:20" x14ac:dyDescent="0.35">
      <c r="P6285" s="1"/>
      <c r="Q6285" s="1"/>
      <c r="T6285" s="1"/>
    </row>
    <row r="6286" spans="16:20" x14ac:dyDescent="0.35">
      <c r="P6286" s="1"/>
      <c r="Q6286" s="1"/>
      <c r="T6286" s="1"/>
    </row>
    <row r="6287" spans="16:20" x14ac:dyDescent="0.35">
      <c r="P6287" s="1"/>
      <c r="Q6287" s="1"/>
      <c r="T6287" s="1"/>
    </row>
    <row r="6288" spans="16:20" x14ac:dyDescent="0.35">
      <c r="P6288" s="1"/>
      <c r="Q6288" s="1"/>
      <c r="T6288" s="1"/>
    </row>
    <row r="6289" spans="16:20" x14ac:dyDescent="0.35">
      <c r="P6289" s="1"/>
      <c r="Q6289" s="1"/>
      <c r="T6289" s="1"/>
    </row>
    <row r="6290" spans="16:20" x14ac:dyDescent="0.35">
      <c r="P6290" s="1"/>
      <c r="Q6290" s="1"/>
      <c r="T6290" s="1"/>
    </row>
    <row r="6291" spans="16:20" x14ac:dyDescent="0.35">
      <c r="P6291" s="1"/>
      <c r="Q6291" s="1"/>
      <c r="T6291" s="1"/>
    </row>
    <row r="6292" spans="16:20" x14ac:dyDescent="0.35">
      <c r="P6292" s="1"/>
      <c r="Q6292" s="1"/>
      <c r="T6292" s="1"/>
    </row>
    <row r="6293" spans="16:20" x14ac:dyDescent="0.35">
      <c r="P6293" s="1"/>
      <c r="Q6293" s="1"/>
      <c r="T6293" s="1"/>
    </row>
    <row r="6294" spans="16:20" x14ac:dyDescent="0.35">
      <c r="P6294" s="1"/>
      <c r="Q6294" s="1"/>
      <c r="T6294" s="1"/>
    </row>
    <row r="6295" spans="16:20" x14ac:dyDescent="0.35">
      <c r="P6295" s="1"/>
      <c r="Q6295" s="1"/>
      <c r="T6295" s="1"/>
    </row>
    <row r="6296" spans="16:20" x14ac:dyDescent="0.35">
      <c r="P6296" s="1"/>
      <c r="Q6296" s="1"/>
      <c r="T6296" s="1"/>
    </row>
    <row r="6297" spans="16:20" x14ac:dyDescent="0.35">
      <c r="P6297" s="1"/>
      <c r="Q6297" s="1"/>
      <c r="T6297" s="1"/>
    </row>
    <row r="6298" spans="16:20" x14ac:dyDescent="0.35">
      <c r="P6298" s="1"/>
      <c r="Q6298" s="1"/>
      <c r="T6298" s="1"/>
    </row>
    <row r="6299" spans="16:20" x14ac:dyDescent="0.35">
      <c r="P6299" s="1"/>
      <c r="Q6299" s="1"/>
      <c r="T6299" s="1"/>
    </row>
    <row r="6300" spans="16:20" x14ac:dyDescent="0.35">
      <c r="P6300" s="1"/>
      <c r="Q6300" s="1"/>
      <c r="T6300" s="1"/>
    </row>
    <row r="6301" spans="16:20" x14ac:dyDescent="0.35">
      <c r="P6301" s="1"/>
      <c r="Q6301" s="1"/>
      <c r="T6301" s="1"/>
    </row>
    <row r="6302" spans="16:20" x14ac:dyDescent="0.35">
      <c r="P6302" s="1"/>
      <c r="Q6302" s="1"/>
      <c r="T6302" s="1"/>
    </row>
    <row r="6303" spans="16:20" x14ac:dyDescent="0.35">
      <c r="P6303" s="1"/>
      <c r="Q6303" s="1"/>
      <c r="T6303" s="1"/>
    </row>
    <row r="6304" spans="16:20" x14ac:dyDescent="0.35">
      <c r="P6304" s="1"/>
      <c r="Q6304" s="1"/>
      <c r="T6304" s="1"/>
    </row>
    <row r="6305" spans="16:20" x14ac:dyDescent="0.35">
      <c r="P6305" s="1"/>
      <c r="Q6305" s="1"/>
      <c r="T6305" s="1"/>
    </row>
    <row r="6306" spans="16:20" x14ac:dyDescent="0.35">
      <c r="P6306" s="1"/>
      <c r="Q6306" s="1"/>
      <c r="T6306" s="1"/>
    </row>
    <row r="6307" spans="16:20" x14ac:dyDescent="0.35">
      <c r="P6307" s="1"/>
      <c r="Q6307" s="1"/>
      <c r="T6307" s="1"/>
    </row>
    <row r="6308" spans="16:20" x14ac:dyDescent="0.35">
      <c r="P6308" s="1"/>
      <c r="Q6308" s="1"/>
      <c r="T6308" s="1"/>
    </row>
    <row r="6309" spans="16:20" x14ac:dyDescent="0.35">
      <c r="P6309" s="1"/>
      <c r="Q6309" s="1"/>
      <c r="T6309" s="1"/>
    </row>
    <row r="6310" spans="16:20" x14ac:dyDescent="0.35">
      <c r="P6310" s="1"/>
      <c r="Q6310" s="1"/>
      <c r="T6310" s="1"/>
    </row>
    <row r="6311" spans="16:20" x14ac:dyDescent="0.35">
      <c r="P6311" s="1"/>
      <c r="Q6311" s="1"/>
      <c r="T6311" s="1"/>
    </row>
    <row r="6312" spans="16:20" x14ac:dyDescent="0.35">
      <c r="P6312" s="1"/>
      <c r="Q6312" s="1"/>
      <c r="T6312" s="1"/>
    </row>
    <row r="6313" spans="16:20" x14ac:dyDescent="0.35">
      <c r="P6313" s="1"/>
      <c r="Q6313" s="1"/>
      <c r="T6313" s="1"/>
    </row>
    <row r="6314" spans="16:20" x14ac:dyDescent="0.35">
      <c r="P6314" s="1"/>
      <c r="Q6314" s="1"/>
      <c r="T6314" s="1"/>
    </row>
    <row r="6315" spans="16:20" x14ac:dyDescent="0.35">
      <c r="P6315" s="1"/>
      <c r="Q6315" s="1"/>
      <c r="T6315" s="1"/>
    </row>
    <row r="6316" spans="16:20" x14ac:dyDescent="0.35">
      <c r="P6316" s="1"/>
      <c r="Q6316" s="1"/>
      <c r="T6316" s="1"/>
    </row>
    <row r="6317" spans="16:20" x14ac:dyDescent="0.35">
      <c r="P6317" s="1"/>
      <c r="Q6317" s="1"/>
      <c r="T6317" s="1"/>
    </row>
    <row r="6318" spans="16:20" x14ac:dyDescent="0.35">
      <c r="P6318" s="1"/>
      <c r="Q6318" s="1"/>
      <c r="T6318" s="1"/>
    </row>
    <row r="6319" spans="16:20" x14ac:dyDescent="0.35">
      <c r="P6319" s="1"/>
      <c r="Q6319" s="1"/>
      <c r="T6319" s="1"/>
    </row>
    <row r="6320" spans="16:20" x14ac:dyDescent="0.35">
      <c r="P6320" s="1"/>
      <c r="Q6320" s="1"/>
      <c r="T6320" s="1"/>
    </row>
    <row r="6321" spans="16:20" x14ac:dyDescent="0.35">
      <c r="P6321" s="1"/>
      <c r="Q6321" s="1"/>
      <c r="T6321" s="1"/>
    </row>
    <row r="6322" spans="16:20" x14ac:dyDescent="0.35">
      <c r="P6322" s="1"/>
      <c r="Q6322" s="1"/>
      <c r="T6322" s="1"/>
    </row>
    <row r="6323" spans="16:20" x14ac:dyDescent="0.35">
      <c r="P6323" s="1"/>
      <c r="Q6323" s="1"/>
      <c r="T6323" s="1"/>
    </row>
    <row r="6324" spans="16:20" x14ac:dyDescent="0.35">
      <c r="P6324" s="1"/>
      <c r="Q6324" s="1"/>
      <c r="T6324" s="1"/>
    </row>
    <row r="6325" spans="16:20" x14ac:dyDescent="0.35">
      <c r="P6325" s="1"/>
      <c r="Q6325" s="1"/>
      <c r="T6325" s="1"/>
    </row>
    <row r="6326" spans="16:20" x14ac:dyDescent="0.35">
      <c r="P6326" s="1"/>
      <c r="Q6326" s="1"/>
      <c r="T6326" s="1"/>
    </row>
    <row r="6327" spans="16:20" x14ac:dyDescent="0.35">
      <c r="P6327" s="1"/>
      <c r="Q6327" s="1"/>
      <c r="T6327" s="1"/>
    </row>
    <row r="6328" spans="16:20" x14ac:dyDescent="0.35">
      <c r="P6328" s="1"/>
      <c r="Q6328" s="1"/>
      <c r="T6328" s="1"/>
    </row>
    <row r="6329" spans="16:20" x14ac:dyDescent="0.35">
      <c r="P6329" s="1"/>
      <c r="Q6329" s="1"/>
      <c r="T6329" s="1"/>
    </row>
    <row r="6330" spans="16:20" x14ac:dyDescent="0.35">
      <c r="P6330" s="1"/>
      <c r="Q6330" s="1"/>
      <c r="T6330" s="1"/>
    </row>
    <row r="6331" spans="16:20" x14ac:dyDescent="0.35">
      <c r="P6331" s="1"/>
      <c r="Q6331" s="1"/>
      <c r="T6331" s="1"/>
    </row>
    <row r="6332" spans="16:20" x14ac:dyDescent="0.35">
      <c r="P6332" s="1"/>
      <c r="Q6332" s="1"/>
      <c r="T6332" s="1"/>
    </row>
    <row r="6333" spans="16:20" x14ac:dyDescent="0.35">
      <c r="P6333" s="1"/>
      <c r="Q6333" s="1"/>
      <c r="T6333" s="1"/>
    </row>
    <row r="6334" spans="16:20" x14ac:dyDescent="0.35">
      <c r="P6334" s="1"/>
      <c r="Q6334" s="1"/>
      <c r="T6334" s="1"/>
    </row>
    <row r="6335" spans="16:20" x14ac:dyDescent="0.35">
      <c r="P6335" s="1"/>
      <c r="Q6335" s="1"/>
      <c r="T6335" s="1"/>
    </row>
    <row r="6336" spans="16:20" x14ac:dyDescent="0.35">
      <c r="P6336" s="1"/>
      <c r="Q6336" s="1"/>
      <c r="T6336" s="1"/>
    </row>
    <row r="6337" spans="16:20" x14ac:dyDescent="0.35">
      <c r="P6337" s="1"/>
      <c r="Q6337" s="1"/>
      <c r="T6337" s="1"/>
    </row>
    <row r="6338" spans="16:20" x14ac:dyDescent="0.35">
      <c r="P6338" s="1"/>
      <c r="Q6338" s="1"/>
      <c r="T6338" s="1"/>
    </row>
    <row r="6339" spans="16:20" x14ac:dyDescent="0.35">
      <c r="P6339" s="1"/>
      <c r="Q6339" s="1"/>
      <c r="T6339" s="1"/>
    </row>
    <row r="6340" spans="16:20" x14ac:dyDescent="0.35">
      <c r="P6340" s="1"/>
      <c r="Q6340" s="1"/>
      <c r="T6340" s="1"/>
    </row>
    <row r="6341" spans="16:20" x14ac:dyDescent="0.35">
      <c r="P6341" s="1"/>
      <c r="Q6341" s="1"/>
      <c r="T6341" s="1"/>
    </row>
    <row r="6342" spans="16:20" x14ac:dyDescent="0.35">
      <c r="P6342" s="1"/>
      <c r="Q6342" s="1"/>
      <c r="T6342" s="1"/>
    </row>
    <row r="6343" spans="16:20" x14ac:dyDescent="0.35">
      <c r="P6343" s="1"/>
      <c r="Q6343" s="1"/>
      <c r="T6343" s="1"/>
    </row>
    <row r="6344" spans="16:20" x14ac:dyDescent="0.35">
      <c r="P6344" s="1"/>
      <c r="Q6344" s="1"/>
      <c r="T6344" s="1"/>
    </row>
    <row r="6345" spans="16:20" x14ac:dyDescent="0.35">
      <c r="P6345" s="1"/>
      <c r="Q6345" s="1"/>
      <c r="T6345" s="1"/>
    </row>
    <row r="6346" spans="16:20" x14ac:dyDescent="0.35">
      <c r="P6346" s="1"/>
      <c r="Q6346" s="1"/>
      <c r="T6346" s="1"/>
    </row>
    <row r="6347" spans="16:20" x14ac:dyDescent="0.35">
      <c r="P6347" s="1"/>
      <c r="Q6347" s="1"/>
      <c r="T6347" s="1"/>
    </row>
    <row r="6348" spans="16:20" x14ac:dyDescent="0.35">
      <c r="P6348" s="1"/>
      <c r="Q6348" s="1"/>
      <c r="T6348" s="1"/>
    </row>
    <row r="6349" spans="16:20" x14ac:dyDescent="0.35">
      <c r="P6349" s="1"/>
      <c r="Q6349" s="1"/>
      <c r="T6349" s="1"/>
    </row>
    <row r="6350" spans="16:20" x14ac:dyDescent="0.35">
      <c r="P6350" s="1"/>
      <c r="Q6350" s="1"/>
      <c r="T6350" s="1"/>
    </row>
    <row r="6351" spans="16:20" x14ac:dyDescent="0.35">
      <c r="P6351" s="1"/>
      <c r="Q6351" s="1"/>
      <c r="T6351" s="1"/>
    </row>
    <row r="6352" spans="16:20" x14ac:dyDescent="0.35">
      <c r="P6352" s="1"/>
      <c r="Q6352" s="1"/>
      <c r="T6352" s="1"/>
    </row>
    <row r="6353" spans="5:20" x14ac:dyDescent="0.35">
      <c r="P6353" s="1"/>
      <c r="Q6353" s="1"/>
      <c r="T6353" s="1"/>
    </row>
    <row r="6354" spans="5:20" x14ac:dyDescent="0.35">
      <c r="P6354" s="1"/>
      <c r="Q6354" s="1"/>
      <c r="T6354" s="1"/>
    </row>
    <row r="6355" spans="5:20" x14ac:dyDescent="0.35">
      <c r="P6355" s="1"/>
      <c r="Q6355" s="1"/>
      <c r="T6355" s="1"/>
    </row>
    <row r="6356" spans="5:20" x14ac:dyDescent="0.35">
      <c r="P6356" s="1"/>
      <c r="Q6356" s="1"/>
      <c r="T6356" s="1"/>
    </row>
    <row r="6357" spans="5:20" x14ac:dyDescent="0.35">
      <c r="P6357" s="1"/>
      <c r="Q6357" s="1"/>
      <c r="T6357" s="1"/>
    </row>
    <row r="6358" spans="5:20" x14ac:dyDescent="0.35">
      <c r="P6358" s="1"/>
      <c r="Q6358" s="1"/>
      <c r="T6358" s="1"/>
    </row>
    <row r="6359" spans="5:20" x14ac:dyDescent="0.35">
      <c r="P6359" s="1"/>
      <c r="Q6359" s="1"/>
      <c r="T6359" s="1"/>
    </row>
    <row r="6360" spans="5:20" x14ac:dyDescent="0.35">
      <c r="P6360" s="1"/>
      <c r="Q6360" s="1"/>
      <c r="T6360" s="1"/>
    </row>
    <row r="6361" spans="5:20" x14ac:dyDescent="0.35">
      <c r="P6361" s="1"/>
      <c r="Q6361" s="1"/>
      <c r="T6361" s="1"/>
    </row>
    <row r="6362" spans="5:20" x14ac:dyDescent="0.35">
      <c r="E6362" s="1"/>
      <c r="F6362" s="1"/>
      <c r="P6362" s="1"/>
      <c r="Q6362" s="1"/>
      <c r="T6362" s="1"/>
    </row>
    <row r="6363" spans="5:20" x14ac:dyDescent="0.35">
      <c r="E6363" s="1"/>
      <c r="F6363" s="1"/>
      <c r="P6363" s="1"/>
      <c r="Q6363" s="1"/>
      <c r="T6363" s="1"/>
    </row>
    <row r="6364" spans="5:20" x14ac:dyDescent="0.35">
      <c r="E6364" s="1"/>
      <c r="F6364" s="1"/>
      <c r="P6364" s="1"/>
      <c r="Q6364" s="1"/>
      <c r="T6364" s="1"/>
    </row>
    <row r="6365" spans="5:20" x14ac:dyDescent="0.35">
      <c r="E6365" s="1"/>
      <c r="F6365" s="1"/>
      <c r="P6365" s="1"/>
      <c r="Q6365" s="1"/>
      <c r="T6365" s="1"/>
    </row>
    <row r="6366" spans="5:20" x14ac:dyDescent="0.35">
      <c r="E6366" s="1"/>
      <c r="F6366" s="1"/>
      <c r="P6366" s="1"/>
      <c r="Q6366" s="1"/>
      <c r="T6366" s="1"/>
    </row>
    <row r="6367" spans="5:20" x14ac:dyDescent="0.35">
      <c r="E6367" s="1"/>
      <c r="F6367" s="1"/>
      <c r="P6367" s="1"/>
      <c r="Q6367" s="1"/>
      <c r="T6367" s="1"/>
    </row>
    <row r="6368" spans="5:20" x14ac:dyDescent="0.35">
      <c r="E6368" s="1"/>
      <c r="F6368" s="1"/>
      <c r="P6368" s="1"/>
      <c r="Q6368" s="1"/>
      <c r="T6368" s="1"/>
    </row>
    <row r="6369" spans="5:20" x14ac:dyDescent="0.35">
      <c r="E6369" s="1"/>
      <c r="F6369" s="1"/>
      <c r="P6369" s="1"/>
      <c r="Q6369" s="1"/>
      <c r="T6369" s="1"/>
    </row>
    <row r="6370" spans="5:20" x14ac:dyDescent="0.35">
      <c r="E6370" s="1"/>
      <c r="F6370" s="1"/>
      <c r="P6370" s="1"/>
      <c r="Q6370" s="1"/>
      <c r="T6370" s="1"/>
    </row>
    <row r="6371" spans="5:20" x14ac:dyDescent="0.35">
      <c r="E6371" s="1"/>
      <c r="F6371" s="1"/>
      <c r="P6371" s="1"/>
      <c r="Q6371" s="1"/>
      <c r="T6371" s="1"/>
    </row>
    <row r="6372" spans="5:20" x14ac:dyDescent="0.35">
      <c r="E6372" s="1"/>
      <c r="F6372" s="1"/>
      <c r="P6372" s="1"/>
      <c r="Q6372" s="1"/>
      <c r="T6372" s="1"/>
    </row>
    <row r="6373" spans="5:20" x14ac:dyDescent="0.35">
      <c r="E6373" s="1"/>
      <c r="F6373" s="1"/>
      <c r="P6373" s="1"/>
      <c r="Q6373" s="1"/>
      <c r="T6373" s="1"/>
    </row>
    <row r="6374" spans="5:20" x14ac:dyDescent="0.35">
      <c r="E6374" s="1"/>
      <c r="F6374" s="1"/>
      <c r="P6374" s="1"/>
      <c r="Q6374" s="1"/>
      <c r="T6374" s="1"/>
    </row>
    <row r="6375" spans="5:20" x14ac:dyDescent="0.35">
      <c r="E6375" s="1"/>
      <c r="F6375" s="1"/>
      <c r="P6375" s="1"/>
      <c r="Q6375" s="1"/>
      <c r="T6375" s="1"/>
    </row>
    <row r="6376" spans="5:20" x14ac:dyDescent="0.35">
      <c r="E6376" s="1"/>
      <c r="F6376" s="1"/>
      <c r="P6376" s="1"/>
      <c r="Q6376" s="1"/>
      <c r="T6376" s="1"/>
    </row>
    <row r="6377" spans="5:20" x14ac:dyDescent="0.35">
      <c r="E6377" s="1"/>
      <c r="F6377" s="1"/>
      <c r="P6377" s="1"/>
      <c r="Q6377" s="1"/>
      <c r="T6377" s="1"/>
    </row>
    <row r="6378" spans="5:20" x14ac:dyDescent="0.35">
      <c r="E6378" s="1"/>
      <c r="F6378" s="1"/>
      <c r="P6378" s="1"/>
      <c r="Q6378" s="1"/>
      <c r="T6378" s="1"/>
    </row>
    <row r="6379" spans="5:20" x14ac:dyDescent="0.35">
      <c r="E6379" s="1"/>
      <c r="F6379" s="1"/>
      <c r="P6379" s="1"/>
      <c r="Q6379" s="1"/>
      <c r="T6379" s="1"/>
    </row>
    <row r="6380" spans="5:20" x14ac:dyDescent="0.35">
      <c r="E6380" s="1"/>
      <c r="F6380" s="1"/>
      <c r="P6380" s="1"/>
      <c r="Q6380" s="1"/>
      <c r="T6380" s="1"/>
    </row>
    <row r="6381" spans="5:20" x14ac:dyDescent="0.35">
      <c r="E6381" s="1"/>
      <c r="F6381" s="1"/>
      <c r="P6381" s="1"/>
      <c r="Q6381" s="1"/>
      <c r="T6381" s="1"/>
    </row>
    <row r="6382" spans="5:20" x14ac:dyDescent="0.35">
      <c r="E6382" s="1"/>
      <c r="F6382" s="1"/>
      <c r="P6382" s="1"/>
      <c r="Q6382" s="1"/>
      <c r="T6382" s="1"/>
    </row>
    <row r="6383" spans="5:20" x14ac:dyDescent="0.35">
      <c r="E6383" s="1"/>
      <c r="F6383" s="1"/>
      <c r="P6383" s="1"/>
      <c r="Q6383" s="1"/>
      <c r="T6383" s="1"/>
    </row>
    <row r="6384" spans="5:20" x14ac:dyDescent="0.35">
      <c r="E6384" s="1"/>
      <c r="F6384" s="1"/>
      <c r="P6384" s="1"/>
      <c r="Q6384" s="1"/>
      <c r="T6384" s="1"/>
    </row>
    <row r="6385" spans="5:20" x14ac:dyDescent="0.35">
      <c r="E6385" s="1"/>
      <c r="F6385" s="1"/>
      <c r="P6385" s="1"/>
      <c r="Q6385" s="1"/>
      <c r="T6385" s="1"/>
    </row>
    <row r="6386" spans="5:20" x14ac:dyDescent="0.35">
      <c r="E6386" s="1"/>
      <c r="F6386" s="1"/>
      <c r="P6386" s="1"/>
      <c r="Q6386" s="1"/>
      <c r="T6386" s="1"/>
    </row>
    <row r="6387" spans="5:20" x14ac:dyDescent="0.35">
      <c r="E6387" s="1"/>
      <c r="F6387" s="1"/>
      <c r="P6387" s="1"/>
      <c r="Q6387" s="1"/>
      <c r="T6387" s="1"/>
    </row>
    <row r="6388" spans="5:20" x14ac:dyDescent="0.35">
      <c r="E6388" s="1"/>
      <c r="F6388" s="1"/>
      <c r="P6388" s="1"/>
      <c r="Q6388" s="1"/>
      <c r="T6388" s="1"/>
    </row>
    <row r="6389" spans="5:20" x14ac:dyDescent="0.35">
      <c r="E6389" s="1"/>
      <c r="F6389" s="1"/>
      <c r="P6389" s="1"/>
      <c r="Q6389" s="1"/>
      <c r="T6389" s="1"/>
    </row>
    <row r="6390" spans="5:20" x14ac:dyDescent="0.35">
      <c r="E6390" s="1"/>
      <c r="F6390" s="1"/>
      <c r="P6390" s="1"/>
      <c r="Q6390" s="1"/>
      <c r="T6390" s="1"/>
    </row>
    <row r="6391" spans="5:20" x14ac:dyDescent="0.35">
      <c r="E6391" s="1"/>
      <c r="F6391" s="1"/>
      <c r="P6391" s="1"/>
      <c r="Q6391" s="1"/>
      <c r="T6391" s="1"/>
    </row>
    <row r="6392" spans="5:20" x14ac:dyDescent="0.35">
      <c r="E6392" s="1"/>
      <c r="F6392" s="1"/>
      <c r="P6392" s="1"/>
      <c r="Q6392" s="1"/>
      <c r="T6392" s="1"/>
    </row>
    <row r="6393" spans="5:20" x14ac:dyDescent="0.35">
      <c r="E6393" s="1"/>
      <c r="F6393" s="1"/>
      <c r="P6393" s="1"/>
      <c r="Q6393" s="1"/>
      <c r="T6393" s="1"/>
    </row>
    <row r="6394" spans="5:20" x14ac:dyDescent="0.35">
      <c r="E6394" s="1"/>
      <c r="F6394" s="1"/>
      <c r="P6394" s="1"/>
      <c r="Q6394" s="1"/>
      <c r="T6394" s="1"/>
    </row>
    <row r="6395" spans="5:20" x14ac:dyDescent="0.35">
      <c r="E6395" s="1"/>
      <c r="F6395" s="1"/>
      <c r="P6395" s="1"/>
      <c r="Q6395" s="1"/>
      <c r="T6395" s="1"/>
    </row>
    <row r="6396" spans="5:20" x14ac:dyDescent="0.35">
      <c r="E6396" s="1"/>
      <c r="F6396" s="1"/>
      <c r="P6396" s="1"/>
      <c r="Q6396" s="1"/>
      <c r="T6396" s="1"/>
    </row>
    <row r="6397" spans="5:20" x14ac:dyDescent="0.35">
      <c r="E6397" s="1"/>
      <c r="F6397" s="1"/>
      <c r="P6397" s="1"/>
      <c r="Q6397" s="1"/>
      <c r="T6397" s="1"/>
    </row>
    <row r="6398" spans="5:20" x14ac:dyDescent="0.35">
      <c r="E6398" s="1"/>
      <c r="F6398" s="1"/>
      <c r="P6398" s="1"/>
      <c r="Q6398" s="1"/>
      <c r="T6398" s="1"/>
    </row>
    <row r="6399" spans="5:20" x14ac:dyDescent="0.35">
      <c r="E6399" s="1"/>
      <c r="F6399" s="1"/>
      <c r="P6399" s="1"/>
      <c r="Q6399" s="1"/>
      <c r="T6399" s="1"/>
    </row>
    <row r="6400" spans="5:20" x14ac:dyDescent="0.35">
      <c r="E6400" s="1"/>
      <c r="F6400" s="1"/>
      <c r="P6400" s="1"/>
      <c r="Q6400" s="1"/>
      <c r="T6400" s="1"/>
    </row>
    <row r="6401" spans="5:20" x14ac:dyDescent="0.35">
      <c r="E6401" s="1"/>
      <c r="F6401" s="1"/>
      <c r="P6401" s="1"/>
      <c r="Q6401" s="1"/>
      <c r="T6401" s="1"/>
    </row>
    <row r="6402" spans="5:20" x14ac:dyDescent="0.35">
      <c r="E6402" s="1"/>
      <c r="F6402" s="1"/>
      <c r="P6402" s="1"/>
      <c r="Q6402" s="1"/>
      <c r="T6402" s="1"/>
    </row>
    <row r="6403" spans="5:20" x14ac:dyDescent="0.35">
      <c r="E6403" s="1"/>
      <c r="F6403" s="1"/>
      <c r="P6403" s="1"/>
      <c r="Q6403" s="1"/>
      <c r="T6403" s="1"/>
    </row>
    <row r="6404" spans="5:20" x14ac:dyDescent="0.35">
      <c r="E6404" s="1"/>
      <c r="F6404" s="1"/>
      <c r="P6404" s="1"/>
      <c r="Q6404" s="1"/>
      <c r="T6404" s="1"/>
    </row>
    <row r="6405" spans="5:20" x14ac:dyDescent="0.35">
      <c r="E6405" s="1"/>
      <c r="F6405" s="1"/>
      <c r="P6405" s="1"/>
      <c r="Q6405" s="1"/>
      <c r="T6405" s="1"/>
    </row>
    <row r="6406" spans="5:20" x14ac:dyDescent="0.35">
      <c r="E6406" s="1"/>
      <c r="F6406" s="1"/>
      <c r="P6406" s="1"/>
      <c r="Q6406" s="1"/>
      <c r="T6406" s="1"/>
    </row>
    <row r="6407" spans="5:20" x14ac:dyDescent="0.35">
      <c r="E6407" s="1"/>
      <c r="F6407" s="1"/>
      <c r="P6407" s="1"/>
      <c r="Q6407" s="1"/>
      <c r="T6407" s="1"/>
    </row>
    <row r="6408" spans="5:20" x14ac:dyDescent="0.35">
      <c r="E6408" s="1"/>
      <c r="F6408" s="1"/>
      <c r="P6408" s="1"/>
      <c r="Q6408" s="1"/>
      <c r="T6408" s="1"/>
    </row>
    <row r="6409" spans="5:20" x14ac:dyDescent="0.35">
      <c r="E6409" s="1"/>
      <c r="F6409" s="1"/>
      <c r="P6409" s="1"/>
      <c r="Q6409" s="1"/>
      <c r="T6409" s="1"/>
    </row>
    <row r="6410" spans="5:20" x14ac:dyDescent="0.35">
      <c r="E6410" s="1"/>
      <c r="F6410" s="1"/>
      <c r="P6410" s="1"/>
      <c r="Q6410" s="1"/>
      <c r="T6410" s="1"/>
    </row>
    <row r="6411" spans="5:20" x14ac:dyDescent="0.35">
      <c r="E6411" s="1"/>
      <c r="F6411" s="1"/>
      <c r="P6411" s="1"/>
      <c r="Q6411" s="1"/>
      <c r="T6411" s="1"/>
    </row>
    <row r="6412" spans="5:20" x14ac:dyDescent="0.35">
      <c r="E6412" s="1"/>
      <c r="F6412" s="1"/>
      <c r="P6412" s="1"/>
      <c r="Q6412" s="1"/>
      <c r="T6412" s="1"/>
    </row>
    <row r="6413" spans="5:20" x14ac:dyDescent="0.35">
      <c r="E6413" s="1"/>
      <c r="F6413" s="1"/>
      <c r="P6413" s="1"/>
      <c r="Q6413" s="1"/>
      <c r="T6413" s="1"/>
    </row>
    <row r="6414" spans="5:20" x14ac:dyDescent="0.35">
      <c r="E6414" s="1"/>
      <c r="F6414" s="1"/>
      <c r="P6414" s="1"/>
      <c r="Q6414" s="1"/>
      <c r="T6414" s="1"/>
    </row>
    <row r="6415" spans="5:20" x14ac:dyDescent="0.35">
      <c r="E6415" s="1"/>
      <c r="F6415" s="1"/>
      <c r="P6415" s="1"/>
      <c r="Q6415" s="1"/>
      <c r="T6415" s="1"/>
    </row>
    <row r="6416" spans="5:20" x14ac:dyDescent="0.35">
      <c r="E6416" s="1"/>
      <c r="F6416" s="1"/>
      <c r="P6416" s="1"/>
      <c r="Q6416" s="1"/>
      <c r="T6416" s="1"/>
    </row>
    <row r="6417" spans="5:20" x14ac:dyDescent="0.35">
      <c r="E6417" s="1"/>
      <c r="F6417" s="1"/>
      <c r="P6417" s="1"/>
      <c r="Q6417" s="1"/>
      <c r="T6417" s="1"/>
    </row>
    <row r="6418" spans="5:20" x14ac:dyDescent="0.35">
      <c r="E6418" s="1"/>
      <c r="F6418" s="1"/>
      <c r="P6418" s="1"/>
      <c r="Q6418" s="1"/>
      <c r="T6418" s="1"/>
    </row>
    <row r="6419" spans="5:20" x14ac:dyDescent="0.35">
      <c r="E6419" s="1"/>
      <c r="F6419" s="1"/>
      <c r="P6419" s="1"/>
      <c r="Q6419" s="1"/>
      <c r="T6419" s="1"/>
    </row>
    <row r="6420" spans="5:20" x14ac:dyDescent="0.35">
      <c r="E6420" s="1"/>
      <c r="F6420" s="1"/>
      <c r="P6420" s="1"/>
      <c r="Q6420" s="1"/>
      <c r="T6420" s="1"/>
    </row>
    <row r="6421" spans="5:20" x14ac:dyDescent="0.35">
      <c r="E6421" s="1"/>
      <c r="F6421" s="1"/>
      <c r="P6421" s="1"/>
      <c r="Q6421" s="1"/>
      <c r="T6421" s="1"/>
    </row>
    <row r="6422" spans="5:20" x14ac:dyDescent="0.35">
      <c r="E6422" s="1"/>
      <c r="F6422" s="1"/>
      <c r="P6422" s="1"/>
      <c r="Q6422" s="1"/>
      <c r="T6422" s="1"/>
    </row>
    <row r="6423" spans="5:20" x14ac:dyDescent="0.35">
      <c r="E6423" s="1"/>
      <c r="F6423" s="1"/>
      <c r="P6423" s="1"/>
      <c r="Q6423" s="1"/>
      <c r="T6423" s="1"/>
    </row>
    <row r="6424" spans="5:20" x14ac:dyDescent="0.35">
      <c r="E6424" s="1"/>
      <c r="F6424" s="1"/>
      <c r="P6424" s="1"/>
      <c r="Q6424" s="1"/>
      <c r="T6424" s="1"/>
    </row>
    <row r="6425" spans="5:20" x14ac:dyDescent="0.35">
      <c r="E6425" s="1"/>
      <c r="F6425" s="1"/>
      <c r="P6425" s="1"/>
      <c r="Q6425" s="1"/>
      <c r="T6425" s="1"/>
    </row>
    <row r="6426" spans="5:20" x14ac:dyDescent="0.35">
      <c r="E6426" s="1"/>
      <c r="F6426" s="1"/>
      <c r="P6426" s="1"/>
      <c r="Q6426" s="1"/>
      <c r="T6426" s="1"/>
    </row>
    <row r="6427" spans="5:20" x14ac:dyDescent="0.35">
      <c r="E6427" s="1"/>
      <c r="F6427" s="1"/>
      <c r="P6427" s="1"/>
      <c r="Q6427" s="1"/>
      <c r="T6427" s="1"/>
    </row>
    <row r="6428" spans="5:20" x14ac:dyDescent="0.35">
      <c r="E6428" s="1"/>
      <c r="F6428" s="1"/>
      <c r="P6428" s="1"/>
      <c r="Q6428" s="1"/>
      <c r="T6428" s="1"/>
    </row>
    <row r="6429" spans="5:20" x14ac:dyDescent="0.35">
      <c r="E6429" s="1"/>
      <c r="F6429" s="1"/>
      <c r="P6429" s="1"/>
      <c r="Q6429" s="1"/>
      <c r="T6429" s="1"/>
    </row>
    <row r="6430" spans="5:20" x14ac:dyDescent="0.35">
      <c r="E6430" s="1"/>
      <c r="F6430" s="1"/>
      <c r="P6430" s="1"/>
      <c r="Q6430" s="1"/>
      <c r="T6430" s="1"/>
    </row>
    <row r="6431" spans="5:20" x14ac:dyDescent="0.35">
      <c r="E6431" s="1"/>
      <c r="F6431" s="1"/>
      <c r="P6431" s="1"/>
      <c r="Q6431" s="1"/>
      <c r="T6431" s="1"/>
    </row>
    <row r="6432" spans="5:20" x14ac:dyDescent="0.35">
      <c r="E6432" s="1"/>
      <c r="F6432" s="1"/>
      <c r="P6432" s="1"/>
      <c r="Q6432" s="1"/>
      <c r="T6432" s="1"/>
    </row>
    <row r="6433" spans="5:20" x14ac:dyDescent="0.35">
      <c r="E6433" s="1"/>
      <c r="F6433" s="1"/>
      <c r="P6433" s="1"/>
      <c r="Q6433" s="1"/>
      <c r="T6433" s="1"/>
    </row>
    <row r="6434" spans="5:20" x14ac:dyDescent="0.35">
      <c r="E6434" s="1"/>
      <c r="F6434" s="1"/>
      <c r="P6434" s="1"/>
      <c r="Q6434" s="1"/>
      <c r="T6434" s="1"/>
    </row>
    <row r="6435" spans="5:20" x14ac:dyDescent="0.35">
      <c r="E6435" s="1"/>
      <c r="F6435" s="1"/>
      <c r="P6435" s="1"/>
      <c r="Q6435" s="1"/>
      <c r="T6435" s="1"/>
    </row>
    <row r="6436" spans="5:20" x14ac:dyDescent="0.35">
      <c r="E6436" s="1"/>
      <c r="F6436" s="1"/>
      <c r="P6436" s="1"/>
      <c r="Q6436" s="1"/>
      <c r="T6436" s="1"/>
    </row>
    <row r="6437" spans="5:20" x14ac:dyDescent="0.35">
      <c r="E6437" s="1"/>
      <c r="F6437" s="1"/>
      <c r="P6437" s="1"/>
      <c r="Q6437" s="1"/>
      <c r="T6437" s="1"/>
    </row>
    <row r="6438" spans="5:20" x14ac:dyDescent="0.35">
      <c r="E6438" s="1"/>
      <c r="F6438" s="1"/>
      <c r="P6438" s="1"/>
      <c r="Q6438" s="1"/>
      <c r="T6438" s="1"/>
    </row>
    <row r="6439" spans="5:20" x14ac:dyDescent="0.35">
      <c r="E6439" s="1"/>
      <c r="F6439" s="1"/>
      <c r="P6439" s="1"/>
      <c r="Q6439" s="1"/>
      <c r="T6439" s="1"/>
    </row>
    <row r="6440" spans="5:20" x14ac:dyDescent="0.35">
      <c r="E6440" s="1"/>
      <c r="F6440" s="1"/>
      <c r="P6440" s="1"/>
      <c r="Q6440" s="1"/>
      <c r="T6440" s="1"/>
    </row>
    <row r="6441" spans="5:20" x14ac:dyDescent="0.35">
      <c r="E6441" s="1"/>
      <c r="F6441" s="1"/>
      <c r="P6441" s="1"/>
      <c r="Q6441" s="1"/>
      <c r="T6441" s="1"/>
    </row>
    <row r="6442" spans="5:20" x14ac:dyDescent="0.35">
      <c r="E6442" s="1"/>
      <c r="F6442" s="1"/>
      <c r="P6442" s="1"/>
      <c r="Q6442" s="1"/>
      <c r="T6442" s="1"/>
    </row>
    <row r="6443" spans="5:20" x14ac:dyDescent="0.35">
      <c r="E6443" s="1"/>
      <c r="F6443" s="1"/>
      <c r="P6443" s="1"/>
      <c r="Q6443" s="1"/>
      <c r="T6443" s="1"/>
    </row>
    <row r="6444" spans="5:20" x14ac:dyDescent="0.35">
      <c r="E6444" s="1"/>
      <c r="F6444" s="1"/>
      <c r="P6444" s="1"/>
      <c r="Q6444" s="1"/>
      <c r="T6444" s="1"/>
    </row>
    <row r="6445" spans="5:20" x14ac:dyDescent="0.35">
      <c r="E6445" s="1"/>
      <c r="F6445" s="1"/>
      <c r="P6445" s="1"/>
      <c r="Q6445" s="1"/>
      <c r="T6445" s="1"/>
    </row>
    <row r="6446" spans="5:20" x14ac:dyDescent="0.35">
      <c r="E6446" s="1"/>
      <c r="F6446" s="1"/>
      <c r="P6446" s="1"/>
      <c r="Q6446" s="1"/>
      <c r="T6446" s="1"/>
    </row>
    <row r="6447" spans="5:20" x14ac:dyDescent="0.35">
      <c r="E6447" s="1"/>
      <c r="F6447" s="1"/>
      <c r="P6447" s="1"/>
      <c r="Q6447" s="1"/>
      <c r="T6447" s="1"/>
    </row>
    <row r="6448" spans="5:20" x14ac:dyDescent="0.35">
      <c r="E6448" s="1"/>
      <c r="F6448" s="1"/>
      <c r="P6448" s="1"/>
      <c r="Q6448" s="1"/>
      <c r="T6448" s="1"/>
    </row>
    <row r="6449" spans="5:20" x14ac:dyDescent="0.35">
      <c r="E6449" s="1"/>
      <c r="F6449" s="1"/>
      <c r="P6449" s="1"/>
      <c r="Q6449" s="1"/>
      <c r="T6449" s="1"/>
    </row>
    <row r="6450" spans="5:20" x14ac:dyDescent="0.35">
      <c r="E6450" s="1"/>
      <c r="F6450" s="1"/>
      <c r="P6450" s="1"/>
      <c r="Q6450" s="1"/>
      <c r="T6450" s="1"/>
    </row>
    <row r="6451" spans="5:20" x14ac:dyDescent="0.35">
      <c r="E6451" s="1"/>
      <c r="F6451" s="1"/>
      <c r="P6451" s="1"/>
      <c r="Q6451" s="1"/>
      <c r="T6451" s="1"/>
    </row>
    <row r="6452" spans="5:20" x14ac:dyDescent="0.35">
      <c r="E6452" s="1"/>
      <c r="F6452" s="1"/>
      <c r="P6452" s="1"/>
      <c r="Q6452" s="1"/>
      <c r="T6452" s="1"/>
    </row>
    <row r="6453" spans="5:20" x14ac:dyDescent="0.35">
      <c r="E6453" s="1"/>
      <c r="F6453" s="1"/>
      <c r="P6453" s="1"/>
      <c r="Q6453" s="1"/>
      <c r="T6453" s="1"/>
    </row>
    <row r="6454" spans="5:20" x14ac:dyDescent="0.35">
      <c r="E6454" s="1"/>
      <c r="F6454" s="1"/>
      <c r="P6454" s="1"/>
      <c r="Q6454" s="1"/>
      <c r="T6454" s="1"/>
    </row>
    <row r="6455" spans="5:20" x14ac:dyDescent="0.35">
      <c r="E6455" s="1"/>
      <c r="F6455" s="1"/>
      <c r="P6455" s="1"/>
      <c r="Q6455" s="1"/>
      <c r="T6455" s="1"/>
    </row>
    <row r="6456" spans="5:20" x14ac:dyDescent="0.35">
      <c r="E6456" s="1"/>
      <c r="F6456" s="1"/>
      <c r="P6456" s="1"/>
      <c r="Q6456" s="1"/>
      <c r="T6456" s="1"/>
    </row>
    <row r="6457" spans="5:20" x14ac:dyDescent="0.35">
      <c r="E6457" s="1"/>
      <c r="F6457" s="1"/>
      <c r="P6457" s="1"/>
      <c r="Q6457" s="1"/>
      <c r="T6457" s="1"/>
    </row>
    <row r="6458" spans="5:20" x14ac:dyDescent="0.35">
      <c r="E6458" s="1"/>
      <c r="F6458" s="1"/>
      <c r="P6458" s="1"/>
      <c r="Q6458" s="1"/>
      <c r="T6458" s="1"/>
    </row>
    <row r="6459" spans="5:20" x14ac:dyDescent="0.35">
      <c r="E6459" s="1"/>
      <c r="F6459" s="1"/>
      <c r="P6459" s="1"/>
      <c r="Q6459" s="1"/>
      <c r="T6459" s="1"/>
    </row>
    <row r="6460" spans="5:20" x14ac:dyDescent="0.35">
      <c r="E6460" s="1"/>
      <c r="F6460" s="1"/>
      <c r="P6460" s="1"/>
      <c r="Q6460" s="1"/>
      <c r="T6460" s="1"/>
    </row>
    <row r="6461" spans="5:20" x14ac:dyDescent="0.35">
      <c r="E6461" s="1"/>
      <c r="F6461" s="1"/>
      <c r="P6461" s="1"/>
      <c r="Q6461" s="1"/>
      <c r="T6461" s="1"/>
    </row>
    <row r="6462" spans="5:20" x14ac:dyDescent="0.35">
      <c r="E6462" s="1"/>
      <c r="F6462" s="1"/>
      <c r="P6462" s="1"/>
      <c r="Q6462" s="1"/>
      <c r="T6462" s="1"/>
    </row>
    <row r="6463" spans="5:20" x14ac:dyDescent="0.35">
      <c r="E6463" s="1"/>
      <c r="F6463" s="1"/>
      <c r="P6463" s="1"/>
      <c r="Q6463" s="1"/>
      <c r="T6463" s="1"/>
    </row>
    <row r="6464" spans="5:20" x14ac:dyDescent="0.35">
      <c r="E6464" s="1"/>
      <c r="F6464" s="1"/>
      <c r="P6464" s="1"/>
      <c r="Q6464" s="1"/>
      <c r="T6464" s="1"/>
    </row>
    <row r="6465" spans="5:20" x14ac:dyDescent="0.35">
      <c r="E6465" s="1"/>
      <c r="F6465" s="1"/>
      <c r="P6465" s="1"/>
      <c r="Q6465" s="1"/>
      <c r="T6465" s="1"/>
    </row>
    <row r="6466" spans="5:20" x14ac:dyDescent="0.35">
      <c r="E6466" s="1"/>
      <c r="F6466" s="1"/>
      <c r="P6466" s="1"/>
      <c r="Q6466" s="1"/>
      <c r="T6466" s="1"/>
    </row>
    <row r="6467" spans="5:20" x14ac:dyDescent="0.35">
      <c r="E6467" s="1"/>
      <c r="F6467" s="1"/>
      <c r="P6467" s="1"/>
      <c r="Q6467" s="1"/>
      <c r="T6467" s="1"/>
    </row>
    <row r="6468" spans="5:20" x14ac:dyDescent="0.35">
      <c r="E6468" s="1"/>
      <c r="F6468" s="1"/>
      <c r="P6468" s="1"/>
      <c r="Q6468" s="1"/>
      <c r="T6468" s="1"/>
    </row>
    <row r="6469" spans="5:20" x14ac:dyDescent="0.35">
      <c r="E6469" s="1"/>
      <c r="F6469" s="1"/>
      <c r="P6469" s="1"/>
      <c r="Q6469" s="1"/>
      <c r="T6469" s="1"/>
    </row>
    <row r="6470" spans="5:20" x14ac:dyDescent="0.35">
      <c r="E6470" s="1"/>
      <c r="F6470" s="1"/>
      <c r="P6470" s="1"/>
      <c r="Q6470" s="1"/>
      <c r="T6470" s="1"/>
    </row>
    <row r="6471" spans="5:20" x14ac:dyDescent="0.35">
      <c r="E6471" s="1"/>
      <c r="F6471" s="1"/>
      <c r="P6471" s="1"/>
      <c r="Q6471" s="1"/>
      <c r="T6471" s="1"/>
    </row>
    <row r="6472" spans="5:20" x14ac:dyDescent="0.35">
      <c r="E6472" s="1"/>
      <c r="F6472" s="1"/>
      <c r="P6472" s="1"/>
      <c r="Q6472" s="1"/>
      <c r="T6472" s="1"/>
    </row>
    <row r="6473" spans="5:20" x14ac:dyDescent="0.35">
      <c r="E6473" s="1"/>
      <c r="F6473" s="1"/>
      <c r="P6473" s="1"/>
      <c r="Q6473" s="1"/>
      <c r="T6473" s="1"/>
    </row>
    <row r="6474" spans="5:20" x14ac:dyDescent="0.35">
      <c r="E6474" s="1"/>
      <c r="F6474" s="1"/>
      <c r="P6474" s="1"/>
      <c r="Q6474" s="1"/>
      <c r="T6474" s="1"/>
    </row>
    <row r="6475" spans="5:20" x14ac:dyDescent="0.35">
      <c r="E6475" s="1"/>
      <c r="F6475" s="1"/>
      <c r="P6475" s="1"/>
      <c r="Q6475" s="1"/>
      <c r="T6475" s="1"/>
    </row>
    <row r="6476" spans="5:20" x14ac:dyDescent="0.35">
      <c r="E6476" s="1"/>
      <c r="F6476" s="1"/>
      <c r="P6476" s="1"/>
      <c r="Q6476" s="1"/>
      <c r="T6476" s="1"/>
    </row>
    <row r="6477" spans="5:20" x14ac:dyDescent="0.35">
      <c r="E6477" s="1"/>
      <c r="F6477" s="1"/>
      <c r="P6477" s="1"/>
      <c r="Q6477" s="1"/>
      <c r="T6477" s="1"/>
    </row>
    <row r="6478" spans="5:20" x14ac:dyDescent="0.35">
      <c r="E6478" s="1"/>
      <c r="F6478" s="1"/>
      <c r="P6478" s="1"/>
      <c r="Q6478" s="1"/>
      <c r="T6478" s="1"/>
    </row>
    <row r="6479" spans="5:20" x14ac:dyDescent="0.35">
      <c r="E6479" s="1"/>
      <c r="F6479" s="1"/>
      <c r="P6479" s="1"/>
      <c r="Q6479" s="1"/>
      <c r="T6479" s="1"/>
    </row>
    <row r="6480" spans="5:20" x14ac:dyDescent="0.35">
      <c r="E6480" s="1"/>
      <c r="F6480" s="1"/>
      <c r="P6480" s="1"/>
      <c r="Q6480" s="1"/>
      <c r="T6480" s="1"/>
    </row>
    <row r="6481" spans="5:20" x14ac:dyDescent="0.35">
      <c r="E6481" s="1"/>
      <c r="F6481" s="1"/>
      <c r="P6481" s="1"/>
      <c r="Q6481" s="1"/>
      <c r="T6481" s="1"/>
    </row>
    <row r="6482" spans="5:20" x14ac:dyDescent="0.35">
      <c r="E6482" s="1"/>
      <c r="F6482" s="1"/>
      <c r="P6482" s="1"/>
      <c r="Q6482" s="1"/>
      <c r="T6482" s="1"/>
    </row>
    <row r="6483" spans="5:20" x14ac:dyDescent="0.35">
      <c r="E6483" s="1"/>
      <c r="F6483" s="1"/>
      <c r="P6483" s="1"/>
      <c r="Q6483" s="1"/>
      <c r="T6483" s="1"/>
    </row>
    <row r="6484" spans="5:20" x14ac:dyDescent="0.35">
      <c r="E6484" s="1"/>
      <c r="F6484" s="1"/>
      <c r="P6484" s="1"/>
      <c r="Q6484" s="1"/>
      <c r="T6484" s="1"/>
    </row>
    <row r="6485" spans="5:20" x14ac:dyDescent="0.35">
      <c r="E6485" s="1"/>
      <c r="F6485" s="1"/>
      <c r="P6485" s="1"/>
      <c r="Q6485" s="1"/>
      <c r="T6485" s="1"/>
    </row>
    <row r="6486" spans="5:20" x14ac:dyDescent="0.35">
      <c r="E6486" s="1"/>
      <c r="F6486" s="1"/>
      <c r="P6486" s="1"/>
      <c r="Q6486" s="1"/>
      <c r="T6486" s="1"/>
    </row>
    <row r="6487" spans="5:20" x14ac:dyDescent="0.35">
      <c r="E6487" s="1"/>
      <c r="F6487" s="1"/>
      <c r="P6487" s="1"/>
      <c r="Q6487" s="1"/>
      <c r="T6487" s="1"/>
    </row>
    <row r="6488" spans="5:20" x14ac:dyDescent="0.35">
      <c r="E6488" s="1"/>
      <c r="F6488" s="1"/>
      <c r="P6488" s="1"/>
      <c r="Q6488" s="1"/>
      <c r="T6488" s="1"/>
    </row>
    <row r="6489" spans="5:20" x14ac:dyDescent="0.35">
      <c r="E6489" s="1"/>
      <c r="F6489" s="1"/>
      <c r="P6489" s="1"/>
      <c r="Q6489" s="1"/>
      <c r="T6489" s="1"/>
    </row>
    <row r="6490" spans="5:20" x14ac:dyDescent="0.35">
      <c r="E6490" s="1"/>
      <c r="F6490" s="1"/>
      <c r="P6490" s="1"/>
      <c r="Q6490" s="1"/>
      <c r="T6490" s="1"/>
    </row>
    <row r="6491" spans="5:20" x14ac:dyDescent="0.35">
      <c r="E6491" s="1"/>
      <c r="F6491" s="1"/>
      <c r="P6491" s="1"/>
      <c r="Q6491" s="1"/>
      <c r="T6491" s="1"/>
    </row>
    <row r="6492" spans="5:20" x14ac:dyDescent="0.35">
      <c r="E6492" s="1"/>
      <c r="F6492" s="1"/>
      <c r="P6492" s="1"/>
      <c r="Q6492" s="1"/>
      <c r="T6492" s="1"/>
    </row>
    <row r="6493" spans="5:20" x14ac:dyDescent="0.35">
      <c r="E6493" s="1"/>
      <c r="F6493" s="1"/>
      <c r="P6493" s="1"/>
      <c r="Q6493" s="1"/>
      <c r="T6493" s="1"/>
    </row>
    <row r="6494" spans="5:20" x14ac:dyDescent="0.35">
      <c r="E6494" s="1"/>
      <c r="F6494" s="1"/>
      <c r="P6494" s="1"/>
      <c r="Q6494" s="1"/>
      <c r="T6494" s="1"/>
    </row>
    <row r="6495" spans="5:20" x14ac:dyDescent="0.35">
      <c r="E6495" s="1"/>
      <c r="F6495" s="1"/>
      <c r="P6495" s="1"/>
      <c r="Q6495" s="1"/>
      <c r="T6495" s="1"/>
    </row>
    <row r="6496" spans="5:20" x14ac:dyDescent="0.35">
      <c r="E6496" s="1"/>
      <c r="F6496" s="1"/>
      <c r="P6496" s="1"/>
      <c r="Q6496" s="1"/>
      <c r="T6496" s="1"/>
    </row>
    <row r="6497" spans="5:20" x14ac:dyDescent="0.35">
      <c r="E6497" s="1"/>
      <c r="F6497" s="1"/>
      <c r="P6497" s="1"/>
      <c r="Q6497" s="1"/>
      <c r="T6497" s="1"/>
    </row>
    <row r="6498" spans="5:20" x14ac:dyDescent="0.35">
      <c r="E6498" s="1"/>
      <c r="F6498" s="1"/>
      <c r="P6498" s="1"/>
      <c r="Q6498" s="1"/>
      <c r="T6498" s="1"/>
    </row>
    <row r="6499" spans="5:20" x14ac:dyDescent="0.35">
      <c r="E6499" s="1"/>
      <c r="F6499" s="1"/>
      <c r="P6499" s="1"/>
      <c r="Q6499" s="1"/>
      <c r="T6499" s="1"/>
    </row>
    <row r="6500" spans="5:20" x14ac:dyDescent="0.35">
      <c r="E6500" s="1"/>
      <c r="F6500" s="1"/>
      <c r="P6500" s="1"/>
      <c r="Q6500" s="1"/>
      <c r="T6500" s="1"/>
    </row>
    <row r="6501" spans="5:20" x14ac:dyDescent="0.35">
      <c r="E6501" s="1"/>
      <c r="F6501" s="1"/>
      <c r="P6501" s="1"/>
      <c r="Q6501" s="1"/>
      <c r="T6501" s="1"/>
    </row>
    <row r="6502" spans="5:20" x14ac:dyDescent="0.35">
      <c r="E6502" s="1"/>
      <c r="F6502" s="1"/>
      <c r="P6502" s="1"/>
      <c r="Q6502" s="1"/>
      <c r="T6502" s="1"/>
    </row>
    <row r="6503" spans="5:20" x14ac:dyDescent="0.35">
      <c r="E6503" s="1"/>
      <c r="F6503" s="1"/>
      <c r="P6503" s="1"/>
      <c r="Q6503" s="1"/>
      <c r="T6503" s="1"/>
    </row>
    <row r="6504" spans="5:20" x14ac:dyDescent="0.35">
      <c r="E6504" s="1"/>
      <c r="F6504" s="1"/>
      <c r="P6504" s="1"/>
      <c r="Q6504" s="1"/>
      <c r="T6504" s="1"/>
    </row>
    <row r="6505" spans="5:20" x14ac:dyDescent="0.35">
      <c r="E6505" s="1"/>
      <c r="F6505" s="1"/>
      <c r="P6505" s="1"/>
      <c r="Q6505" s="1"/>
      <c r="T6505" s="1"/>
    </row>
    <row r="6506" spans="5:20" x14ac:dyDescent="0.35">
      <c r="E6506" s="1"/>
      <c r="F6506" s="1"/>
      <c r="P6506" s="1"/>
      <c r="Q6506" s="1"/>
      <c r="T6506" s="1"/>
    </row>
    <row r="6507" spans="5:20" x14ac:dyDescent="0.35">
      <c r="E6507" s="1"/>
      <c r="F6507" s="1"/>
      <c r="P6507" s="1"/>
      <c r="Q6507" s="1"/>
      <c r="T6507" s="1"/>
    </row>
    <row r="6508" spans="5:20" x14ac:dyDescent="0.35">
      <c r="E6508" s="1"/>
      <c r="F6508" s="1"/>
      <c r="P6508" s="1"/>
      <c r="Q6508" s="1"/>
      <c r="T6508" s="1"/>
    </row>
    <row r="6509" spans="5:20" x14ac:dyDescent="0.35">
      <c r="E6509" s="1"/>
      <c r="F6509" s="1"/>
      <c r="P6509" s="1"/>
      <c r="Q6509" s="1"/>
      <c r="T6509" s="1"/>
    </row>
    <row r="6510" spans="5:20" x14ac:dyDescent="0.35">
      <c r="E6510" s="1"/>
      <c r="F6510" s="1"/>
      <c r="P6510" s="1"/>
      <c r="Q6510" s="1"/>
      <c r="T6510" s="1"/>
    </row>
    <row r="6511" spans="5:20" x14ac:dyDescent="0.35">
      <c r="E6511" s="1"/>
      <c r="F6511" s="1"/>
      <c r="P6511" s="1"/>
      <c r="Q6511" s="1"/>
      <c r="T6511" s="1"/>
    </row>
    <row r="6512" spans="5:20" x14ac:dyDescent="0.35">
      <c r="E6512" s="1"/>
      <c r="F6512" s="1"/>
      <c r="P6512" s="1"/>
      <c r="Q6512" s="1"/>
      <c r="T6512" s="1"/>
    </row>
    <row r="6513" spans="5:20" x14ac:dyDescent="0.35">
      <c r="E6513" s="1"/>
      <c r="F6513" s="1"/>
      <c r="P6513" s="1"/>
      <c r="Q6513" s="1"/>
      <c r="T6513" s="1"/>
    </row>
    <row r="6514" spans="5:20" x14ac:dyDescent="0.35">
      <c r="E6514" s="1"/>
      <c r="F6514" s="1"/>
      <c r="P6514" s="1"/>
      <c r="Q6514" s="1"/>
      <c r="T6514" s="1"/>
    </row>
    <row r="6515" spans="5:20" x14ac:dyDescent="0.35">
      <c r="E6515" s="1"/>
      <c r="F6515" s="1"/>
      <c r="P6515" s="1"/>
      <c r="Q6515" s="1"/>
      <c r="T6515" s="1"/>
    </row>
    <row r="6516" spans="5:20" x14ac:dyDescent="0.35">
      <c r="E6516" s="1"/>
      <c r="F6516" s="1"/>
      <c r="P6516" s="1"/>
      <c r="Q6516" s="1"/>
      <c r="T6516" s="1"/>
    </row>
    <row r="6517" spans="5:20" x14ac:dyDescent="0.35">
      <c r="E6517" s="1"/>
      <c r="F6517" s="1"/>
      <c r="P6517" s="1"/>
      <c r="Q6517" s="1"/>
      <c r="T6517" s="1"/>
    </row>
    <row r="6518" spans="5:20" x14ac:dyDescent="0.35">
      <c r="E6518" s="1"/>
      <c r="F6518" s="1"/>
      <c r="P6518" s="1"/>
      <c r="Q6518" s="1"/>
      <c r="T6518" s="1"/>
    </row>
    <row r="6519" spans="5:20" x14ac:dyDescent="0.35">
      <c r="E6519" s="1"/>
      <c r="F6519" s="1"/>
      <c r="P6519" s="1"/>
      <c r="Q6519" s="1"/>
      <c r="T6519" s="1"/>
    </row>
    <row r="6520" spans="5:20" x14ac:dyDescent="0.35">
      <c r="E6520" s="1"/>
      <c r="F6520" s="1"/>
      <c r="P6520" s="1"/>
      <c r="Q6520" s="1"/>
      <c r="T6520" s="1"/>
    </row>
    <row r="6521" spans="5:20" x14ac:dyDescent="0.35">
      <c r="E6521" s="1"/>
      <c r="F6521" s="1"/>
      <c r="P6521" s="1"/>
      <c r="Q6521" s="1"/>
      <c r="T6521" s="1"/>
    </row>
    <row r="6522" spans="5:20" x14ac:dyDescent="0.35">
      <c r="E6522" s="1"/>
      <c r="F6522" s="1"/>
      <c r="P6522" s="1"/>
      <c r="Q6522" s="1"/>
      <c r="T6522" s="1"/>
    </row>
    <row r="6523" spans="5:20" x14ac:dyDescent="0.35">
      <c r="E6523" s="1"/>
      <c r="F6523" s="1"/>
      <c r="P6523" s="1"/>
      <c r="Q6523" s="1"/>
      <c r="T6523" s="1"/>
    </row>
    <row r="6524" spans="5:20" x14ac:dyDescent="0.35">
      <c r="E6524" s="1"/>
      <c r="F6524" s="1"/>
      <c r="P6524" s="1"/>
      <c r="Q6524" s="1"/>
      <c r="T6524" s="1"/>
    </row>
    <row r="6525" spans="5:20" x14ac:dyDescent="0.35">
      <c r="E6525" s="1"/>
      <c r="F6525" s="1"/>
      <c r="P6525" s="1"/>
      <c r="Q6525" s="1"/>
      <c r="T6525" s="1"/>
    </row>
    <row r="6526" spans="5:20" x14ac:dyDescent="0.35">
      <c r="E6526" s="1"/>
      <c r="F6526" s="1"/>
      <c r="P6526" s="1"/>
      <c r="Q6526" s="1"/>
      <c r="T6526" s="1"/>
    </row>
    <row r="6527" spans="5:20" x14ac:dyDescent="0.35">
      <c r="E6527" s="1"/>
      <c r="F6527" s="1"/>
      <c r="P6527" s="1"/>
      <c r="Q6527" s="1"/>
      <c r="T6527" s="1"/>
    </row>
    <row r="6528" spans="5:20" x14ac:dyDescent="0.35">
      <c r="E6528" s="1"/>
      <c r="F6528" s="1"/>
      <c r="P6528" s="1"/>
      <c r="Q6528" s="1"/>
      <c r="T6528" s="1"/>
    </row>
    <row r="6529" spans="5:20" x14ac:dyDescent="0.35">
      <c r="E6529" s="1"/>
      <c r="F6529" s="1"/>
      <c r="P6529" s="1"/>
      <c r="Q6529" s="1"/>
      <c r="T6529" s="1"/>
    </row>
    <row r="6530" spans="5:20" x14ac:dyDescent="0.35">
      <c r="E6530" s="1"/>
      <c r="F6530" s="1"/>
      <c r="P6530" s="1"/>
      <c r="Q6530" s="1"/>
      <c r="T6530" s="1"/>
    </row>
    <row r="6531" spans="5:20" x14ac:dyDescent="0.35">
      <c r="E6531" s="1"/>
      <c r="F6531" s="1"/>
      <c r="P6531" s="1"/>
      <c r="Q6531" s="1"/>
      <c r="T6531" s="1"/>
    </row>
    <row r="6532" spans="5:20" x14ac:dyDescent="0.35">
      <c r="E6532" s="1"/>
      <c r="F6532" s="1"/>
      <c r="P6532" s="1"/>
      <c r="Q6532" s="1"/>
      <c r="T6532" s="1"/>
    </row>
    <row r="6533" spans="5:20" x14ac:dyDescent="0.35">
      <c r="E6533" s="1"/>
      <c r="F6533" s="1"/>
      <c r="P6533" s="1"/>
      <c r="Q6533" s="1"/>
      <c r="T6533" s="1"/>
    </row>
    <row r="6534" spans="5:20" x14ac:dyDescent="0.35">
      <c r="E6534" s="1"/>
      <c r="F6534" s="1"/>
      <c r="P6534" s="1"/>
      <c r="Q6534" s="1"/>
      <c r="T6534" s="1"/>
    </row>
    <row r="6535" spans="5:20" x14ac:dyDescent="0.35">
      <c r="E6535" s="1"/>
      <c r="F6535" s="1"/>
      <c r="P6535" s="1"/>
      <c r="Q6535" s="1"/>
      <c r="T6535" s="1"/>
    </row>
    <row r="6536" spans="5:20" x14ac:dyDescent="0.35">
      <c r="E6536" s="1"/>
      <c r="F6536" s="1"/>
      <c r="P6536" s="1"/>
      <c r="Q6536" s="1"/>
      <c r="T6536" s="1"/>
    </row>
    <row r="6537" spans="5:20" x14ac:dyDescent="0.35">
      <c r="E6537" s="1"/>
      <c r="F6537" s="1"/>
      <c r="P6537" s="1"/>
      <c r="Q6537" s="1"/>
      <c r="T6537" s="1"/>
    </row>
    <row r="6538" spans="5:20" x14ac:dyDescent="0.35">
      <c r="E6538" s="1"/>
      <c r="F6538" s="1"/>
      <c r="P6538" s="1"/>
      <c r="Q6538" s="1"/>
      <c r="T6538" s="1"/>
    </row>
    <row r="6539" spans="5:20" x14ac:dyDescent="0.35">
      <c r="E6539" s="1"/>
      <c r="F6539" s="1"/>
      <c r="P6539" s="1"/>
      <c r="Q6539" s="1"/>
      <c r="T6539" s="1"/>
    </row>
    <row r="6540" spans="5:20" x14ac:dyDescent="0.35">
      <c r="E6540" s="1"/>
      <c r="F6540" s="1"/>
      <c r="P6540" s="1"/>
      <c r="Q6540" s="1"/>
      <c r="T6540" s="1"/>
    </row>
    <row r="6541" spans="5:20" x14ac:dyDescent="0.35">
      <c r="E6541" s="1"/>
      <c r="F6541" s="1"/>
      <c r="P6541" s="1"/>
      <c r="Q6541" s="1"/>
      <c r="T6541" s="1"/>
    </row>
    <row r="6542" spans="5:20" x14ac:dyDescent="0.35">
      <c r="E6542" s="1"/>
      <c r="F6542" s="1"/>
      <c r="P6542" s="1"/>
      <c r="Q6542" s="1"/>
      <c r="T6542" s="1"/>
    </row>
    <row r="6543" spans="5:20" x14ac:dyDescent="0.35">
      <c r="E6543" s="1"/>
      <c r="F6543" s="1"/>
      <c r="P6543" s="1"/>
      <c r="Q6543" s="1"/>
      <c r="T6543" s="1"/>
    </row>
    <row r="6544" spans="5:20" x14ac:dyDescent="0.35">
      <c r="E6544" s="1"/>
      <c r="F6544" s="1"/>
      <c r="P6544" s="1"/>
      <c r="Q6544" s="1"/>
      <c r="T6544" s="1"/>
    </row>
    <row r="6545" spans="5:20" x14ac:dyDescent="0.35">
      <c r="E6545" s="1"/>
      <c r="F6545" s="1"/>
      <c r="P6545" s="1"/>
      <c r="Q6545" s="1"/>
      <c r="T6545" s="1"/>
    </row>
    <row r="6546" spans="5:20" x14ac:dyDescent="0.35">
      <c r="E6546" s="1"/>
      <c r="F6546" s="1"/>
      <c r="P6546" s="1"/>
      <c r="Q6546" s="1"/>
      <c r="T6546" s="1"/>
    </row>
    <row r="6547" spans="5:20" x14ac:dyDescent="0.35">
      <c r="E6547" s="1"/>
      <c r="F6547" s="1"/>
      <c r="P6547" s="1"/>
      <c r="Q6547" s="1"/>
      <c r="T6547" s="1"/>
    </row>
    <row r="6548" spans="5:20" x14ac:dyDescent="0.35">
      <c r="E6548" s="1"/>
      <c r="F6548" s="1"/>
      <c r="P6548" s="1"/>
      <c r="Q6548" s="1"/>
      <c r="T6548" s="1"/>
    </row>
    <row r="6549" spans="5:20" x14ac:dyDescent="0.35">
      <c r="E6549" s="1"/>
      <c r="F6549" s="1"/>
      <c r="P6549" s="1"/>
      <c r="Q6549" s="1"/>
      <c r="T6549" s="1"/>
    </row>
    <row r="6550" spans="5:20" x14ac:dyDescent="0.35">
      <c r="E6550" s="1"/>
      <c r="F6550" s="1"/>
      <c r="P6550" s="1"/>
      <c r="Q6550" s="1"/>
      <c r="T6550" s="1"/>
    </row>
    <row r="6551" spans="5:20" x14ac:dyDescent="0.35">
      <c r="E6551" s="1"/>
      <c r="F6551" s="1"/>
      <c r="P6551" s="1"/>
      <c r="Q6551" s="1"/>
      <c r="T6551" s="1"/>
    </row>
    <row r="6552" spans="5:20" x14ac:dyDescent="0.35">
      <c r="E6552" s="1"/>
      <c r="F6552" s="1"/>
      <c r="P6552" s="1"/>
      <c r="Q6552" s="1"/>
      <c r="T6552" s="1"/>
    </row>
    <row r="6553" spans="5:20" x14ac:dyDescent="0.35">
      <c r="E6553" s="1"/>
      <c r="F6553" s="1"/>
      <c r="P6553" s="1"/>
      <c r="Q6553" s="1"/>
      <c r="T6553" s="1"/>
    </row>
    <row r="6554" spans="5:20" x14ac:dyDescent="0.35">
      <c r="E6554" s="1"/>
      <c r="F6554" s="1"/>
      <c r="P6554" s="1"/>
      <c r="Q6554" s="1"/>
      <c r="T6554" s="1"/>
    </row>
    <row r="6555" spans="5:20" x14ac:dyDescent="0.35">
      <c r="E6555" s="1"/>
      <c r="F6555" s="1"/>
      <c r="P6555" s="1"/>
      <c r="Q6555" s="1"/>
      <c r="T6555" s="1"/>
    </row>
    <row r="6556" spans="5:20" x14ac:dyDescent="0.35">
      <c r="E6556" s="1"/>
      <c r="F6556" s="1"/>
      <c r="P6556" s="1"/>
      <c r="Q6556" s="1"/>
      <c r="T6556" s="1"/>
    </row>
    <row r="6557" spans="5:20" x14ac:dyDescent="0.35">
      <c r="E6557" s="1"/>
      <c r="F6557" s="1"/>
      <c r="P6557" s="1"/>
      <c r="Q6557" s="1"/>
      <c r="T6557" s="1"/>
    </row>
    <row r="6558" spans="5:20" x14ac:dyDescent="0.35">
      <c r="E6558" s="1"/>
      <c r="F6558" s="1"/>
      <c r="P6558" s="1"/>
      <c r="Q6558" s="1"/>
      <c r="T6558" s="1"/>
    </row>
    <row r="6559" spans="5:20" x14ac:dyDescent="0.35">
      <c r="E6559" s="1"/>
      <c r="F6559" s="1"/>
      <c r="P6559" s="1"/>
      <c r="Q6559" s="1"/>
      <c r="T6559" s="1"/>
    </row>
    <row r="6560" spans="5:20" x14ac:dyDescent="0.35">
      <c r="E6560" s="1"/>
      <c r="F6560" s="1"/>
      <c r="P6560" s="1"/>
      <c r="Q6560" s="1"/>
      <c r="T6560" s="1"/>
    </row>
    <row r="6561" spans="5:20" x14ac:dyDescent="0.35">
      <c r="E6561" s="1"/>
      <c r="F6561" s="1"/>
      <c r="P6561" s="1"/>
      <c r="Q6561" s="1"/>
      <c r="T6561" s="1"/>
    </row>
    <row r="6562" spans="5:20" x14ac:dyDescent="0.35">
      <c r="E6562" s="1"/>
      <c r="F6562" s="1"/>
      <c r="P6562" s="1"/>
      <c r="Q6562" s="1"/>
      <c r="T6562" s="1"/>
    </row>
    <row r="6563" spans="5:20" x14ac:dyDescent="0.35">
      <c r="E6563" s="1"/>
      <c r="F6563" s="1"/>
      <c r="P6563" s="1"/>
      <c r="Q6563" s="1"/>
      <c r="T6563" s="1"/>
    </row>
    <row r="6564" spans="5:20" x14ac:dyDescent="0.35">
      <c r="E6564" s="1"/>
      <c r="F6564" s="1"/>
      <c r="P6564" s="1"/>
      <c r="Q6564" s="1"/>
      <c r="T6564" s="1"/>
    </row>
    <row r="6565" spans="5:20" x14ac:dyDescent="0.35">
      <c r="E6565" s="1"/>
      <c r="F6565" s="1"/>
      <c r="P6565" s="1"/>
      <c r="Q6565" s="1"/>
      <c r="T6565" s="1"/>
    </row>
    <row r="6566" spans="5:20" x14ac:dyDescent="0.35">
      <c r="E6566" s="1"/>
      <c r="F6566" s="1"/>
      <c r="P6566" s="1"/>
      <c r="Q6566" s="1"/>
      <c r="T6566" s="1"/>
    </row>
    <row r="6567" spans="5:20" x14ac:dyDescent="0.35">
      <c r="E6567" s="1"/>
      <c r="F6567" s="1"/>
      <c r="P6567" s="1"/>
      <c r="Q6567" s="1"/>
      <c r="T6567" s="1"/>
    </row>
    <row r="6568" spans="5:20" x14ac:dyDescent="0.35">
      <c r="E6568" s="1"/>
      <c r="F6568" s="1"/>
      <c r="P6568" s="1"/>
      <c r="Q6568" s="1"/>
      <c r="T6568" s="1"/>
    </row>
    <row r="6569" spans="5:20" x14ac:dyDescent="0.35">
      <c r="E6569" s="1"/>
      <c r="F6569" s="1"/>
      <c r="P6569" s="1"/>
      <c r="Q6569" s="1"/>
      <c r="T6569" s="1"/>
    </row>
    <row r="6570" spans="5:20" x14ac:dyDescent="0.35">
      <c r="E6570" s="1"/>
      <c r="F6570" s="1"/>
      <c r="P6570" s="1"/>
      <c r="Q6570" s="1"/>
      <c r="T6570" s="1"/>
    </row>
    <row r="6571" spans="5:20" x14ac:dyDescent="0.35">
      <c r="E6571" s="1"/>
      <c r="F6571" s="1"/>
      <c r="P6571" s="1"/>
      <c r="Q6571" s="1"/>
      <c r="T6571" s="1"/>
    </row>
    <row r="6572" spans="5:20" x14ac:dyDescent="0.35">
      <c r="E6572" s="1"/>
      <c r="F6572" s="1"/>
      <c r="P6572" s="1"/>
      <c r="Q6572" s="1"/>
      <c r="T6572" s="1"/>
    </row>
    <row r="6573" spans="5:20" x14ac:dyDescent="0.35">
      <c r="E6573" s="1"/>
      <c r="F6573" s="1"/>
      <c r="P6573" s="1"/>
      <c r="Q6573" s="1"/>
      <c r="T6573" s="1"/>
    </row>
    <row r="6574" spans="5:20" x14ac:dyDescent="0.35">
      <c r="E6574" s="1"/>
      <c r="F6574" s="1"/>
      <c r="P6574" s="1"/>
      <c r="Q6574" s="1"/>
      <c r="T6574" s="1"/>
    </row>
    <row r="6575" spans="5:20" x14ac:dyDescent="0.35">
      <c r="E6575" s="1"/>
      <c r="F6575" s="1"/>
      <c r="P6575" s="1"/>
      <c r="Q6575" s="1"/>
      <c r="T6575" s="1"/>
    </row>
    <row r="6576" spans="5:20" x14ac:dyDescent="0.35">
      <c r="E6576" s="1"/>
      <c r="F6576" s="1"/>
      <c r="P6576" s="1"/>
      <c r="Q6576" s="1"/>
      <c r="T6576" s="1"/>
    </row>
    <row r="6577" spans="5:20" x14ac:dyDescent="0.35">
      <c r="E6577" s="1"/>
      <c r="F6577" s="1"/>
      <c r="P6577" s="1"/>
      <c r="Q6577" s="1"/>
      <c r="T6577" s="1"/>
    </row>
    <row r="6578" spans="5:20" x14ac:dyDescent="0.35">
      <c r="E6578" s="1"/>
      <c r="F6578" s="1"/>
      <c r="P6578" s="1"/>
      <c r="Q6578" s="1"/>
      <c r="T6578" s="1"/>
    </row>
    <row r="6579" spans="5:20" x14ac:dyDescent="0.35">
      <c r="E6579" s="1"/>
      <c r="F6579" s="1"/>
      <c r="P6579" s="1"/>
      <c r="Q6579" s="1"/>
      <c r="T6579" s="1"/>
    </row>
    <row r="6580" spans="5:20" x14ac:dyDescent="0.35">
      <c r="E6580" s="1"/>
      <c r="F6580" s="1"/>
      <c r="P6580" s="1"/>
      <c r="Q6580" s="1"/>
      <c r="T6580" s="1"/>
    </row>
    <row r="6581" spans="5:20" x14ac:dyDescent="0.35">
      <c r="E6581" s="1"/>
      <c r="F6581" s="1"/>
      <c r="P6581" s="1"/>
      <c r="Q6581" s="1"/>
      <c r="T6581" s="1"/>
    </row>
    <row r="6582" spans="5:20" x14ac:dyDescent="0.35">
      <c r="E6582" s="1"/>
      <c r="F6582" s="1"/>
      <c r="P6582" s="1"/>
      <c r="Q6582" s="1"/>
      <c r="T6582" s="1"/>
    </row>
    <row r="6583" spans="5:20" x14ac:dyDescent="0.35">
      <c r="E6583" s="1"/>
      <c r="F6583" s="1"/>
      <c r="P6583" s="1"/>
      <c r="Q6583" s="1"/>
      <c r="T6583" s="1"/>
    </row>
    <row r="6584" spans="5:20" x14ac:dyDescent="0.35">
      <c r="E6584" s="1"/>
      <c r="F6584" s="1"/>
      <c r="P6584" s="1"/>
      <c r="Q6584" s="1"/>
      <c r="T6584" s="1"/>
    </row>
    <row r="6585" spans="5:20" x14ac:dyDescent="0.35">
      <c r="E6585" s="1"/>
      <c r="F6585" s="1"/>
      <c r="P6585" s="1"/>
      <c r="Q6585" s="1"/>
      <c r="T6585" s="1"/>
    </row>
    <row r="6586" spans="5:20" x14ac:dyDescent="0.35">
      <c r="E6586" s="1"/>
      <c r="F6586" s="1"/>
      <c r="P6586" s="1"/>
      <c r="Q6586" s="1"/>
      <c r="T6586" s="1"/>
    </row>
    <row r="6587" spans="5:20" x14ac:dyDescent="0.35">
      <c r="E6587" s="1"/>
      <c r="F6587" s="1"/>
      <c r="P6587" s="1"/>
      <c r="Q6587" s="1"/>
      <c r="T6587" s="1"/>
    </row>
    <row r="6588" spans="5:20" x14ac:dyDescent="0.35">
      <c r="E6588" s="1"/>
      <c r="F6588" s="1"/>
      <c r="P6588" s="1"/>
      <c r="Q6588" s="1"/>
      <c r="T6588" s="1"/>
    </row>
    <row r="6589" spans="5:20" x14ac:dyDescent="0.35">
      <c r="E6589" s="1"/>
      <c r="F6589" s="1"/>
      <c r="P6589" s="1"/>
      <c r="Q6589" s="1"/>
      <c r="T6589" s="1"/>
    </row>
    <row r="6590" spans="5:20" x14ac:dyDescent="0.35">
      <c r="E6590" s="1"/>
      <c r="F6590" s="1"/>
      <c r="P6590" s="1"/>
      <c r="Q6590" s="1"/>
      <c r="T6590" s="1"/>
    </row>
    <row r="6591" spans="5:20" x14ac:dyDescent="0.35">
      <c r="E6591" s="1"/>
      <c r="F6591" s="1"/>
      <c r="P6591" s="1"/>
      <c r="Q6591" s="1"/>
      <c r="T6591" s="1"/>
    </row>
    <row r="6592" spans="5:20" x14ac:dyDescent="0.35">
      <c r="E6592" s="1"/>
      <c r="F6592" s="1"/>
      <c r="P6592" s="1"/>
      <c r="Q6592" s="1"/>
      <c r="T6592" s="1"/>
    </row>
    <row r="6593" spans="5:20" x14ac:dyDescent="0.35">
      <c r="E6593" s="1"/>
      <c r="F6593" s="1"/>
      <c r="P6593" s="1"/>
      <c r="Q6593" s="1"/>
      <c r="T6593" s="1"/>
    </row>
    <row r="6594" spans="5:20" x14ac:dyDescent="0.35">
      <c r="E6594" s="1"/>
      <c r="F6594" s="1"/>
      <c r="P6594" s="1"/>
      <c r="Q6594" s="1"/>
      <c r="T6594" s="1"/>
    </row>
    <row r="6595" spans="5:20" x14ac:dyDescent="0.35">
      <c r="E6595" s="1"/>
      <c r="F6595" s="1"/>
      <c r="P6595" s="1"/>
      <c r="Q6595" s="1"/>
      <c r="T6595" s="1"/>
    </row>
    <row r="6596" spans="5:20" x14ac:dyDescent="0.35">
      <c r="E6596" s="1"/>
      <c r="F6596" s="1"/>
      <c r="P6596" s="1"/>
      <c r="Q6596" s="1"/>
      <c r="T6596" s="1"/>
    </row>
    <row r="6597" spans="5:20" x14ac:dyDescent="0.35">
      <c r="E6597" s="1"/>
      <c r="F6597" s="1"/>
      <c r="P6597" s="1"/>
      <c r="Q6597" s="1"/>
      <c r="T6597" s="1"/>
    </row>
    <row r="6598" spans="5:20" x14ac:dyDescent="0.35">
      <c r="E6598" s="1"/>
      <c r="F6598" s="1"/>
      <c r="P6598" s="1"/>
      <c r="Q6598" s="1"/>
      <c r="T6598" s="1"/>
    </row>
    <row r="6599" spans="5:20" x14ac:dyDescent="0.35">
      <c r="E6599" s="1"/>
      <c r="F6599" s="1"/>
      <c r="P6599" s="1"/>
      <c r="Q6599" s="1"/>
      <c r="T6599" s="1"/>
    </row>
    <row r="6600" spans="5:20" x14ac:dyDescent="0.35">
      <c r="E6600" s="1"/>
      <c r="F6600" s="1"/>
      <c r="P6600" s="1"/>
      <c r="Q6600" s="1"/>
      <c r="T6600" s="1"/>
    </row>
    <row r="6601" spans="5:20" x14ac:dyDescent="0.35">
      <c r="E6601" s="1"/>
      <c r="F6601" s="1"/>
      <c r="P6601" s="1"/>
      <c r="Q6601" s="1"/>
      <c r="T6601" s="1"/>
    </row>
    <row r="6602" spans="5:20" x14ac:dyDescent="0.35">
      <c r="E6602" s="1"/>
      <c r="F6602" s="1"/>
      <c r="P6602" s="1"/>
      <c r="Q6602" s="1"/>
      <c r="T6602" s="1"/>
    </row>
    <row r="6603" spans="5:20" x14ac:dyDescent="0.35">
      <c r="E6603" s="1"/>
      <c r="F6603" s="1"/>
      <c r="P6603" s="1"/>
      <c r="Q6603" s="1"/>
      <c r="T6603" s="1"/>
    </row>
    <row r="6604" spans="5:20" x14ac:dyDescent="0.35">
      <c r="E6604" s="1"/>
      <c r="F6604" s="1"/>
      <c r="P6604" s="1"/>
      <c r="Q6604" s="1"/>
      <c r="T6604" s="1"/>
    </row>
    <row r="6605" spans="5:20" x14ac:dyDescent="0.35">
      <c r="E6605" s="1"/>
      <c r="F6605" s="1"/>
      <c r="P6605" s="1"/>
      <c r="Q6605" s="1"/>
      <c r="T6605" s="1"/>
    </row>
    <row r="6606" spans="5:20" x14ac:dyDescent="0.35">
      <c r="E6606" s="1"/>
      <c r="F6606" s="1"/>
      <c r="P6606" s="1"/>
      <c r="Q6606" s="1"/>
      <c r="T6606" s="1"/>
    </row>
    <row r="6607" spans="5:20" x14ac:dyDescent="0.35">
      <c r="E6607" s="1"/>
      <c r="F6607" s="1"/>
      <c r="P6607" s="1"/>
      <c r="Q6607" s="1"/>
      <c r="T6607" s="1"/>
    </row>
    <row r="6608" spans="5:20" x14ac:dyDescent="0.35">
      <c r="E6608" s="1"/>
      <c r="F6608" s="1"/>
      <c r="P6608" s="1"/>
      <c r="Q6608" s="1"/>
      <c r="T6608" s="1"/>
    </row>
    <row r="6609" spans="5:20" x14ac:dyDescent="0.35">
      <c r="E6609" s="1"/>
      <c r="F6609" s="1"/>
      <c r="P6609" s="1"/>
      <c r="Q6609" s="1"/>
      <c r="T6609" s="1"/>
    </row>
    <row r="6610" spans="5:20" x14ac:dyDescent="0.35">
      <c r="E6610" s="1"/>
      <c r="F6610" s="1"/>
      <c r="P6610" s="1"/>
      <c r="Q6610" s="1"/>
      <c r="T6610" s="1"/>
    </row>
    <row r="6611" spans="5:20" x14ac:dyDescent="0.35">
      <c r="E6611" s="1"/>
      <c r="F6611" s="1"/>
      <c r="P6611" s="1"/>
      <c r="Q6611" s="1"/>
      <c r="T6611" s="1"/>
    </row>
    <row r="6612" spans="5:20" x14ac:dyDescent="0.35">
      <c r="E6612" s="1"/>
      <c r="F6612" s="1"/>
      <c r="P6612" s="1"/>
      <c r="Q6612" s="1"/>
      <c r="T6612" s="1"/>
    </row>
    <row r="6613" spans="5:20" x14ac:dyDescent="0.35">
      <c r="E6613" s="1"/>
      <c r="F6613" s="1"/>
      <c r="P6613" s="1"/>
      <c r="Q6613" s="1"/>
      <c r="T6613" s="1"/>
    </row>
    <row r="6614" spans="5:20" x14ac:dyDescent="0.35">
      <c r="E6614" s="1"/>
      <c r="F6614" s="1"/>
      <c r="P6614" s="1"/>
      <c r="Q6614" s="1"/>
      <c r="T6614" s="1"/>
    </row>
    <row r="6615" spans="5:20" x14ac:dyDescent="0.35">
      <c r="E6615" s="1"/>
      <c r="F6615" s="1"/>
      <c r="P6615" s="1"/>
      <c r="Q6615" s="1"/>
      <c r="T6615" s="1"/>
    </row>
    <row r="6616" spans="5:20" x14ac:dyDescent="0.35">
      <c r="E6616" s="1"/>
      <c r="F6616" s="1"/>
      <c r="P6616" s="1"/>
      <c r="Q6616" s="1"/>
      <c r="T6616" s="1"/>
    </row>
    <row r="6617" spans="5:20" x14ac:dyDescent="0.35">
      <c r="E6617" s="1"/>
      <c r="F6617" s="1"/>
      <c r="P6617" s="1"/>
      <c r="Q6617" s="1"/>
      <c r="T6617" s="1"/>
    </row>
    <row r="6618" spans="5:20" x14ac:dyDescent="0.35">
      <c r="E6618" s="1"/>
      <c r="F6618" s="1"/>
      <c r="P6618" s="1"/>
      <c r="Q6618" s="1"/>
      <c r="T6618" s="1"/>
    </row>
    <row r="6619" spans="5:20" x14ac:dyDescent="0.35">
      <c r="E6619" s="1"/>
      <c r="F6619" s="1"/>
      <c r="P6619" s="1"/>
      <c r="Q6619" s="1"/>
      <c r="T6619" s="1"/>
    </row>
    <row r="6620" spans="5:20" x14ac:dyDescent="0.35">
      <c r="E6620" s="1"/>
      <c r="F6620" s="1"/>
      <c r="P6620" s="1"/>
      <c r="Q6620" s="1"/>
      <c r="T6620" s="1"/>
    </row>
    <row r="6621" spans="5:20" x14ac:dyDescent="0.35">
      <c r="E6621" s="1"/>
      <c r="F6621" s="1"/>
      <c r="P6621" s="1"/>
      <c r="Q6621" s="1"/>
      <c r="T6621" s="1"/>
    </row>
    <row r="6622" spans="5:20" x14ac:dyDescent="0.35">
      <c r="E6622" s="1"/>
      <c r="F6622" s="1"/>
      <c r="P6622" s="1"/>
      <c r="Q6622" s="1"/>
      <c r="T6622" s="1"/>
    </row>
    <row r="6623" spans="5:20" x14ac:dyDescent="0.35">
      <c r="E6623" s="1"/>
      <c r="F6623" s="1"/>
      <c r="P6623" s="1"/>
      <c r="Q6623" s="1"/>
      <c r="T6623" s="1"/>
    </row>
    <row r="6624" spans="5:20" x14ac:dyDescent="0.35">
      <c r="E6624" s="1"/>
      <c r="F6624" s="1"/>
      <c r="P6624" s="1"/>
      <c r="Q6624" s="1"/>
      <c r="T6624" s="1"/>
    </row>
    <row r="6625" spans="5:20" x14ac:dyDescent="0.35">
      <c r="E6625" s="1"/>
      <c r="F6625" s="1"/>
      <c r="P6625" s="1"/>
      <c r="Q6625" s="1"/>
      <c r="T6625" s="1"/>
    </row>
    <row r="6626" spans="5:20" x14ac:dyDescent="0.35">
      <c r="E6626" s="1"/>
      <c r="F6626" s="1"/>
      <c r="P6626" s="1"/>
      <c r="Q6626" s="1"/>
      <c r="T6626" s="1"/>
    </row>
    <row r="6627" spans="5:20" x14ac:dyDescent="0.35">
      <c r="E6627" s="1"/>
      <c r="F6627" s="1"/>
      <c r="P6627" s="1"/>
      <c r="Q6627" s="1"/>
      <c r="T6627" s="1"/>
    </row>
    <row r="6628" spans="5:20" x14ac:dyDescent="0.35">
      <c r="E6628" s="1"/>
      <c r="F6628" s="1"/>
      <c r="P6628" s="1"/>
      <c r="Q6628" s="1"/>
      <c r="T6628" s="1"/>
    </row>
    <row r="6629" spans="5:20" x14ac:dyDescent="0.35">
      <c r="E6629" s="1"/>
      <c r="F6629" s="1"/>
      <c r="P6629" s="1"/>
      <c r="Q6629" s="1"/>
      <c r="T6629" s="1"/>
    </row>
    <row r="6630" spans="5:20" x14ac:dyDescent="0.35">
      <c r="E6630" s="1"/>
      <c r="F6630" s="1"/>
      <c r="P6630" s="1"/>
      <c r="Q6630" s="1"/>
      <c r="T6630" s="1"/>
    </row>
    <row r="6631" spans="5:20" x14ac:dyDescent="0.35">
      <c r="E6631" s="1"/>
      <c r="F6631" s="1"/>
      <c r="P6631" s="1"/>
      <c r="Q6631" s="1"/>
      <c r="T6631" s="1"/>
    </row>
    <row r="6632" spans="5:20" x14ac:dyDescent="0.35">
      <c r="E6632" s="1"/>
      <c r="F6632" s="1"/>
      <c r="P6632" s="1"/>
      <c r="Q6632" s="1"/>
      <c r="T6632" s="1"/>
    </row>
    <row r="6633" spans="5:20" x14ac:dyDescent="0.35">
      <c r="E6633" s="1"/>
      <c r="F6633" s="1"/>
      <c r="P6633" s="1"/>
      <c r="Q6633" s="1"/>
      <c r="T6633" s="1"/>
    </row>
    <row r="6634" spans="5:20" x14ac:dyDescent="0.35">
      <c r="E6634" s="1"/>
      <c r="F6634" s="1"/>
      <c r="P6634" s="1"/>
      <c r="Q6634" s="1"/>
      <c r="T6634" s="1"/>
    </row>
    <row r="6635" spans="5:20" x14ac:dyDescent="0.35">
      <c r="E6635" s="1"/>
      <c r="F6635" s="1"/>
      <c r="P6635" s="1"/>
      <c r="Q6635" s="1"/>
      <c r="T6635" s="1"/>
    </row>
    <row r="6636" spans="5:20" x14ac:dyDescent="0.35">
      <c r="E6636" s="1"/>
      <c r="F6636" s="1"/>
      <c r="P6636" s="1"/>
      <c r="Q6636" s="1"/>
      <c r="T6636" s="1"/>
    </row>
    <row r="6637" spans="5:20" x14ac:dyDescent="0.35">
      <c r="E6637" s="1"/>
      <c r="F6637" s="1"/>
      <c r="P6637" s="1"/>
      <c r="Q6637" s="1"/>
      <c r="T6637" s="1"/>
    </row>
    <row r="6638" spans="5:20" x14ac:dyDescent="0.35">
      <c r="E6638" s="1"/>
      <c r="F6638" s="1"/>
      <c r="P6638" s="1"/>
      <c r="Q6638" s="1"/>
      <c r="T6638" s="1"/>
    </row>
    <row r="6639" spans="5:20" x14ac:dyDescent="0.35">
      <c r="E6639" s="1"/>
      <c r="F6639" s="1"/>
      <c r="P6639" s="1"/>
      <c r="Q6639" s="1"/>
      <c r="T6639" s="1"/>
    </row>
    <row r="6640" spans="5:20" x14ac:dyDescent="0.35">
      <c r="E6640" s="1"/>
      <c r="F6640" s="1"/>
      <c r="P6640" s="1"/>
      <c r="Q6640" s="1"/>
      <c r="T6640" s="1"/>
    </row>
    <row r="6641" spans="5:20" x14ac:dyDescent="0.35">
      <c r="E6641" s="1"/>
      <c r="F6641" s="1"/>
      <c r="P6641" s="1"/>
      <c r="Q6641" s="1"/>
      <c r="T6641" s="1"/>
    </row>
    <row r="6642" spans="5:20" x14ac:dyDescent="0.35">
      <c r="E6642" s="1"/>
      <c r="F6642" s="1"/>
      <c r="P6642" s="1"/>
      <c r="Q6642" s="1"/>
      <c r="T6642" s="1"/>
    </row>
    <row r="6643" spans="5:20" x14ac:dyDescent="0.35">
      <c r="E6643" s="1"/>
      <c r="F6643" s="1"/>
      <c r="P6643" s="1"/>
      <c r="Q6643" s="1"/>
      <c r="T6643" s="1"/>
    </row>
    <row r="6644" spans="5:20" x14ac:dyDescent="0.35">
      <c r="E6644" s="1"/>
      <c r="F6644" s="1"/>
      <c r="P6644" s="1"/>
      <c r="Q6644" s="1"/>
      <c r="T6644" s="1"/>
    </row>
    <row r="6645" spans="5:20" x14ac:dyDescent="0.35">
      <c r="E6645" s="1"/>
      <c r="F6645" s="1"/>
      <c r="P6645" s="1"/>
      <c r="Q6645" s="1"/>
      <c r="T6645" s="1"/>
    </row>
    <row r="6646" spans="5:20" x14ac:dyDescent="0.35">
      <c r="E6646" s="1"/>
      <c r="F6646" s="1"/>
      <c r="P6646" s="1"/>
      <c r="Q6646" s="1"/>
      <c r="T6646" s="1"/>
    </row>
    <row r="6647" spans="5:20" x14ac:dyDescent="0.35">
      <c r="E6647" s="1"/>
      <c r="F6647" s="1"/>
      <c r="P6647" s="1"/>
      <c r="Q6647" s="1"/>
      <c r="T6647" s="1"/>
    </row>
    <row r="6648" spans="5:20" x14ac:dyDescent="0.35">
      <c r="E6648" s="1"/>
      <c r="F6648" s="1"/>
      <c r="P6648" s="1"/>
      <c r="Q6648" s="1"/>
      <c r="T6648" s="1"/>
    </row>
    <row r="6649" spans="5:20" x14ac:dyDescent="0.35">
      <c r="E6649" s="1"/>
      <c r="F6649" s="1"/>
      <c r="P6649" s="1"/>
      <c r="Q6649" s="1"/>
      <c r="T6649" s="1"/>
    </row>
    <row r="6650" spans="5:20" x14ac:dyDescent="0.35">
      <c r="E6650" s="1"/>
      <c r="F6650" s="1"/>
      <c r="P6650" s="1"/>
      <c r="Q6650" s="1"/>
      <c r="T6650" s="1"/>
    </row>
    <row r="6651" spans="5:20" x14ac:dyDescent="0.35">
      <c r="E6651" s="1"/>
      <c r="F6651" s="1"/>
      <c r="P6651" s="1"/>
      <c r="Q6651" s="1"/>
      <c r="T6651" s="1"/>
    </row>
    <row r="6652" spans="5:20" x14ac:dyDescent="0.35">
      <c r="E6652" s="1"/>
      <c r="F6652" s="1"/>
      <c r="P6652" s="1"/>
      <c r="Q6652" s="1"/>
      <c r="T6652" s="1"/>
    </row>
    <row r="6653" spans="5:20" x14ac:dyDescent="0.35">
      <c r="E6653" s="1"/>
      <c r="F6653" s="1"/>
      <c r="P6653" s="1"/>
      <c r="Q6653" s="1"/>
      <c r="T6653" s="1"/>
    </row>
    <row r="6654" spans="5:20" x14ac:dyDescent="0.35">
      <c r="E6654" s="1"/>
      <c r="F6654" s="1"/>
      <c r="P6654" s="1"/>
      <c r="Q6654" s="1"/>
      <c r="T6654" s="1"/>
    </row>
    <row r="6655" spans="5:20" x14ac:dyDescent="0.35">
      <c r="E6655" s="1"/>
      <c r="F6655" s="1"/>
      <c r="P6655" s="1"/>
      <c r="Q6655" s="1"/>
      <c r="T6655" s="1"/>
    </row>
    <row r="6656" spans="5:20" x14ac:dyDescent="0.35">
      <c r="E6656" s="1"/>
      <c r="F6656" s="1"/>
      <c r="P6656" s="1"/>
      <c r="Q6656" s="1"/>
      <c r="T6656" s="1"/>
    </row>
    <row r="6657" spans="5:20" x14ac:dyDescent="0.35">
      <c r="E6657" s="1"/>
      <c r="F6657" s="1"/>
      <c r="P6657" s="1"/>
      <c r="Q6657" s="1"/>
      <c r="T6657" s="1"/>
    </row>
    <row r="6658" spans="5:20" x14ac:dyDescent="0.35">
      <c r="E6658" s="1"/>
      <c r="F6658" s="1"/>
      <c r="P6658" s="1"/>
      <c r="Q6658" s="1"/>
      <c r="T6658" s="1"/>
    </row>
    <row r="6659" spans="5:20" x14ac:dyDescent="0.35">
      <c r="E6659" s="1"/>
      <c r="F6659" s="1"/>
      <c r="P6659" s="1"/>
      <c r="Q6659" s="1"/>
      <c r="T6659" s="1"/>
    </row>
    <row r="6660" spans="5:20" x14ac:dyDescent="0.35">
      <c r="E6660" s="1"/>
      <c r="F6660" s="1"/>
      <c r="P6660" s="1"/>
      <c r="Q6660" s="1"/>
      <c r="T6660" s="1"/>
    </row>
    <row r="6661" spans="5:20" x14ac:dyDescent="0.35">
      <c r="E6661" s="1"/>
      <c r="F6661" s="1"/>
      <c r="P6661" s="1"/>
      <c r="Q6661" s="1"/>
      <c r="T6661" s="1"/>
    </row>
    <row r="6662" spans="5:20" x14ac:dyDescent="0.35">
      <c r="E6662" s="1"/>
      <c r="F6662" s="1"/>
      <c r="P6662" s="1"/>
      <c r="Q6662" s="1"/>
      <c r="T6662" s="1"/>
    </row>
    <row r="6663" spans="5:20" x14ac:dyDescent="0.35">
      <c r="E6663" s="1"/>
      <c r="F6663" s="1"/>
      <c r="P6663" s="1"/>
      <c r="Q6663" s="1"/>
      <c r="T6663" s="1"/>
    </row>
    <row r="6664" spans="5:20" x14ac:dyDescent="0.35">
      <c r="E6664" s="1"/>
      <c r="F6664" s="1"/>
      <c r="P6664" s="1"/>
      <c r="Q6664" s="1"/>
      <c r="T6664" s="1"/>
    </row>
    <row r="6665" spans="5:20" x14ac:dyDescent="0.35">
      <c r="E6665" s="1"/>
      <c r="F6665" s="1"/>
      <c r="P6665" s="1"/>
      <c r="Q6665" s="1"/>
      <c r="T6665" s="1"/>
    </row>
    <row r="6666" spans="5:20" x14ac:dyDescent="0.35">
      <c r="E6666" s="1"/>
      <c r="F6666" s="1"/>
      <c r="P6666" s="1"/>
      <c r="Q6666" s="1"/>
      <c r="T6666" s="1"/>
    </row>
    <row r="6667" spans="5:20" x14ac:dyDescent="0.35">
      <c r="E6667" s="1"/>
      <c r="F6667" s="1"/>
      <c r="P6667" s="1"/>
      <c r="Q6667" s="1"/>
      <c r="T6667" s="1"/>
    </row>
    <row r="6668" spans="5:20" x14ac:dyDescent="0.35">
      <c r="E6668" s="1"/>
      <c r="F6668" s="1"/>
      <c r="P6668" s="1"/>
      <c r="Q6668" s="1"/>
      <c r="T6668" s="1"/>
    </row>
    <row r="6669" spans="5:20" x14ac:dyDescent="0.35">
      <c r="E6669" s="1"/>
      <c r="F6669" s="1"/>
      <c r="P6669" s="1"/>
      <c r="Q6669" s="1"/>
      <c r="T6669" s="1"/>
    </row>
    <row r="6670" spans="5:20" x14ac:dyDescent="0.35">
      <c r="E6670" s="1"/>
      <c r="F6670" s="1"/>
      <c r="P6670" s="1"/>
      <c r="Q6670" s="1"/>
      <c r="T6670" s="1"/>
    </row>
    <row r="6671" spans="5:20" x14ac:dyDescent="0.35">
      <c r="E6671" s="1"/>
      <c r="F6671" s="1"/>
      <c r="P6671" s="1"/>
      <c r="Q6671" s="1"/>
      <c r="T6671" s="1"/>
    </row>
    <row r="6672" spans="5:20" x14ac:dyDescent="0.35">
      <c r="E6672" s="1"/>
      <c r="F6672" s="1"/>
      <c r="P6672" s="1"/>
      <c r="Q6672" s="1"/>
      <c r="T6672" s="1"/>
    </row>
    <row r="6673" spans="5:20" x14ac:dyDescent="0.35">
      <c r="E6673" s="1"/>
      <c r="F6673" s="1"/>
      <c r="P6673" s="1"/>
      <c r="Q6673" s="1"/>
      <c r="T6673" s="1"/>
    </row>
    <row r="6674" spans="5:20" x14ac:dyDescent="0.35">
      <c r="E6674" s="1"/>
      <c r="F6674" s="1"/>
      <c r="P6674" s="1"/>
      <c r="Q6674" s="1"/>
      <c r="T6674" s="1"/>
    </row>
    <row r="6675" spans="5:20" x14ac:dyDescent="0.35">
      <c r="E6675" s="1"/>
      <c r="F6675" s="1"/>
      <c r="P6675" s="1"/>
      <c r="Q6675" s="1"/>
      <c r="T6675" s="1"/>
    </row>
    <row r="6676" spans="5:20" x14ac:dyDescent="0.35">
      <c r="E6676" s="1"/>
      <c r="F6676" s="1"/>
      <c r="P6676" s="1"/>
      <c r="Q6676" s="1"/>
      <c r="T6676" s="1"/>
    </row>
    <row r="6677" spans="5:20" x14ac:dyDescent="0.35">
      <c r="E6677" s="1"/>
      <c r="F6677" s="1"/>
      <c r="P6677" s="1"/>
      <c r="Q6677" s="1"/>
      <c r="T6677" s="1"/>
    </row>
    <row r="6678" spans="5:20" x14ac:dyDescent="0.35">
      <c r="E6678" s="1"/>
      <c r="F6678" s="1"/>
      <c r="P6678" s="1"/>
      <c r="Q6678" s="1"/>
      <c r="T6678" s="1"/>
    </row>
    <row r="6679" spans="5:20" x14ac:dyDescent="0.35">
      <c r="E6679" s="1"/>
      <c r="F6679" s="1"/>
      <c r="P6679" s="1"/>
      <c r="Q6679" s="1"/>
      <c r="T6679" s="1"/>
    </row>
    <row r="6680" spans="5:20" x14ac:dyDescent="0.35">
      <c r="E6680" s="1"/>
      <c r="F6680" s="1"/>
      <c r="P6680" s="1"/>
      <c r="Q6680" s="1"/>
      <c r="T6680" s="1"/>
    </row>
    <row r="6681" spans="5:20" x14ac:dyDescent="0.35">
      <c r="E6681" s="1"/>
      <c r="F6681" s="1"/>
      <c r="P6681" s="1"/>
      <c r="Q6681" s="1"/>
      <c r="T6681" s="1"/>
    </row>
    <row r="6682" spans="5:20" x14ac:dyDescent="0.35">
      <c r="E6682" s="1"/>
      <c r="F6682" s="1"/>
      <c r="P6682" s="1"/>
      <c r="Q6682" s="1"/>
      <c r="T6682" s="1"/>
    </row>
    <row r="6683" spans="5:20" x14ac:dyDescent="0.35">
      <c r="E6683" s="1"/>
      <c r="F6683" s="1"/>
      <c r="P6683" s="1"/>
      <c r="Q6683" s="1"/>
      <c r="T6683" s="1"/>
    </row>
    <row r="6684" spans="5:20" x14ac:dyDescent="0.35">
      <c r="E6684" s="1"/>
      <c r="F6684" s="1"/>
      <c r="P6684" s="1"/>
      <c r="Q6684" s="1"/>
      <c r="T6684" s="1"/>
    </row>
    <row r="6685" spans="5:20" x14ac:dyDescent="0.35">
      <c r="E6685" s="1"/>
      <c r="F6685" s="1"/>
      <c r="P6685" s="1"/>
      <c r="Q6685" s="1"/>
      <c r="T6685" s="1"/>
    </row>
    <row r="6686" spans="5:20" x14ac:dyDescent="0.35">
      <c r="E6686" s="1"/>
      <c r="F6686" s="1"/>
      <c r="P6686" s="1"/>
      <c r="Q6686" s="1"/>
      <c r="T6686" s="1"/>
    </row>
    <row r="6687" spans="5:20" x14ac:dyDescent="0.35">
      <c r="E6687" s="1"/>
      <c r="F6687" s="1"/>
      <c r="P6687" s="1"/>
      <c r="Q6687" s="1"/>
      <c r="T6687" s="1"/>
    </row>
    <row r="6688" spans="5:20" x14ac:dyDescent="0.35">
      <c r="E6688" s="1"/>
      <c r="F6688" s="1"/>
      <c r="P6688" s="1"/>
      <c r="Q6688" s="1"/>
      <c r="T6688" s="1"/>
    </row>
    <row r="6689" spans="5:20" x14ac:dyDescent="0.35">
      <c r="E6689" s="1"/>
      <c r="F6689" s="1"/>
      <c r="P6689" s="1"/>
      <c r="Q6689" s="1"/>
      <c r="T6689" s="1"/>
    </row>
    <row r="6690" spans="5:20" x14ac:dyDescent="0.35">
      <c r="E6690" s="1"/>
      <c r="F6690" s="1"/>
      <c r="P6690" s="1"/>
      <c r="Q6690" s="1"/>
      <c r="T6690" s="1"/>
    </row>
    <row r="6691" spans="5:20" x14ac:dyDescent="0.35">
      <c r="E6691" s="1"/>
      <c r="F6691" s="1"/>
      <c r="P6691" s="1"/>
      <c r="Q6691" s="1"/>
      <c r="T6691" s="1"/>
    </row>
    <row r="6692" spans="5:20" x14ac:dyDescent="0.35">
      <c r="E6692" s="1"/>
      <c r="F6692" s="1"/>
      <c r="P6692" s="1"/>
      <c r="Q6692" s="1"/>
      <c r="T6692" s="1"/>
    </row>
    <row r="6693" spans="5:20" x14ac:dyDescent="0.35">
      <c r="E6693" s="1"/>
      <c r="F6693" s="1"/>
      <c r="P6693" s="1"/>
      <c r="Q6693" s="1"/>
      <c r="T6693" s="1"/>
    </row>
    <row r="6694" spans="5:20" x14ac:dyDescent="0.35">
      <c r="E6694" s="1"/>
      <c r="F6694" s="1"/>
      <c r="P6694" s="1"/>
      <c r="Q6694" s="1"/>
      <c r="T6694" s="1"/>
    </row>
    <row r="6695" spans="5:20" x14ac:dyDescent="0.35">
      <c r="E6695" s="1"/>
      <c r="F6695" s="1"/>
      <c r="P6695" s="1"/>
      <c r="Q6695" s="1"/>
      <c r="T6695" s="1"/>
    </row>
    <row r="6696" spans="5:20" x14ac:dyDescent="0.35">
      <c r="E6696" s="1"/>
      <c r="F6696" s="1"/>
      <c r="P6696" s="1"/>
      <c r="Q6696" s="1"/>
      <c r="T6696" s="1"/>
    </row>
    <row r="6697" spans="5:20" x14ac:dyDescent="0.35">
      <c r="E6697" s="1"/>
      <c r="F6697" s="1"/>
      <c r="P6697" s="1"/>
      <c r="Q6697" s="1"/>
      <c r="T6697" s="1"/>
    </row>
    <row r="6698" spans="5:20" x14ac:dyDescent="0.35">
      <c r="P6698" s="1"/>
      <c r="Q6698" s="1"/>
      <c r="T6698" s="1"/>
    </row>
    <row r="6699" spans="5:20" x14ac:dyDescent="0.35">
      <c r="P6699" s="1"/>
      <c r="Q6699" s="1"/>
      <c r="T6699" s="1"/>
    </row>
    <row r="6700" spans="5:20" x14ac:dyDescent="0.35">
      <c r="P6700" s="1"/>
      <c r="Q6700" s="1"/>
      <c r="T6700" s="1"/>
    </row>
    <row r="6701" spans="5:20" x14ac:dyDescent="0.35">
      <c r="P6701" s="1"/>
      <c r="Q6701" s="1"/>
      <c r="T6701" s="1"/>
    </row>
    <row r="6702" spans="5:20" x14ac:dyDescent="0.35">
      <c r="P6702" s="1"/>
      <c r="Q6702" s="1"/>
      <c r="T6702" s="1"/>
    </row>
    <row r="6703" spans="5:20" x14ac:dyDescent="0.35">
      <c r="P6703" s="1"/>
      <c r="Q6703" s="1"/>
      <c r="T6703" s="1"/>
    </row>
    <row r="6704" spans="5:20" x14ac:dyDescent="0.35">
      <c r="P6704" s="1"/>
      <c r="Q6704" s="1"/>
      <c r="T6704" s="1"/>
    </row>
    <row r="6705" spans="16:20" x14ac:dyDescent="0.35">
      <c r="P6705" s="1"/>
      <c r="Q6705" s="1"/>
      <c r="T6705" s="1"/>
    </row>
    <row r="6706" spans="16:20" x14ac:dyDescent="0.35">
      <c r="P6706" s="1"/>
      <c r="Q6706" s="1"/>
      <c r="T6706" s="1"/>
    </row>
    <row r="6707" spans="16:20" x14ac:dyDescent="0.35">
      <c r="P6707" s="1"/>
      <c r="Q6707" s="1"/>
      <c r="T6707" s="1"/>
    </row>
    <row r="6708" spans="16:20" x14ac:dyDescent="0.35">
      <c r="P6708" s="1"/>
      <c r="Q6708" s="1"/>
      <c r="T6708" s="1"/>
    </row>
    <row r="6709" spans="16:20" x14ac:dyDescent="0.35">
      <c r="P6709" s="1"/>
      <c r="Q6709" s="1"/>
      <c r="T6709" s="1"/>
    </row>
    <row r="6710" spans="16:20" x14ac:dyDescent="0.35">
      <c r="P6710" s="1"/>
      <c r="Q6710" s="1"/>
      <c r="T6710" s="1"/>
    </row>
    <row r="6711" spans="16:20" x14ac:dyDescent="0.35">
      <c r="P6711" s="1"/>
      <c r="Q6711" s="1"/>
      <c r="T6711" s="1"/>
    </row>
    <row r="6712" spans="16:20" x14ac:dyDescent="0.35">
      <c r="P6712" s="1"/>
      <c r="Q6712" s="1"/>
      <c r="T6712" s="1"/>
    </row>
    <row r="6713" spans="16:20" x14ac:dyDescent="0.35">
      <c r="P6713" s="1"/>
      <c r="Q6713" s="1"/>
      <c r="T6713" s="1"/>
    </row>
    <row r="6714" spans="16:20" x14ac:dyDescent="0.35">
      <c r="P6714" s="1"/>
      <c r="Q6714" s="1"/>
      <c r="T6714" s="1"/>
    </row>
    <row r="6715" spans="16:20" x14ac:dyDescent="0.35">
      <c r="P6715" s="1"/>
      <c r="Q6715" s="1"/>
      <c r="T6715" s="1"/>
    </row>
    <row r="6716" spans="16:20" x14ac:dyDescent="0.35">
      <c r="P6716" s="1"/>
      <c r="Q6716" s="1"/>
      <c r="T6716" s="1"/>
    </row>
    <row r="6717" spans="16:20" x14ac:dyDescent="0.35">
      <c r="P6717" s="1"/>
      <c r="Q6717" s="1"/>
      <c r="T6717" s="1"/>
    </row>
    <row r="6718" spans="16:20" x14ac:dyDescent="0.35">
      <c r="P6718" s="1"/>
      <c r="Q6718" s="1"/>
      <c r="T6718" s="1"/>
    </row>
    <row r="6719" spans="16:20" x14ac:dyDescent="0.35">
      <c r="P6719" s="1"/>
      <c r="Q6719" s="1"/>
      <c r="T6719" s="1"/>
    </row>
    <row r="6720" spans="16:20" x14ac:dyDescent="0.35">
      <c r="P6720" s="1"/>
      <c r="Q6720" s="1"/>
      <c r="T6720" s="1"/>
    </row>
    <row r="6721" spans="5:20" x14ac:dyDescent="0.35">
      <c r="P6721" s="1"/>
      <c r="Q6721" s="1"/>
      <c r="T6721" s="1"/>
    </row>
    <row r="6722" spans="5:20" x14ac:dyDescent="0.35">
      <c r="E6722" s="1"/>
      <c r="F6722" s="1"/>
      <c r="P6722" s="1"/>
      <c r="Q6722" s="1"/>
      <c r="T6722" s="1"/>
    </row>
    <row r="6723" spans="5:20" x14ac:dyDescent="0.35">
      <c r="E6723" s="1"/>
      <c r="F6723" s="1"/>
      <c r="P6723" s="1"/>
      <c r="Q6723" s="1"/>
      <c r="T6723" s="1"/>
    </row>
    <row r="6724" spans="5:20" x14ac:dyDescent="0.35">
      <c r="E6724" s="1"/>
      <c r="F6724" s="1"/>
      <c r="P6724" s="1"/>
      <c r="Q6724" s="1"/>
      <c r="T6724" s="1"/>
    </row>
    <row r="6725" spans="5:20" x14ac:dyDescent="0.35">
      <c r="E6725" s="1"/>
      <c r="F6725" s="1"/>
      <c r="P6725" s="1"/>
      <c r="Q6725" s="1"/>
      <c r="T6725" s="1"/>
    </row>
    <row r="6726" spans="5:20" x14ac:dyDescent="0.35">
      <c r="E6726" s="1"/>
      <c r="F6726" s="1"/>
      <c r="P6726" s="1"/>
      <c r="Q6726" s="1"/>
      <c r="T6726" s="1"/>
    </row>
    <row r="6727" spans="5:20" x14ac:dyDescent="0.35">
      <c r="E6727" s="1"/>
      <c r="F6727" s="1"/>
      <c r="P6727" s="1"/>
      <c r="Q6727" s="1"/>
      <c r="T6727" s="1"/>
    </row>
    <row r="6728" spans="5:20" x14ac:dyDescent="0.35">
      <c r="E6728" s="1"/>
      <c r="F6728" s="1"/>
      <c r="P6728" s="1"/>
      <c r="Q6728" s="1"/>
      <c r="T6728" s="1"/>
    </row>
    <row r="6729" spans="5:20" x14ac:dyDescent="0.35">
      <c r="E6729" s="1"/>
      <c r="F6729" s="1"/>
      <c r="P6729" s="1"/>
      <c r="Q6729" s="1"/>
      <c r="T6729" s="1"/>
    </row>
    <row r="6730" spans="5:20" x14ac:dyDescent="0.35">
      <c r="E6730" s="1"/>
      <c r="F6730" s="1"/>
      <c r="P6730" s="1"/>
      <c r="Q6730" s="1"/>
      <c r="T6730" s="1"/>
    </row>
    <row r="6731" spans="5:20" x14ac:dyDescent="0.35">
      <c r="E6731" s="1"/>
      <c r="F6731" s="1"/>
      <c r="P6731" s="1"/>
      <c r="Q6731" s="1"/>
      <c r="T6731" s="1"/>
    </row>
    <row r="6732" spans="5:20" x14ac:dyDescent="0.35">
      <c r="E6732" s="1"/>
      <c r="F6732" s="1"/>
      <c r="P6732" s="1"/>
      <c r="Q6732" s="1"/>
      <c r="T6732" s="1"/>
    </row>
    <row r="6733" spans="5:20" x14ac:dyDescent="0.35">
      <c r="E6733" s="1"/>
      <c r="F6733" s="1"/>
      <c r="P6733" s="1"/>
      <c r="Q6733" s="1"/>
      <c r="T6733" s="1"/>
    </row>
    <row r="6734" spans="5:20" x14ac:dyDescent="0.35">
      <c r="E6734" s="1"/>
      <c r="F6734" s="1"/>
      <c r="P6734" s="1"/>
      <c r="Q6734" s="1"/>
      <c r="T6734" s="1"/>
    </row>
    <row r="6735" spans="5:20" x14ac:dyDescent="0.35">
      <c r="E6735" s="1"/>
      <c r="F6735" s="1"/>
      <c r="P6735" s="1"/>
      <c r="Q6735" s="1"/>
      <c r="T6735" s="1"/>
    </row>
    <row r="6736" spans="5:20" x14ac:dyDescent="0.35">
      <c r="E6736" s="1"/>
      <c r="F6736" s="1"/>
      <c r="P6736" s="1"/>
      <c r="Q6736" s="1"/>
      <c r="T6736" s="1"/>
    </row>
    <row r="6737" spans="5:20" x14ac:dyDescent="0.35">
      <c r="E6737" s="1"/>
      <c r="F6737" s="1"/>
      <c r="P6737" s="1"/>
      <c r="Q6737" s="1"/>
      <c r="T6737" s="1"/>
    </row>
    <row r="6738" spans="5:20" x14ac:dyDescent="0.35">
      <c r="E6738" s="1"/>
      <c r="F6738" s="1"/>
      <c r="P6738" s="1"/>
      <c r="Q6738" s="1"/>
      <c r="T6738" s="1"/>
    </row>
    <row r="6739" spans="5:20" x14ac:dyDescent="0.35">
      <c r="E6739" s="1"/>
      <c r="F6739" s="1"/>
      <c r="P6739" s="1"/>
      <c r="Q6739" s="1"/>
      <c r="T6739" s="1"/>
    </row>
    <row r="6740" spans="5:20" x14ac:dyDescent="0.35">
      <c r="E6740" s="1"/>
      <c r="F6740" s="1"/>
      <c r="P6740" s="1"/>
      <c r="Q6740" s="1"/>
      <c r="T6740" s="1"/>
    </row>
    <row r="6741" spans="5:20" x14ac:dyDescent="0.35">
      <c r="E6741" s="1"/>
      <c r="F6741" s="1"/>
      <c r="P6741" s="1"/>
      <c r="Q6741" s="1"/>
      <c r="T6741" s="1"/>
    </row>
    <row r="6742" spans="5:20" x14ac:dyDescent="0.35">
      <c r="E6742" s="1"/>
      <c r="F6742" s="1"/>
      <c r="P6742" s="1"/>
      <c r="Q6742" s="1"/>
      <c r="T6742" s="1"/>
    </row>
    <row r="6743" spans="5:20" x14ac:dyDescent="0.35">
      <c r="E6743" s="1"/>
      <c r="F6743" s="1"/>
      <c r="P6743" s="1"/>
      <c r="Q6743" s="1"/>
      <c r="T6743" s="1"/>
    </row>
    <row r="6744" spans="5:20" x14ac:dyDescent="0.35">
      <c r="E6744" s="1"/>
      <c r="F6744" s="1"/>
      <c r="P6744" s="1"/>
      <c r="Q6744" s="1"/>
      <c r="T6744" s="1"/>
    </row>
    <row r="6745" spans="5:20" x14ac:dyDescent="0.35">
      <c r="E6745" s="1"/>
      <c r="F6745" s="1"/>
      <c r="P6745" s="1"/>
      <c r="Q6745" s="1"/>
      <c r="T6745" s="1"/>
    </row>
    <row r="6746" spans="5:20" x14ac:dyDescent="0.35">
      <c r="P6746" s="1"/>
      <c r="Q6746" s="1"/>
      <c r="T6746" s="1"/>
    </row>
    <row r="6747" spans="5:20" x14ac:dyDescent="0.35">
      <c r="P6747" s="1"/>
      <c r="Q6747" s="1"/>
      <c r="T6747" s="1"/>
    </row>
    <row r="6748" spans="5:20" x14ac:dyDescent="0.35">
      <c r="P6748" s="1"/>
      <c r="Q6748" s="1"/>
      <c r="T6748" s="1"/>
    </row>
    <row r="6749" spans="5:20" x14ac:dyDescent="0.35">
      <c r="P6749" s="1"/>
      <c r="Q6749" s="1"/>
      <c r="T6749" s="1"/>
    </row>
    <row r="6750" spans="5:20" x14ac:dyDescent="0.35">
      <c r="P6750" s="1"/>
      <c r="Q6750" s="1"/>
      <c r="T6750" s="1"/>
    </row>
    <row r="6751" spans="5:20" x14ac:dyDescent="0.35">
      <c r="P6751" s="1"/>
      <c r="Q6751" s="1"/>
      <c r="T6751" s="1"/>
    </row>
    <row r="6752" spans="5:20" x14ac:dyDescent="0.35">
      <c r="P6752" s="1"/>
      <c r="Q6752" s="1"/>
      <c r="T6752" s="1"/>
    </row>
    <row r="6753" spans="16:20" x14ac:dyDescent="0.35">
      <c r="P6753" s="1"/>
      <c r="Q6753" s="1"/>
      <c r="T6753" s="1"/>
    </row>
    <row r="6754" spans="16:20" x14ac:dyDescent="0.35">
      <c r="P6754" s="1"/>
      <c r="Q6754" s="1"/>
      <c r="T6754" s="1"/>
    </row>
    <row r="6755" spans="16:20" x14ac:dyDescent="0.35">
      <c r="P6755" s="1"/>
      <c r="Q6755" s="1"/>
      <c r="T6755" s="1"/>
    </row>
    <row r="6756" spans="16:20" x14ac:dyDescent="0.35">
      <c r="P6756" s="1"/>
      <c r="Q6756" s="1"/>
      <c r="T6756" s="1"/>
    </row>
    <row r="6757" spans="16:20" x14ac:dyDescent="0.35">
      <c r="P6757" s="1"/>
      <c r="Q6757" s="1"/>
      <c r="T6757" s="1"/>
    </row>
    <row r="6758" spans="16:20" x14ac:dyDescent="0.35">
      <c r="P6758" s="1"/>
      <c r="Q6758" s="1"/>
      <c r="T6758" s="1"/>
    </row>
    <row r="6759" spans="16:20" x14ac:dyDescent="0.35">
      <c r="P6759" s="1"/>
      <c r="Q6759" s="1"/>
      <c r="T6759" s="1"/>
    </row>
    <row r="6760" spans="16:20" x14ac:dyDescent="0.35">
      <c r="P6760" s="1"/>
      <c r="Q6760" s="1"/>
      <c r="T6760" s="1"/>
    </row>
    <row r="6761" spans="16:20" x14ac:dyDescent="0.35">
      <c r="P6761" s="1"/>
      <c r="Q6761" s="1"/>
      <c r="T6761" s="1"/>
    </row>
    <row r="6762" spans="16:20" x14ac:dyDescent="0.35">
      <c r="P6762" s="1"/>
      <c r="Q6762" s="1"/>
      <c r="T6762" s="1"/>
    </row>
    <row r="6763" spans="16:20" x14ac:dyDescent="0.35">
      <c r="P6763" s="1"/>
      <c r="Q6763" s="1"/>
      <c r="T6763" s="1"/>
    </row>
    <row r="6764" spans="16:20" x14ac:dyDescent="0.35">
      <c r="P6764" s="1"/>
      <c r="Q6764" s="1"/>
      <c r="T6764" s="1"/>
    </row>
    <row r="6765" spans="16:20" x14ac:dyDescent="0.35">
      <c r="P6765" s="1"/>
      <c r="Q6765" s="1"/>
      <c r="T6765" s="1"/>
    </row>
    <row r="6766" spans="16:20" x14ac:dyDescent="0.35">
      <c r="P6766" s="1"/>
      <c r="Q6766" s="1"/>
      <c r="T6766" s="1"/>
    </row>
    <row r="6767" spans="16:20" x14ac:dyDescent="0.35">
      <c r="P6767" s="1"/>
      <c r="Q6767" s="1"/>
      <c r="T6767" s="1"/>
    </row>
    <row r="6768" spans="16:20" x14ac:dyDescent="0.35">
      <c r="P6768" s="1"/>
      <c r="Q6768" s="1"/>
      <c r="T6768" s="1"/>
    </row>
    <row r="6769" spans="16:20" x14ac:dyDescent="0.35">
      <c r="P6769" s="1"/>
      <c r="Q6769" s="1"/>
      <c r="T6769" s="1"/>
    </row>
    <row r="6770" spans="16:20" x14ac:dyDescent="0.35">
      <c r="P6770" s="1"/>
      <c r="Q6770" s="1"/>
      <c r="T6770" s="1"/>
    </row>
    <row r="6771" spans="16:20" x14ac:dyDescent="0.35">
      <c r="P6771" s="1"/>
      <c r="Q6771" s="1"/>
      <c r="T6771" s="1"/>
    </row>
    <row r="6772" spans="16:20" x14ac:dyDescent="0.35">
      <c r="P6772" s="1"/>
      <c r="Q6772" s="1"/>
      <c r="T6772" s="1"/>
    </row>
    <row r="6773" spans="16:20" x14ac:dyDescent="0.35">
      <c r="P6773" s="1"/>
      <c r="Q6773" s="1"/>
      <c r="T6773" s="1"/>
    </row>
    <row r="6774" spans="16:20" x14ac:dyDescent="0.35">
      <c r="P6774" s="1"/>
      <c r="Q6774" s="1"/>
      <c r="T6774" s="1"/>
    </row>
    <row r="6775" spans="16:20" x14ac:dyDescent="0.35">
      <c r="P6775" s="1"/>
      <c r="Q6775" s="1"/>
      <c r="T6775" s="1"/>
    </row>
    <row r="6776" spans="16:20" x14ac:dyDescent="0.35">
      <c r="P6776" s="1"/>
      <c r="Q6776" s="1"/>
      <c r="T6776" s="1"/>
    </row>
    <row r="6777" spans="16:20" x14ac:dyDescent="0.35">
      <c r="P6777" s="1"/>
      <c r="Q6777" s="1"/>
      <c r="T6777" s="1"/>
    </row>
    <row r="6778" spans="16:20" x14ac:dyDescent="0.35">
      <c r="P6778" s="1"/>
      <c r="Q6778" s="1"/>
      <c r="T6778" s="1"/>
    </row>
    <row r="6779" spans="16:20" x14ac:dyDescent="0.35">
      <c r="P6779" s="1"/>
      <c r="Q6779" s="1"/>
      <c r="T6779" s="1"/>
    </row>
    <row r="6780" spans="16:20" x14ac:dyDescent="0.35">
      <c r="P6780" s="1"/>
      <c r="Q6780" s="1"/>
      <c r="T6780" s="1"/>
    </row>
    <row r="6781" spans="16:20" x14ac:dyDescent="0.35">
      <c r="P6781" s="1"/>
      <c r="Q6781" s="1"/>
      <c r="T6781" s="1"/>
    </row>
    <row r="6782" spans="16:20" x14ac:dyDescent="0.35">
      <c r="P6782" s="1"/>
      <c r="Q6782" s="1"/>
      <c r="T6782" s="1"/>
    </row>
    <row r="6783" spans="16:20" x14ac:dyDescent="0.35">
      <c r="P6783" s="1"/>
      <c r="Q6783" s="1"/>
      <c r="T6783" s="1"/>
    </row>
    <row r="6784" spans="16:20" x14ac:dyDescent="0.35">
      <c r="P6784" s="1"/>
      <c r="Q6784" s="1"/>
      <c r="T6784" s="1"/>
    </row>
    <row r="6785" spans="5:20" x14ac:dyDescent="0.35">
      <c r="P6785" s="1"/>
      <c r="Q6785" s="1"/>
      <c r="T6785" s="1"/>
    </row>
    <row r="6786" spans="5:20" x14ac:dyDescent="0.35">
      <c r="P6786" s="1"/>
      <c r="Q6786" s="1"/>
      <c r="T6786" s="1"/>
    </row>
    <row r="6787" spans="5:20" x14ac:dyDescent="0.35">
      <c r="P6787" s="1"/>
      <c r="Q6787" s="1"/>
      <c r="T6787" s="1"/>
    </row>
    <row r="6788" spans="5:20" x14ac:dyDescent="0.35">
      <c r="P6788" s="1"/>
      <c r="Q6788" s="1"/>
      <c r="T6788" s="1"/>
    </row>
    <row r="6789" spans="5:20" x14ac:dyDescent="0.35">
      <c r="P6789" s="1"/>
      <c r="Q6789" s="1"/>
      <c r="T6789" s="1"/>
    </row>
    <row r="6790" spans="5:20" x14ac:dyDescent="0.35">
      <c r="P6790" s="1"/>
      <c r="Q6790" s="1"/>
      <c r="T6790" s="1"/>
    </row>
    <row r="6791" spans="5:20" x14ac:dyDescent="0.35">
      <c r="P6791" s="1"/>
      <c r="Q6791" s="1"/>
      <c r="T6791" s="1"/>
    </row>
    <row r="6792" spans="5:20" x14ac:dyDescent="0.35">
      <c r="P6792" s="1"/>
      <c r="Q6792" s="1"/>
      <c r="T6792" s="1"/>
    </row>
    <row r="6793" spans="5:20" x14ac:dyDescent="0.35">
      <c r="P6793" s="1"/>
      <c r="Q6793" s="1"/>
      <c r="T6793" s="1"/>
    </row>
    <row r="6794" spans="5:20" x14ac:dyDescent="0.35">
      <c r="E6794" s="1"/>
      <c r="F6794" s="1"/>
      <c r="P6794" s="1"/>
      <c r="Q6794" s="1"/>
      <c r="T6794" s="1"/>
    </row>
    <row r="6795" spans="5:20" x14ac:dyDescent="0.35">
      <c r="E6795" s="1"/>
      <c r="F6795" s="1"/>
      <c r="P6795" s="1"/>
      <c r="Q6795" s="1"/>
      <c r="T6795" s="1"/>
    </row>
    <row r="6796" spans="5:20" x14ac:dyDescent="0.35">
      <c r="E6796" s="1"/>
      <c r="F6796" s="1"/>
      <c r="P6796" s="1"/>
      <c r="Q6796" s="1"/>
      <c r="T6796" s="1"/>
    </row>
    <row r="6797" spans="5:20" x14ac:dyDescent="0.35">
      <c r="E6797" s="1"/>
      <c r="F6797" s="1"/>
      <c r="P6797" s="1"/>
      <c r="Q6797" s="1"/>
      <c r="T6797" s="1"/>
    </row>
    <row r="6798" spans="5:20" x14ac:dyDescent="0.35">
      <c r="E6798" s="1"/>
      <c r="F6798" s="1"/>
      <c r="P6798" s="1"/>
      <c r="Q6798" s="1"/>
      <c r="T6798" s="1"/>
    </row>
    <row r="6799" spans="5:20" x14ac:dyDescent="0.35">
      <c r="E6799" s="1"/>
      <c r="F6799" s="1"/>
      <c r="P6799" s="1"/>
      <c r="Q6799" s="1"/>
      <c r="T6799" s="1"/>
    </row>
    <row r="6800" spans="5:20" x14ac:dyDescent="0.35">
      <c r="E6800" s="1"/>
      <c r="F6800" s="1"/>
      <c r="P6800" s="1"/>
      <c r="Q6800" s="1"/>
      <c r="T6800" s="1"/>
    </row>
    <row r="6801" spans="5:20" x14ac:dyDescent="0.35">
      <c r="E6801" s="1"/>
      <c r="F6801" s="1"/>
      <c r="P6801" s="1"/>
      <c r="Q6801" s="1"/>
      <c r="T6801" s="1"/>
    </row>
    <row r="6802" spans="5:20" x14ac:dyDescent="0.35">
      <c r="E6802" s="1"/>
      <c r="F6802" s="1"/>
      <c r="P6802" s="1"/>
      <c r="Q6802" s="1"/>
      <c r="T6802" s="1"/>
    </row>
    <row r="6803" spans="5:20" x14ac:dyDescent="0.35">
      <c r="E6803" s="1"/>
      <c r="F6803" s="1"/>
      <c r="P6803" s="1"/>
      <c r="Q6803" s="1"/>
      <c r="T6803" s="1"/>
    </row>
    <row r="6804" spans="5:20" x14ac:dyDescent="0.35">
      <c r="E6804" s="1"/>
      <c r="F6804" s="1"/>
      <c r="P6804" s="1"/>
      <c r="Q6804" s="1"/>
      <c r="T6804" s="1"/>
    </row>
    <row r="6805" spans="5:20" x14ac:dyDescent="0.35">
      <c r="E6805" s="1"/>
      <c r="F6805" s="1"/>
      <c r="P6805" s="1"/>
      <c r="Q6805" s="1"/>
      <c r="T6805" s="1"/>
    </row>
    <row r="6806" spans="5:20" x14ac:dyDescent="0.35">
      <c r="E6806" s="1"/>
      <c r="F6806" s="1"/>
      <c r="P6806" s="1"/>
      <c r="Q6806" s="1"/>
      <c r="T6806" s="1"/>
    </row>
    <row r="6807" spans="5:20" x14ac:dyDescent="0.35">
      <c r="E6807" s="1"/>
      <c r="F6807" s="1"/>
      <c r="P6807" s="1"/>
      <c r="Q6807" s="1"/>
      <c r="T6807" s="1"/>
    </row>
    <row r="6808" spans="5:20" x14ac:dyDescent="0.35">
      <c r="E6808" s="1"/>
      <c r="F6808" s="1"/>
      <c r="P6808" s="1"/>
      <c r="Q6808" s="1"/>
      <c r="T6808" s="1"/>
    </row>
    <row r="6809" spans="5:20" x14ac:dyDescent="0.35">
      <c r="E6809" s="1"/>
      <c r="F6809" s="1"/>
      <c r="P6809" s="1"/>
      <c r="Q6809" s="1"/>
      <c r="T6809" s="1"/>
    </row>
    <row r="6810" spans="5:20" x14ac:dyDescent="0.35">
      <c r="E6810" s="1"/>
      <c r="F6810" s="1"/>
      <c r="P6810" s="1"/>
      <c r="Q6810" s="1"/>
      <c r="T6810" s="1"/>
    </row>
    <row r="6811" spans="5:20" x14ac:dyDescent="0.35">
      <c r="E6811" s="1"/>
      <c r="F6811" s="1"/>
      <c r="P6811" s="1"/>
      <c r="Q6811" s="1"/>
      <c r="T6811" s="1"/>
    </row>
    <row r="6812" spans="5:20" x14ac:dyDescent="0.35">
      <c r="E6812" s="1"/>
      <c r="F6812" s="1"/>
      <c r="P6812" s="1"/>
      <c r="Q6812" s="1"/>
      <c r="T6812" s="1"/>
    </row>
    <row r="6813" spans="5:20" x14ac:dyDescent="0.35">
      <c r="E6813" s="1"/>
      <c r="F6813" s="1"/>
      <c r="P6813" s="1"/>
      <c r="Q6813" s="1"/>
      <c r="T6813" s="1"/>
    </row>
    <row r="6814" spans="5:20" x14ac:dyDescent="0.35">
      <c r="E6814" s="1"/>
      <c r="F6814" s="1"/>
      <c r="P6814" s="1"/>
      <c r="Q6814" s="1"/>
      <c r="T6814" s="1"/>
    </row>
    <row r="6815" spans="5:20" x14ac:dyDescent="0.35">
      <c r="E6815" s="1"/>
      <c r="F6815" s="1"/>
      <c r="P6815" s="1"/>
      <c r="Q6815" s="1"/>
      <c r="T6815" s="1"/>
    </row>
    <row r="6816" spans="5:20" x14ac:dyDescent="0.35">
      <c r="E6816" s="1"/>
      <c r="F6816" s="1"/>
      <c r="P6816" s="1"/>
      <c r="Q6816" s="1"/>
      <c r="T6816" s="1"/>
    </row>
    <row r="6817" spans="5:20" x14ac:dyDescent="0.35">
      <c r="E6817" s="1"/>
      <c r="F6817" s="1"/>
      <c r="P6817" s="1"/>
      <c r="Q6817" s="1"/>
      <c r="T6817" s="1"/>
    </row>
    <row r="6818" spans="5:20" x14ac:dyDescent="0.35">
      <c r="P6818" s="1"/>
      <c r="Q6818" s="1"/>
      <c r="T6818" s="1"/>
    </row>
    <row r="6819" spans="5:20" x14ac:dyDescent="0.35">
      <c r="P6819" s="1"/>
      <c r="Q6819" s="1"/>
      <c r="T6819" s="1"/>
    </row>
    <row r="6820" spans="5:20" x14ac:dyDescent="0.35">
      <c r="P6820" s="1"/>
      <c r="Q6820" s="1"/>
      <c r="T6820" s="1"/>
    </row>
    <row r="6821" spans="5:20" x14ac:dyDescent="0.35">
      <c r="P6821" s="1"/>
      <c r="Q6821" s="1"/>
      <c r="T6821" s="1"/>
    </row>
    <row r="6822" spans="5:20" x14ac:dyDescent="0.35">
      <c r="P6822" s="1"/>
      <c r="Q6822" s="1"/>
      <c r="T6822" s="1"/>
    </row>
    <row r="6823" spans="5:20" x14ac:dyDescent="0.35">
      <c r="P6823" s="1"/>
      <c r="Q6823" s="1"/>
      <c r="T6823" s="1"/>
    </row>
    <row r="6824" spans="5:20" x14ac:dyDescent="0.35">
      <c r="P6824" s="1"/>
      <c r="Q6824" s="1"/>
      <c r="T6824" s="1"/>
    </row>
    <row r="6825" spans="5:20" x14ac:dyDescent="0.35">
      <c r="P6825" s="1"/>
      <c r="Q6825" s="1"/>
      <c r="T6825" s="1"/>
    </row>
    <row r="6826" spans="5:20" x14ac:dyDescent="0.35">
      <c r="P6826" s="1"/>
      <c r="Q6826" s="1"/>
      <c r="T6826" s="1"/>
    </row>
    <row r="6827" spans="5:20" x14ac:dyDescent="0.35">
      <c r="P6827" s="1"/>
      <c r="Q6827" s="1"/>
      <c r="T6827" s="1"/>
    </row>
    <row r="6828" spans="5:20" x14ac:dyDescent="0.35">
      <c r="P6828" s="1"/>
      <c r="Q6828" s="1"/>
      <c r="T6828" s="1"/>
    </row>
    <row r="6829" spans="5:20" x14ac:dyDescent="0.35">
      <c r="P6829" s="1"/>
      <c r="Q6829" s="1"/>
      <c r="T6829" s="1"/>
    </row>
    <row r="6830" spans="5:20" x14ac:dyDescent="0.35">
      <c r="P6830" s="1"/>
      <c r="Q6830" s="1"/>
      <c r="T6830" s="1"/>
    </row>
    <row r="6831" spans="5:20" x14ac:dyDescent="0.35">
      <c r="P6831" s="1"/>
      <c r="Q6831" s="1"/>
      <c r="T6831" s="1"/>
    </row>
    <row r="6832" spans="5:20" x14ac:dyDescent="0.35">
      <c r="P6832" s="1"/>
      <c r="Q6832" s="1"/>
      <c r="T6832" s="1"/>
    </row>
    <row r="6833" spans="16:20" x14ac:dyDescent="0.35">
      <c r="P6833" s="1"/>
      <c r="Q6833" s="1"/>
      <c r="T6833" s="1"/>
    </row>
    <row r="6834" spans="16:20" x14ac:dyDescent="0.35">
      <c r="P6834" s="1"/>
      <c r="Q6834" s="1"/>
      <c r="T6834" s="1"/>
    </row>
    <row r="6835" spans="16:20" x14ac:dyDescent="0.35">
      <c r="P6835" s="1"/>
      <c r="Q6835" s="1"/>
      <c r="T6835" s="1"/>
    </row>
    <row r="6836" spans="16:20" x14ac:dyDescent="0.35">
      <c r="P6836" s="1"/>
      <c r="Q6836" s="1"/>
      <c r="T6836" s="1"/>
    </row>
    <row r="6837" spans="16:20" x14ac:dyDescent="0.35">
      <c r="P6837" s="1"/>
      <c r="Q6837" s="1"/>
      <c r="T6837" s="1"/>
    </row>
    <row r="6838" spans="16:20" x14ac:dyDescent="0.35">
      <c r="P6838" s="1"/>
      <c r="Q6838" s="1"/>
      <c r="T6838" s="1"/>
    </row>
    <row r="6839" spans="16:20" x14ac:dyDescent="0.35">
      <c r="P6839" s="1"/>
      <c r="Q6839" s="1"/>
      <c r="T6839" s="1"/>
    </row>
    <row r="6840" spans="16:20" x14ac:dyDescent="0.35">
      <c r="P6840" s="1"/>
      <c r="Q6840" s="1"/>
      <c r="T6840" s="1"/>
    </row>
    <row r="6841" spans="16:20" x14ac:dyDescent="0.35">
      <c r="P6841" s="1"/>
      <c r="Q6841" s="1"/>
      <c r="T6841" s="1"/>
    </row>
    <row r="6842" spans="16:20" x14ac:dyDescent="0.35">
      <c r="P6842" s="1"/>
      <c r="Q6842" s="1"/>
      <c r="T6842" s="1"/>
    </row>
    <row r="6843" spans="16:20" x14ac:dyDescent="0.35">
      <c r="P6843" s="1"/>
      <c r="Q6843" s="1"/>
      <c r="T6843" s="1"/>
    </row>
    <row r="6844" spans="16:20" x14ac:dyDescent="0.35">
      <c r="P6844" s="1"/>
      <c r="Q6844" s="1"/>
      <c r="T6844" s="1"/>
    </row>
    <row r="6845" spans="16:20" x14ac:dyDescent="0.35">
      <c r="P6845" s="1"/>
      <c r="Q6845" s="1"/>
      <c r="T6845" s="1"/>
    </row>
    <row r="6846" spans="16:20" x14ac:dyDescent="0.35">
      <c r="P6846" s="1"/>
      <c r="Q6846" s="1"/>
      <c r="T6846" s="1"/>
    </row>
    <row r="6847" spans="16:20" x14ac:dyDescent="0.35">
      <c r="P6847" s="1"/>
      <c r="Q6847" s="1"/>
      <c r="T6847" s="1"/>
    </row>
    <row r="6848" spans="16:20" x14ac:dyDescent="0.35">
      <c r="P6848" s="1"/>
      <c r="Q6848" s="1"/>
      <c r="T6848" s="1"/>
    </row>
    <row r="6849" spans="16:20" x14ac:dyDescent="0.35">
      <c r="P6849" s="1"/>
      <c r="Q6849" s="1"/>
      <c r="T6849" s="1"/>
    </row>
    <row r="6850" spans="16:20" x14ac:dyDescent="0.35">
      <c r="P6850" s="1"/>
      <c r="Q6850" s="1"/>
      <c r="T6850" s="1"/>
    </row>
    <row r="6851" spans="16:20" x14ac:dyDescent="0.35">
      <c r="P6851" s="1"/>
      <c r="Q6851" s="1"/>
      <c r="T6851" s="1"/>
    </row>
    <row r="6852" spans="16:20" x14ac:dyDescent="0.35">
      <c r="P6852" s="1"/>
      <c r="Q6852" s="1"/>
      <c r="T6852" s="1"/>
    </row>
    <row r="6853" spans="16:20" x14ac:dyDescent="0.35">
      <c r="P6853" s="1"/>
      <c r="Q6853" s="1"/>
      <c r="T6853" s="1"/>
    </row>
    <row r="6854" spans="16:20" x14ac:dyDescent="0.35">
      <c r="P6854" s="1"/>
      <c r="Q6854" s="1"/>
      <c r="T6854" s="1"/>
    </row>
    <row r="6855" spans="16:20" x14ac:dyDescent="0.35">
      <c r="P6855" s="1"/>
      <c r="Q6855" s="1"/>
      <c r="T6855" s="1"/>
    </row>
    <row r="6856" spans="16:20" x14ac:dyDescent="0.35">
      <c r="P6856" s="1"/>
      <c r="Q6856" s="1"/>
      <c r="T6856" s="1"/>
    </row>
    <row r="6857" spans="16:20" x14ac:dyDescent="0.35">
      <c r="P6857" s="1"/>
      <c r="Q6857" s="1"/>
      <c r="T6857" s="1"/>
    </row>
    <row r="6858" spans="16:20" x14ac:dyDescent="0.35">
      <c r="P6858" s="1"/>
      <c r="Q6858" s="1"/>
      <c r="T6858" s="1"/>
    </row>
    <row r="6859" spans="16:20" x14ac:dyDescent="0.35">
      <c r="P6859" s="1"/>
      <c r="Q6859" s="1"/>
      <c r="T6859" s="1"/>
    </row>
    <row r="6860" spans="16:20" x14ac:dyDescent="0.35">
      <c r="P6860" s="1"/>
      <c r="Q6860" s="1"/>
      <c r="T6860" s="1"/>
    </row>
    <row r="6861" spans="16:20" x14ac:dyDescent="0.35">
      <c r="P6861" s="1"/>
      <c r="Q6861" s="1"/>
      <c r="T6861" s="1"/>
    </row>
    <row r="6862" spans="16:20" x14ac:dyDescent="0.35">
      <c r="P6862" s="1"/>
      <c r="Q6862" s="1"/>
      <c r="T6862" s="1"/>
    </row>
    <row r="6863" spans="16:20" x14ac:dyDescent="0.35">
      <c r="P6863" s="1"/>
      <c r="Q6863" s="1"/>
      <c r="T6863" s="1"/>
    </row>
    <row r="6864" spans="16:20" x14ac:dyDescent="0.35">
      <c r="P6864" s="1"/>
      <c r="Q6864" s="1"/>
      <c r="T6864" s="1"/>
    </row>
    <row r="6865" spans="5:20" x14ac:dyDescent="0.35">
      <c r="P6865" s="1"/>
      <c r="Q6865" s="1"/>
      <c r="T6865" s="1"/>
    </row>
    <row r="6866" spans="5:20" x14ac:dyDescent="0.35">
      <c r="E6866" s="1"/>
      <c r="F6866" s="1"/>
      <c r="P6866" s="1"/>
      <c r="Q6866" s="1"/>
      <c r="T6866" s="1"/>
    </row>
    <row r="6867" spans="5:20" x14ac:dyDescent="0.35">
      <c r="E6867" s="1"/>
      <c r="F6867" s="1"/>
      <c r="P6867" s="1"/>
      <c r="Q6867" s="1"/>
      <c r="T6867" s="1"/>
    </row>
    <row r="6868" spans="5:20" x14ac:dyDescent="0.35">
      <c r="E6868" s="1"/>
      <c r="F6868" s="1"/>
      <c r="P6868" s="1"/>
      <c r="Q6868" s="1"/>
      <c r="T6868" s="1"/>
    </row>
    <row r="6869" spans="5:20" x14ac:dyDescent="0.35">
      <c r="E6869" s="1"/>
      <c r="F6869" s="1"/>
      <c r="P6869" s="1"/>
      <c r="Q6869" s="1"/>
      <c r="T6869" s="1"/>
    </row>
    <row r="6870" spans="5:20" x14ac:dyDescent="0.35">
      <c r="E6870" s="1"/>
      <c r="F6870" s="1"/>
      <c r="P6870" s="1"/>
      <c r="Q6870" s="1"/>
      <c r="T6870" s="1"/>
    </row>
    <row r="6871" spans="5:20" x14ac:dyDescent="0.35">
      <c r="E6871" s="1"/>
      <c r="F6871" s="1"/>
      <c r="P6871" s="1"/>
      <c r="Q6871" s="1"/>
      <c r="T6871" s="1"/>
    </row>
    <row r="6872" spans="5:20" x14ac:dyDescent="0.35">
      <c r="E6872" s="1"/>
      <c r="F6872" s="1"/>
      <c r="P6872" s="1"/>
      <c r="Q6872" s="1"/>
      <c r="T6872" s="1"/>
    </row>
    <row r="6873" spans="5:20" x14ac:dyDescent="0.35">
      <c r="E6873" s="1"/>
      <c r="F6873" s="1"/>
      <c r="P6873" s="1"/>
      <c r="Q6873" s="1"/>
      <c r="T6873" s="1"/>
    </row>
    <row r="6874" spans="5:20" x14ac:dyDescent="0.35">
      <c r="E6874" s="1"/>
      <c r="F6874" s="1"/>
      <c r="P6874" s="1"/>
      <c r="Q6874" s="1"/>
      <c r="T6874" s="1"/>
    </row>
    <row r="6875" spans="5:20" x14ac:dyDescent="0.35">
      <c r="E6875" s="1"/>
      <c r="F6875" s="1"/>
      <c r="P6875" s="1"/>
      <c r="Q6875" s="1"/>
      <c r="T6875" s="1"/>
    </row>
    <row r="6876" spans="5:20" x14ac:dyDescent="0.35">
      <c r="E6876" s="1"/>
      <c r="F6876" s="1"/>
      <c r="P6876" s="1"/>
      <c r="Q6876" s="1"/>
      <c r="T6876" s="1"/>
    </row>
    <row r="6877" spans="5:20" x14ac:dyDescent="0.35">
      <c r="E6877" s="1"/>
      <c r="F6877" s="1"/>
      <c r="P6877" s="1"/>
      <c r="Q6877" s="1"/>
      <c r="T6877" s="1"/>
    </row>
    <row r="6878" spans="5:20" x14ac:dyDescent="0.35">
      <c r="E6878" s="1"/>
      <c r="F6878" s="1"/>
      <c r="P6878" s="1"/>
      <c r="Q6878" s="1"/>
      <c r="T6878" s="1"/>
    </row>
    <row r="6879" spans="5:20" x14ac:dyDescent="0.35">
      <c r="E6879" s="1"/>
      <c r="F6879" s="1"/>
      <c r="P6879" s="1"/>
      <c r="Q6879" s="1"/>
      <c r="T6879" s="1"/>
    </row>
    <row r="6880" spans="5:20" x14ac:dyDescent="0.35">
      <c r="E6880" s="1"/>
      <c r="F6880" s="1"/>
      <c r="P6880" s="1"/>
      <c r="Q6880" s="1"/>
      <c r="T6880" s="1"/>
    </row>
    <row r="6881" spans="5:20" x14ac:dyDescent="0.35">
      <c r="E6881" s="1"/>
      <c r="F6881" s="1"/>
      <c r="P6881" s="1"/>
      <c r="Q6881" s="1"/>
      <c r="T6881" s="1"/>
    </row>
    <row r="6882" spans="5:20" x14ac:dyDescent="0.35">
      <c r="E6882" s="1"/>
      <c r="F6882" s="1"/>
      <c r="P6882" s="1"/>
      <c r="Q6882" s="1"/>
      <c r="T6882" s="1"/>
    </row>
    <row r="6883" spans="5:20" x14ac:dyDescent="0.35">
      <c r="E6883" s="1"/>
      <c r="F6883" s="1"/>
      <c r="P6883" s="1"/>
      <c r="Q6883" s="1"/>
      <c r="T6883" s="1"/>
    </row>
    <row r="6884" spans="5:20" x14ac:dyDescent="0.35">
      <c r="E6884" s="1"/>
      <c r="F6884" s="1"/>
      <c r="P6884" s="1"/>
      <c r="Q6884" s="1"/>
      <c r="T6884" s="1"/>
    </row>
    <row r="6885" spans="5:20" x14ac:dyDescent="0.35">
      <c r="E6885" s="1"/>
      <c r="F6885" s="1"/>
      <c r="P6885" s="1"/>
      <c r="Q6885" s="1"/>
      <c r="T6885" s="1"/>
    </row>
    <row r="6886" spans="5:20" x14ac:dyDescent="0.35">
      <c r="E6886" s="1"/>
      <c r="F6886" s="1"/>
      <c r="P6886" s="1"/>
      <c r="Q6886" s="1"/>
      <c r="T6886" s="1"/>
    </row>
    <row r="6887" spans="5:20" x14ac:dyDescent="0.35">
      <c r="E6887" s="1"/>
      <c r="F6887" s="1"/>
      <c r="P6887" s="1"/>
      <c r="Q6887" s="1"/>
      <c r="T6887" s="1"/>
    </row>
    <row r="6888" spans="5:20" x14ac:dyDescent="0.35">
      <c r="E6888" s="1"/>
      <c r="F6888" s="1"/>
      <c r="P6888" s="1"/>
      <c r="Q6888" s="1"/>
      <c r="T6888" s="1"/>
    </row>
    <row r="6889" spans="5:20" x14ac:dyDescent="0.35">
      <c r="E6889" s="1"/>
      <c r="F6889" s="1"/>
      <c r="P6889" s="1"/>
      <c r="Q6889" s="1"/>
      <c r="T6889" s="1"/>
    </row>
    <row r="6890" spans="5:20" x14ac:dyDescent="0.35">
      <c r="E6890" s="1"/>
      <c r="F6890" s="1"/>
      <c r="P6890" s="1"/>
      <c r="Q6890" s="1"/>
      <c r="T6890" s="1"/>
    </row>
    <row r="6891" spans="5:20" x14ac:dyDescent="0.35">
      <c r="E6891" s="1"/>
      <c r="F6891" s="1"/>
      <c r="P6891" s="1"/>
      <c r="Q6891" s="1"/>
      <c r="T6891" s="1"/>
    </row>
    <row r="6892" spans="5:20" x14ac:dyDescent="0.35">
      <c r="E6892" s="1"/>
      <c r="F6892" s="1"/>
      <c r="P6892" s="1"/>
      <c r="Q6892" s="1"/>
      <c r="T6892" s="1"/>
    </row>
    <row r="6893" spans="5:20" x14ac:dyDescent="0.35">
      <c r="E6893" s="1"/>
      <c r="F6893" s="1"/>
      <c r="P6893" s="1"/>
      <c r="Q6893" s="1"/>
      <c r="T6893" s="1"/>
    </row>
    <row r="6894" spans="5:20" x14ac:dyDescent="0.35">
      <c r="E6894" s="1"/>
      <c r="F6894" s="1"/>
      <c r="P6894" s="1"/>
      <c r="Q6894" s="1"/>
      <c r="T6894" s="1"/>
    </row>
    <row r="6895" spans="5:20" x14ac:dyDescent="0.35">
      <c r="E6895" s="1"/>
      <c r="F6895" s="1"/>
      <c r="P6895" s="1"/>
      <c r="Q6895" s="1"/>
      <c r="T6895" s="1"/>
    </row>
    <row r="6896" spans="5:20" x14ac:dyDescent="0.35">
      <c r="E6896" s="1"/>
      <c r="F6896" s="1"/>
      <c r="P6896" s="1"/>
      <c r="Q6896" s="1"/>
      <c r="T6896" s="1"/>
    </row>
    <row r="6897" spans="5:20" x14ac:dyDescent="0.35">
      <c r="E6897" s="1"/>
      <c r="F6897" s="1"/>
      <c r="P6897" s="1"/>
      <c r="Q6897" s="1"/>
      <c r="T6897" s="1"/>
    </row>
    <row r="6898" spans="5:20" x14ac:dyDescent="0.35">
      <c r="E6898" s="1"/>
      <c r="F6898" s="1"/>
      <c r="P6898" s="1"/>
      <c r="Q6898" s="1"/>
      <c r="T6898" s="1"/>
    </row>
    <row r="6899" spans="5:20" x14ac:dyDescent="0.35">
      <c r="E6899" s="1"/>
      <c r="F6899" s="1"/>
      <c r="P6899" s="1"/>
      <c r="Q6899" s="1"/>
      <c r="T6899" s="1"/>
    </row>
    <row r="6900" spans="5:20" x14ac:dyDescent="0.35">
      <c r="E6900" s="1"/>
      <c r="F6900" s="1"/>
      <c r="P6900" s="1"/>
      <c r="Q6900" s="1"/>
      <c r="T6900" s="1"/>
    </row>
    <row r="6901" spans="5:20" x14ac:dyDescent="0.35">
      <c r="E6901" s="1"/>
      <c r="F6901" s="1"/>
      <c r="P6901" s="1"/>
      <c r="Q6901" s="1"/>
      <c r="T6901" s="1"/>
    </row>
    <row r="6902" spans="5:20" x14ac:dyDescent="0.35">
      <c r="E6902" s="1"/>
      <c r="F6902" s="1"/>
      <c r="P6902" s="1"/>
      <c r="Q6902" s="1"/>
      <c r="T6902" s="1"/>
    </row>
    <row r="6903" spans="5:20" x14ac:dyDescent="0.35">
      <c r="E6903" s="1"/>
      <c r="F6903" s="1"/>
      <c r="P6903" s="1"/>
      <c r="Q6903" s="1"/>
      <c r="T6903" s="1"/>
    </row>
    <row r="6904" spans="5:20" x14ac:dyDescent="0.35">
      <c r="E6904" s="1"/>
      <c r="F6904" s="1"/>
      <c r="P6904" s="1"/>
      <c r="Q6904" s="1"/>
      <c r="T6904" s="1"/>
    </row>
    <row r="6905" spans="5:20" x14ac:dyDescent="0.35">
      <c r="E6905" s="1"/>
      <c r="F6905" s="1"/>
      <c r="P6905" s="1"/>
      <c r="Q6905" s="1"/>
      <c r="T6905" s="1"/>
    </row>
    <row r="6906" spans="5:20" x14ac:dyDescent="0.35">
      <c r="E6906" s="1"/>
      <c r="F6906" s="1"/>
      <c r="P6906" s="1"/>
      <c r="Q6906" s="1"/>
      <c r="T6906" s="1"/>
    </row>
    <row r="6907" spans="5:20" x14ac:dyDescent="0.35">
      <c r="E6907" s="1"/>
      <c r="F6907" s="1"/>
      <c r="P6907" s="1"/>
      <c r="Q6907" s="1"/>
      <c r="T6907" s="1"/>
    </row>
    <row r="6908" spans="5:20" x14ac:dyDescent="0.35">
      <c r="E6908" s="1"/>
      <c r="F6908" s="1"/>
      <c r="P6908" s="1"/>
      <c r="Q6908" s="1"/>
      <c r="T6908" s="1"/>
    </row>
    <row r="6909" spans="5:20" x14ac:dyDescent="0.35">
      <c r="E6909" s="1"/>
      <c r="F6909" s="1"/>
      <c r="P6909" s="1"/>
      <c r="Q6909" s="1"/>
      <c r="T6909" s="1"/>
    </row>
    <row r="6910" spans="5:20" x14ac:dyDescent="0.35">
      <c r="E6910" s="1"/>
      <c r="F6910" s="1"/>
      <c r="P6910" s="1"/>
      <c r="Q6910" s="1"/>
      <c r="T6910" s="1"/>
    </row>
    <row r="6911" spans="5:20" x14ac:dyDescent="0.35">
      <c r="E6911" s="1"/>
      <c r="F6911" s="1"/>
      <c r="P6911" s="1"/>
      <c r="Q6911" s="1"/>
      <c r="T6911" s="1"/>
    </row>
    <row r="6912" spans="5:20" x14ac:dyDescent="0.35">
      <c r="E6912" s="1"/>
      <c r="F6912" s="1"/>
      <c r="P6912" s="1"/>
      <c r="Q6912" s="1"/>
      <c r="T6912" s="1"/>
    </row>
    <row r="6913" spans="5:20" x14ac:dyDescent="0.35">
      <c r="E6913" s="1"/>
      <c r="F6913" s="1"/>
      <c r="P6913" s="1"/>
      <c r="Q6913" s="1"/>
      <c r="T6913" s="1"/>
    </row>
    <row r="6914" spans="5:20" x14ac:dyDescent="0.35">
      <c r="P6914" s="1"/>
      <c r="Q6914" s="1"/>
      <c r="T6914" s="1"/>
    </row>
    <row r="6915" spans="5:20" x14ac:dyDescent="0.35">
      <c r="P6915" s="1"/>
      <c r="Q6915" s="1"/>
      <c r="T6915" s="1"/>
    </row>
    <row r="6916" spans="5:20" x14ac:dyDescent="0.35">
      <c r="P6916" s="1"/>
      <c r="Q6916" s="1"/>
      <c r="T6916" s="1"/>
    </row>
    <row r="6917" spans="5:20" x14ac:dyDescent="0.35">
      <c r="P6917" s="1"/>
      <c r="Q6917" s="1"/>
      <c r="T6917" s="1"/>
    </row>
    <row r="6918" spans="5:20" x14ac:dyDescent="0.35">
      <c r="P6918" s="1"/>
      <c r="Q6918" s="1"/>
      <c r="T6918" s="1"/>
    </row>
    <row r="6919" spans="5:20" x14ac:dyDescent="0.35">
      <c r="P6919" s="1"/>
      <c r="Q6919" s="1"/>
      <c r="T6919" s="1"/>
    </row>
    <row r="6920" spans="5:20" x14ac:dyDescent="0.35">
      <c r="P6920" s="1"/>
      <c r="Q6920" s="1"/>
      <c r="T6920" s="1"/>
    </row>
    <row r="6921" spans="5:20" x14ac:dyDescent="0.35">
      <c r="P6921" s="1"/>
      <c r="Q6921" s="1"/>
      <c r="T6921" s="1"/>
    </row>
    <row r="6922" spans="5:20" x14ac:dyDescent="0.35">
      <c r="P6922" s="1"/>
      <c r="Q6922" s="1"/>
      <c r="T6922" s="1"/>
    </row>
    <row r="6923" spans="5:20" x14ac:dyDescent="0.35">
      <c r="P6923" s="1"/>
      <c r="Q6923" s="1"/>
      <c r="T6923" s="1"/>
    </row>
    <row r="6924" spans="5:20" x14ac:dyDescent="0.35">
      <c r="P6924" s="1"/>
      <c r="Q6924" s="1"/>
      <c r="T6924" s="1"/>
    </row>
    <row r="6925" spans="5:20" x14ac:dyDescent="0.35">
      <c r="P6925" s="1"/>
      <c r="Q6925" s="1"/>
      <c r="T6925" s="1"/>
    </row>
    <row r="6926" spans="5:20" x14ac:dyDescent="0.35">
      <c r="P6926" s="1"/>
      <c r="Q6926" s="1"/>
      <c r="T6926" s="1"/>
    </row>
    <row r="6927" spans="5:20" x14ac:dyDescent="0.35">
      <c r="P6927" s="1"/>
      <c r="Q6927" s="1"/>
      <c r="T6927" s="1"/>
    </row>
    <row r="6928" spans="5:20" x14ac:dyDescent="0.35">
      <c r="P6928" s="1"/>
      <c r="Q6928" s="1"/>
      <c r="T6928" s="1"/>
    </row>
    <row r="6929" spans="16:20" x14ac:dyDescent="0.35">
      <c r="P6929" s="1"/>
      <c r="Q6929" s="1"/>
      <c r="T6929" s="1"/>
    </row>
    <row r="6930" spans="16:20" x14ac:dyDescent="0.35">
      <c r="P6930" s="1"/>
      <c r="Q6930" s="1"/>
      <c r="T6930" s="1"/>
    </row>
    <row r="6931" spans="16:20" x14ac:dyDescent="0.35">
      <c r="P6931" s="1"/>
      <c r="Q6931" s="1"/>
      <c r="T6931" s="1"/>
    </row>
    <row r="6932" spans="16:20" x14ac:dyDescent="0.35">
      <c r="P6932" s="1"/>
      <c r="Q6932" s="1"/>
      <c r="T6932" s="1"/>
    </row>
    <row r="6933" spans="16:20" x14ac:dyDescent="0.35">
      <c r="P6933" s="1"/>
      <c r="Q6933" s="1"/>
      <c r="T6933" s="1"/>
    </row>
    <row r="6934" spans="16:20" x14ac:dyDescent="0.35">
      <c r="P6934" s="1"/>
      <c r="Q6934" s="1"/>
      <c r="T6934" s="1"/>
    </row>
    <row r="6935" spans="16:20" x14ac:dyDescent="0.35">
      <c r="P6935" s="1"/>
      <c r="Q6935" s="1"/>
      <c r="T6935" s="1"/>
    </row>
    <row r="6936" spans="16:20" x14ac:dyDescent="0.35">
      <c r="P6936" s="1"/>
      <c r="Q6936" s="1"/>
      <c r="T6936" s="1"/>
    </row>
    <row r="6937" spans="16:20" x14ac:dyDescent="0.35">
      <c r="P6937" s="1"/>
      <c r="Q6937" s="1"/>
      <c r="T6937" s="1"/>
    </row>
    <row r="6938" spans="16:20" x14ac:dyDescent="0.35">
      <c r="P6938" s="1"/>
      <c r="Q6938" s="1"/>
      <c r="T6938" s="1"/>
    </row>
    <row r="6939" spans="16:20" x14ac:dyDescent="0.35">
      <c r="P6939" s="1"/>
      <c r="Q6939" s="1"/>
      <c r="T6939" s="1"/>
    </row>
    <row r="6940" spans="16:20" x14ac:dyDescent="0.35">
      <c r="P6940" s="1"/>
      <c r="Q6940" s="1"/>
      <c r="T6940" s="1"/>
    </row>
    <row r="6941" spans="16:20" x14ac:dyDescent="0.35">
      <c r="P6941" s="1"/>
      <c r="Q6941" s="1"/>
      <c r="T6941" s="1"/>
    </row>
    <row r="6942" spans="16:20" x14ac:dyDescent="0.35">
      <c r="P6942" s="1"/>
      <c r="Q6942" s="1"/>
      <c r="T6942" s="1"/>
    </row>
    <row r="6943" spans="16:20" x14ac:dyDescent="0.35">
      <c r="P6943" s="1"/>
      <c r="Q6943" s="1"/>
      <c r="T6943" s="1"/>
    </row>
    <row r="6944" spans="16:20" x14ac:dyDescent="0.35">
      <c r="P6944" s="1"/>
      <c r="Q6944" s="1"/>
      <c r="T6944" s="1"/>
    </row>
    <row r="6945" spans="16:20" x14ac:dyDescent="0.35">
      <c r="P6945" s="1"/>
      <c r="Q6945" s="1"/>
      <c r="T6945" s="1"/>
    </row>
    <row r="6946" spans="16:20" x14ac:dyDescent="0.35">
      <c r="P6946" s="1"/>
      <c r="Q6946" s="1"/>
      <c r="T6946" s="1"/>
    </row>
    <row r="6947" spans="16:20" x14ac:dyDescent="0.35">
      <c r="P6947" s="1"/>
      <c r="Q6947" s="1"/>
      <c r="T6947" s="1"/>
    </row>
    <row r="6948" spans="16:20" x14ac:dyDescent="0.35">
      <c r="P6948" s="1"/>
      <c r="Q6948" s="1"/>
      <c r="T6948" s="1"/>
    </row>
    <row r="6949" spans="16:20" x14ac:dyDescent="0.35">
      <c r="P6949" s="1"/>
      <c r="Q6949" s="1"/>
      <c r="T6949" s="1"/>
    </row>
    <row r="6950" spans="16:20" x14ac:dyDescent="0.35">
      <c r="P6950" s="1"/>
      <c r="Q6950" s="1"/>
      <c r="T6950" s="1"/>
    </row>
    <row r="6951" spans="16:20" x14ac:dyDescent="0.35">
      <c r="P6951" s="1"/>
      <c r="Q6951" s="1"/>
      <c r="T6951" s="1"/>
    </row>
    <row r="6952" spans="16:20" x14ac:dyDescent="0.35">
      <c r="P6952" s="1"/>
      <c r="Q6952" s="1"/>
      <c r="T6952" s="1"/>
    </row>
    <row r="6953" spans="16:20" x14ac:dyDescent="0.35">
      <c r="P6953" s="1"/>
      <c r="Q6953" s="1"/>
      <c r="T6953" s="1"/>
    </row>
    <row r="6954" spans="16:20" x14ac:dyDescent="0.35">
      <c r="P6954" s="1"/>
      <c r="Q6954" s="1"/>
      <c r="T6954" s="1"/>
    </row>
    <row r="6955" spans="16:20" x14ac:dyDescent="0.35">
      <c r="P6955" s="1"/>
      <c r="Q6955" s="1"/>
      <c r="T6955" s="1"/>
    </row>
    <row r="6956" spans="16:20" x14ac:dyDescent="0.35">
      <c r="P6956" s="1"/>
      <c r="Q6956" s="1"/>
      <c r="T6956" s="1"/>
    </row>
    <row r="6957" spans="16:20" x14ac:dyDescent="0.35">
      <c r="P6957" s="1"/>
      <c r="Q6957" s="1"/>
      <c r="T6957" s="1"/>
    </row>
    <row r="6958" spans="16:20" x14ac:dyDescent="0.35">
      <c r="P6958" s="1"/>
      <c r="Q6958" s="1"/>
      <c r="T6958" s="1"/>
    </row>
    <row r="6959" spans="16:20" x14ac:dyDescent="0.35">
      <c r="P6959" s="1"/>
      <c r="Q6959" s="1"/>
      <c r="T6959" s="1"/>
    </row>
    <row r="6960" spans="16:20" x14ac:dyDescent="0.35">
      <c r="P6960" s="1"/>
      <c r="Q6960" s="1"/>
      <c r="T6960" s="1"/>
    </row>
    <row r="6961" spans="5:20" x14ac:dyDescent="0.35">
      <c r="P6961" s="1"/>
      <c r="Q6961" s="1"/>
      <c r="T6961" s="1"/>
    </row>
    <row r="6962" spans="5:20" x14ac:dyDescent="0.35">
      <c r="E6962" s="1"/>
      <c r="F6962" s="1"/>
      <c r="P6962" s="1"/>
      <c r="Q6962" s="1"/>
      <c r="T6962" s="1"/>
    </row>
    <row r="6963" spans="5:20" x14ac:dyDescent="0.35">
      <c r="E6963" s="1"/>
      <c r="F6963" s="1"/>
      <c r="P6963" s="1"/>
      <c r="Q6963" s="1"/>
      <c r="T6963" s="1"/>
    </row>
    <row r="6964" spans="5:20" x14ac:dyDescent="0.35">
      <c r="E6964" s="1"/>
      <c r="F6964" s="1"/>
      <c r="P6964" s="1"/>
      <c r="Q6964" s="1"/>
      <c r="T6964" s="1"/>
    </row>
    <row r="6965" spans="5:20" x14ac:dyDescent="0.35">
      <c r="E6965" s="1"/>
      <c r="F6965" s="1"/>
      <c r="P6965" s="1"/>
      <c r="Q6965" s="1"/>
      <c r="T6965" s="1"/>
    </row>
    <row r="6966" spans="5:20" x14ac:dyDescent="0.35">
      <c r="E6966" s="1"/>
      <c r="F6966" s="1"/>
      <c r="P6966" s="1"/>
      <c r="Q6966" s="1"/>
      <c r="T6966" s="1"/>
    </row>
    <row r="6967" spans="5:20" x14ac:dyDescent="0.35">
      <c r="E6967" s="1"/>
      <c r="F6967" s="1"/>
      <c r="P6967" s="1"/>
      <c r="Q6967" s="1"/>
      <c r="T6967" s="1"/>
    </row>
    <row r="6968" spans="5:20" x14ac:dyDescent="0.35">
      <c r="E6968" s="1"/>
      <c r="F6968" s="1"/>
      <c r="P6968" s="1"/>
      <c r="Q6968" s="1"/>
      <c r="T6968" s="1"/>
    </row>
    <row r="6969" spans="5:20" x14ac:dyDescent="0.35">
      <c r="E6969" s="1"/>
      <c r="F6969" s="1"/>
      <c r="P6969" s="1"/>
      <c r="Q6969" s="1"/>
      <c r="T6969" s="1"/>
    </row>
    <row r="6970" spans="5:20" x14ac:dyDescent="0.35">
      <c r="E6970" s="1"/>
      <c r="F6970" s="1"/>
      <c r="P6970" s="1"/>
      <c r="Q6970" s="1"/>
      <c r="T6970" s="1"/>
    </row>
    <row r="6971" spans="5:20" x14ac:dyDescent="0.35">
      <c r="E6971" s="1"/>
      <c r="F6971" s="1"/>
      <c r="P6971" s="1"/>
      <c r="Q6971" s="1"/>
      <c r="T6971" s="1"/>
    </row>
    <row r="6972" spans="5:20" x14ac:dyDescent="0.35">
      <c r="E6972" s="1"/>
      <c r="F6972" s="1"/>
      <c r="P6972" s="1"/>
      <c r="Q6972" s="1"/>
      <c r="T6972" s="1"/>
    </row>
    <row r="6973" spans="5:20" x14ac:dyDescent="0.35">
      <c r="E6973" s="1"/>
      <c r="F6973" s="1"/>
      <c r="P6973" s="1"/>
      <c r="Q6973" s="1"/>
      <c r="T6973" s="1"/>
    </row>
    <row r="6974" spans="5:20" x14ac:dyDescent="0.35">
      <c r="E6974" s="1"/>
      <c r="F6974" s="1"/>
      <c r="P6974" s="1"/>
      <c r="Q6974" s="1"/>
      <c r="T6974" s="1"/>
    </row>
    <row r="6975" spans="5:20" x14ac:dyDescent="0.35">
      <c r="E6975" s="1"/>
      <c r="F6975" s="1"/>
      <c r="P6975" s="1"/>
      <c r="Q6975" s="1"/>
      <c r="T6975" s="1"/>
    </row>
    <row r="6976" spans="5:20" x14ac:dyDescent="0.35">
      <c r="E6976" s="1"/>
      <c r="F6976" s="1"/>
      <c r="P6976" s="1"/>
      <c r="Q6976" s="1"/>
      <c r="T6976" s="1"/>
    </row>
    <row r="6977" spans="5:20" x14ac:dyDescent="0.35">
      <c r="E6977" s="1"/>
      <c r="F6977" s="1"/>
      <c r="P6977" s="1"/>
      <c r="Q6977" s="1"/>
      <c r="T6977" s="1"/>
    </row>
    <row r="6978" spans="5:20" x14ac:dyDescent="0.35">
      <c r="E6978" s="1"/>
      <c r="F6978" s="1"/>
      <c r="P6978" s="1"/>
      <c r="Q6978" s="1"/>
      <c r="T6978" s="1"/>
    </row>
    <row r="6979" spans="5:20" x14ac:dyDescent="0.35">
      <c r="E6979" s="1"/>
      <c r="F6979" s="1"/>
      <c r="P6979" s="1"/>
      <c r="Q6979" s="1"/>
      <c r="T6979" s="1"/>
    </row>
    <row r="6980" spans="5:20" x14ac:dyDescent="0.35">
      <c r="E6980" s="1"/>
      <c r="F6980" s="1"/>
      <c r="P6980" s="1"/>
      <c r="Q6980" s="1"/>
      <c r="T6980" s="1"/>
    </row>
    <row r="6981" spans="5:20" x14ac:dyDescent="0.35">
      <c r="E6981" s="1"/>
      <c r="F6981" s="1"/>
      <c r="P6981" s="1"/>
      <c r="Q6981" s="1"/>
      <c r="T6981" s="1"/>
    </row>
    <row r="6982" spans="5:20" x14ac:dyDescent="0.35">
      <c r="E6982" s="1"/>
      <c r="F6982" s="1"/>
      <c r="P6982" s="1"/>
      <c r="Q6982" s="1"/>
      <c r="T6982" s="1"/>
    </row>
    <row r="6983" spans="5:20" x14ac:dyDescent="0.35">
      <c r="E6983" s="1"/>
      <c r="F6983" s="1"/>
      <c r="P6983" s="1"/>
      <c r="Q6983" s="1"/>
      <c r="T6983" s="1"/>
    </row>
    <row r="6984" spans="5:20" x14ac:dyDescent="0.35">
      <c r="E6984" s="1"/>
      <c r="F6984" s="1"/>
      <c r="P6984" s="1"/>
      <c r="Q6984" s="1"/>
      <c r="T6984" s="1"/>
    </row>
    <row r="6985" spans="5:20" x14ac:dyDescent="0.35">
      <c r="E6985" s="1"/>
      <c r="F6985" s="1"/>
      <c r="P6985" s="1"/>
      <c r="Q6985" s="1"/>
      <c r="T6985" s="1"/>
    </row>
    <row r="6986" spans="5:20" x14ac:dyDescent="0.35">
      <c r="P6986" s="1"/>
      <c r="Q6986" s="1"/>
      <c r="T6986" s="1"/>
    </row>
    <row r="6987" spans="5:20" x14ac:dyDescent="0.35">
      <c r="P6987" s="1"/>
      <c r="Q6987" s="1"/>
      <c r="T6987" s="1"/>
    </row>
    <row r="6988" spans="5:20" x14ac:dyDescent="0.35">
      <c r="P6988" s="1"/>
      <c r="Q6988" s="1"/>
      <c r="T6988" s="1"/>
    </row>
    <row r="6989" spans="5:20" x14ac:dyDescent="0.35">
      <c r="P6989" s="1"/>
      <c r="Q6989" s="1"/>
      <c r="T6989" s="1"/>
    </row>
    <row r="6990" spans="5:20" x14ac:dyDescent="0.35">
      <c r="P6990" s="1"/>
      <c r="Q6990" s="1"/>
      <c r="T6990" s="1"/>
    </row>
    <row r="6991" spans="5:20" x14ac:dyDescent="0.35">
      <c r="P6991" s="1"/>
      <c r="Q6991" s="1"/>
      <c r="T6991" s="1"/>
    </row>
    <row r="6992" spans="5:20" x14ac:dyDescent="0.35">
      <c r="P6992" s="1"/>
      <c r="Q6992" s="1"/>
      <c r="T6992" s="1"/>
    </row>
    <row r="6993" spans="16:20" x14ac:dyDescent="0.35">
      <c r="P6993" s="1"/>
      <c r="Q6993" s="1"/>
      <c r="T6993" s="1"/>
    </row>
    <row r="6994" spans="16:20" x14ac:dyDescent="0.35">
      <c r="P6994" s="1"/>
      <c r="Q6994" s="1"/>
      <c r="T6994" s="1"/>
    </row>
    <row r="6995" spans="16:20" x14ac:dyDescent="0.35">
      <c r="P6995" s="1"/>
      <c r="Q6995" s="1"/>
      <c r="T6995" s="1"/>
    </row>
    <row r="6996" spans="16:20" x14ac:dyDescent="0.35">
      <c r="P6996" s="1"/>
      <c r="Q6996" s="1"/>
      <c r="T6996" s="1"/>
    </row>
    <row r="6997" spans="16:20" x14ac:dyDescent="0.35">
      <c r="P6997" s="1"/>
      <c r="Q6997" s="1"/>
      <c r="T6997" s="1"/>
    </row>
    <row r="6998" spans="16:20" x14ac:dyDescent="0.35">
      <c r="P6998" s="1"/>
      <c r="Q6998" s="1"/>
      <c r="T6998" s="1"/>
    </row>
    <row r="6999" spans="16:20" x14ac:dyDescent="0.35">
      <c r="P6999" s="1"/>
      <c r="Q6999" s="1"/>
      <c r="T6999" s="1"/>
    </row>
    <row r="7000" spans="16:20" x14ac:dyDescent="0.35">
      <c r="P7000" s="1"/>
      <c r="Q7000" s="1"/>
      <c r="T7000" s="1"/>
    </row>
    <row r="7001" spans="16:20" x14ac:dyDescent="0.35">
      <c r="P7001" s="1"/>
      <c r="Q7001" s="1"/>
      <c r="T7001" s="1"/>
    </row>
    <row r="7002" spans="16:20" x14ac:dyDescent="0.35">
      <c r="P7002" s="1"/>
      <c r="Q7002" s="1"/>
      <c r="T7002" s="1"/>
    </row>
    <row r="7003" spans="16:20" x14ac:dyDescent="0.35">
      <c r="P7003" s="1"/>
      <c r="Q7003" s="1"/>
      <c r="T7003" s="1"/>
    </row>
    <row r="7004" spans="16:20" x14ac:dyDescent="0.35">
      <c r="P7004" s="1"/>
      <c r="Q7004" s="1"/>
      <c r="T7004" s="1"/>
    </row>
    <row r="7005" spans="16:20" x14ac:dyDescent="0.35">
      <c r="P7005" s="1"/>
      <c r="Q7005" s="1"/>
      <c r="T7005" s="1"/>
    </row>
    <row r="7006" spans="16:20" x14ac:dyDescent="0.35">
      <c r="P7006" s="1"/>
      <c r="Q7006" s="1"/>
      <c r="T7006" s="1"/>
    </row>
    <row r="7007" spans="16:20" x14ac:dyDescent="0.35">
      <c r="P7007" s="1"/>
      <c r="Q7007" s="1"/>
      <c r="T7007" s="1"/>
    </row>
    <row r="7008" spans="16:20" x14ac:dyDescent="0.35">
      <c r="P7008" s="1"/>
      <c r="Q7008" s="1"/>
      <c r="T7008" s="1"/>
    </row>
    <row r="7009" spans="16:20" x14ac:dyDescent="0.35">
      <c r="P7009" s="1"/>
      <c r="Q7009" s="1"/>
      <c r="T7009" s="1"/>
    </row>
    <row r="7010" spans="16:20" x14ac:dyDescent="0.35">
      <c r="P7010" s="1"/>
      <c r="Q7010" s="1"/>
      <c r="T7010" s="1"/>
    </row>
    <row r="7011" spans="16:20" x14ac:dyDescent="0.35">
      <c r="P7011" s="1"/>
      <c r="Q7011" s="1"/>
      <c r="T7011" s="1"/>
    </row>
    <row r="7012" spans="16:20" x14ac:dyDescent="0.35">
      <c r="P7012" s="1"/>
      <c r="Q7012" s="1"/>
      <c r="T7012" s="1"/>
    </row>
    <row r="7013" spans="16:20" x14ac:dyDescent="0.35">
      <c r="P7013" s="1"/>
      <c r="Q7013" s="1"/>
      <c r="T7013" s="1"/>
    </row>
    <row r="7014" spans="16:20" x14ac:dyDescent="0.35">
      <c r="P7014" s="1"/>
      <c r="Q7014" s="1"/>
      <c r="T7014" s="1"/>
    </row>
    <row r="7015" spans="16:20" x14ac:dyDescent="0.35">
      <c r="P7015" s="1"/>
      <c r="Q7015" s="1"/>
      <c r="T7015" s="1"/>
    </row>
    <row r="7016" spans="16:20" x14ac:dyDescent="0.35">
      <c r="P7016" s="1"/>
      <c r="Q7016" s="1"/>
      <c r="T7016" s="1"/>
    </row>
    <row r="7017" spans="16:20" x14ac:dyDescent="0.35">
      <c r="P7017" s="1"/>
      <c r="Q7017" s="1"/>
      <c r="T7017" s="1"/>
    </row>
    <row r="7018" spans="16:20" x14ac:dyDescent="0.35">
      <c r="P7018" s="1"/>
      <c r="Q7018" s="1"/>
      <c r="T7018" s="1"/>
    </row>
    <row r="7019" spans="16:20" x14ac:dyDescent="0.35">
      <c r="P7019" s="1"/>
      <c r="Q7019" s="1"/>
      <c r="T7019" s="1"/>
    </row>
    <row r="7020" spans="16:20" x14ac:dyDescent="0.35">
      <c r="P7020" s="1"/>
      <c r="Q7020" s="1"/>
      <c r="T7020" s="1"/>
    </row>
    <row r="7021" spans="16:20" x14ac:dyDescent="0.35">
      <c r="P7021" s="1"/>
      <c r="Q7021" s="1"/>
      <c r="T7021" s="1"/>
    </row>
    <row r="7022" spans="16:20" x14ac:dyDescent="0.35">
      <c r="P7022" s="1"/>
      <c r="Q7022" s="1"/>
      <c r="T7022" s="1"/>
    </row>
    <row r="7023" spans="16:20" x14ac:dyDescent="0.35">
      <c r="P7023" s="1"/>
      <c r="Q7023" s="1"/>
      <c r="T7023" s="1"/>
    </row>
    <row r="7024" spans="16:20" x14ac:dyDescent="0.35">
      <c r="P7024" s="1"/>
      <c r="Q7024" s="1"/>
      <c r="T7024" s="1"/>
    </row>
    <row r="7025" spans="16:20" x14ac:dyDescent="0.35">
      <c r="P7025" s="1"/>
      <c r="Q7025" s="1"/>
      <c r="T7025" s="1"/>
    </row>
    <row r="7026" spans="16:20" x14ac:dyDescent="0.35">
      <c r="P7026" s="1"/>
      <c r="Q7026" s="1"/>
      <c r="T7026" s="1"/>
    </row>
    <row r="7027" spans="16:20" x14ac:dyDescent="0.35">
      <c r="P7027" s="1"/>
      <c r="Q7027" s="1"/>
      <c r="T7027" s="1"/>
    </row>
    <row r="7028" spans="16:20" x14ac:dyDescent="0.35">
      <c r="P7028" s="1"/>
      <c r="Q7028" s="1"/>
      <c r="T7028" s="1"/>
    </row>
    <row r="7029" spans="16:20" x14ac:dyDescent="0.35">
      <c r="P7029" s="1"/>
      <c r="Q7029" s="1"/>
      <c r="T7029" s="1"/>
    </row>
    <row r="7030" spans="16:20" x14ac:dyDescent="0.35">
      <c r="P7030" s="1"/>
      <c r="Q7030" s="1"/>
      <c r="T7030" s="1"/>
    </row>
    <row r="7031" spans="16:20" x14ac:dyDescent="0.35">
      <c r="P7031" s="1"/>
      <c r="Q7031" s="1"/>
      <c r="T7031" s="1"/>
    </row>
    <row r="7032" spans="16:20" x14ac:dyDescent="0.35">
      <c r="P7032" s="1"/>
      <c r="Q7032" s="1"/>
      <c r="T7032" s="1"/>
    </row>
    <row r="7033" spans="16:20" x14ac:dyDescent="0.35">
      <c r="P7033" s="1"/>
      <c r="Q7033" s="1"/>
      <c r="T7033" s="1"/>
    </row>
    <row r="7034" spans="16:20" x14ac:dyDescent="0.35">
      <c r="P7034" s="1"/>
      <c r="Q7034" s="1"/>
      <c r="T7034" s="1"/>
    </row>
    <row r="7035" spans="16:20" x14ac:dyDescent="0.35">
      <c r="P7035" s="1"/>
      <c r="Q7035" s="1"/>
      <c r="T7035" s="1"/>
    </row>
    <row r="7036" spans="16:20" x14ac:dyDescent="0.35">
      <c r="P7036" s="1"/>
      <c r="Q7036" s="1"/>
      <c r="T7036" s="1"/>
    </row>
    <row r="7037" spans="16:20" x14ac:dyDescent="0.35">
      <c r="P7037" s="1"/>
      <c r="Q7037" s="1"/>
      <c r="T7037" s="1"/>
    </row>
    <row r="7038" spans="16:20" x14ac:dyDescent="0.35">
      <c r="P7038" s="1"/>
      <c r="Q7038" s="1"/>
      <c r="T7038" s="1"/>
    </row>
    <row r="7039" spans="16:20" x14ac:dyDescent="0.35">
      <c r="P7039" s="1"/>
      <c r="Q7039" s="1"/>
      <c r="T7039" s="1"/>
    </row>
    <row r="7040" spans="16:20" x14ac:dyDescent="0.35">
      <c r="P7040" s="1"/>
      <c r="Q7040" s="1"/>
      <c r="T7040" s="1"/>
    </row>
    <row r="7041" spans="16:20" x14ac:dyDescent="0.35">
      <c r="P7041" s="1"/>
      <c r="Q7041" s="1"/>
      <c r="T7041" s="1"/>
    </row>
    <row r="7042" spans="16:20" x14ac:dyDescent="0.35">
      <c r="P7042" s="1"/>
      <c r="Q7042" s="1"/>
      <c r="T7042" s="1"/>
    </row>
    <row r="7043" spans="16:20" x14ac:dyDescent="0.35">
      <c r="P7043" s="1"/>
      <c r="Q7043" s="1"/>
      <c r="T7043" s="1"/>
    </row>
    <row r="7044" spans="16:20" x14ac:dyDescent="0.35">
      <c r="P7044" s="1"/>
      <c r="Q7044" s="1"/>
      <c r="T7044" s="1"/>
    </row>
    <row r="7045" spans="16:20" x14ac:dyDescent="0.35">
      <c r="P7045" s="1"/>
      <c r="Q7045" s="1"/>
      <c r="T7045" s="1"/>
    </row>
    <row r="7046" spans="16:20" x14ac:dyDescent="0.35">
      <c r="P7046" s="1"/>
      <c r="Q7046" s="1"/>
      <c r="T7046" s="1"/>
    </row>
    <row r="7047" spans="16:20" x14ac:dyDescent="0.35">
      <c r="P7047" s="1"/>
      <c r="Q7047" s="1"/>
      <c r="T7047" s="1"/>
    </row>
    <row r="7048" spans="16:20" x14ac:dyDescent="0.35">
      <c r="P7048" s="1"/>
      <c r="Q7048" s="1"/>
      <c r="T7048" s="1"/>
    </row>
    <row r="7049" spans="16:20" x14ac:dyDescent="0.35">
      <c r="P7049" s="1"/>
      <c r="Q7049" s="1"/>
      <c r="T7049" s="1"/>
    </row>
    <row r="7050" spans="16:20" x14ac:dyDescent="0.35">
      <c r="P7050" s="1"/>
      <c r="Q7050" s="1"/>
      <c r="T7050" s="1"/>
    </row>
    <row r="7051" spans="16:20" x14ac:dyDescent="0.35">
      <c r="P7051" s="1"/>
      <c r="Q7051" s="1"/>
      <c r="T7051" s="1"/>
    </row>
    <row r="7052" spans="16:20" x14ac:dyDescent="0.35">
      <c r="P7052" s="1"/>
      <c r="Q7052" s="1"/>
      <c r="T7052" s="1"/>
    </row>
    <row r="7053" spans="16:20" x14ac:dyDescent="0.35">
      <c r="P7053" s="1"/>
      <c r="Q7053" s="1"/>
      <c r="T7053" s="1"/>
    </row>
    <row r="7054" spans="16:20" x14ac:dyDescent="0.35">
      <c r="P7054" s="1"/>
      <c r="Q7054" s="1"/>
      <c r="T7054" s="1"/>
    </row>
    <row r="7055" spans="16:20" x14ac:dyDescent="0.35">
      <c r="P7055" s="1"/>
      <c r="Q7055" s="1"/>
      <c r="T7055" s="1"/>
    </row>
    <row r="7056" spans="16:20" x14ac:dyDescent="0.35">
      <c r="P7056" s="1"/>
      <c r="Q7056" s="1"/>
      <c r="T7056" s="1"/>
    </row>
    <row r="7057" spans="5:20" x14ac:dyDescent="0.35">
      <c r="P7057" s="1"/>
      <c r="Q7057" s="1"/>
      <c r="T7057" s="1"/>
    </row>
    <row r="7058" spans="5:20" x14ac:dyDescent="0.35">
      <c r="E7058" s="1"/>
      <c r="F7058" s="1"/>
      <c r="P7058" s="1"/>
      <c r="Q7058" s="1"/>
      <c r="T7058" s="1"/>
    </row>
    <row r="7059" spans="5:20" x14ac:dyDescent="0.35">
      <c r="E7059" s="1"/>
      <c r="F7059" s="1"/>
      <c r="P7059" s="1"/>
      <c r="Q7059" s="1"/>
      <c r="T7059" s="1"/>
    </row>
    <row r="7060" spans="5:20" x14ac:dyDescent="0.35">
      <c r="E7060" s="1"/>
      <c r="F7060" s="1"/>
      <c r="P7060" s="1"/>
      <c r="Q7060" s="1"/>
      <c r="T7060" s="1"/>
    </row>
    <row r="7061" spans="5:20" x14ac:dyDescent="0.35">
      <c r="E7061" s="1"/>
      <c r="F7061" s="1"/>
      <c r="P7061" s="1"/>
      <c r="Q7061" s="1"/>
      <c r="T7061" s="1"/>
    </row>
    <row r="7062" spans="5:20" x14ac:dyDescent="0.35">
      <c r="E7062" s="1"/>
      <c r="F7062" s="1"/>
      <c r="P7062" s="1"/>
      <c r="Q7062" s="1"/>
      <c r="T7062" s="1"/>
    </row>
    <row r="7063" spans="5:20" x14ac:dyDescent="0.35">
      <c r="E7063" s="1"/>
      <c r="F7063" s="1"/>
      <c r="P7063" s="1"/>
      <c r="Q7063" s="1"/>
      <c r="T7063" s="1"/>
    </row>
    <row r="7064" spans="5:20" x14ac:dyDescent="0.35">
      <c r="E7064" s="1"/>
      <c r="F7064" s="1"/>
      <c r="P7064" s="1"/>
      <c r="Q7064" s="1"/>
      <c r="T7064" s="1"/>
    </row>
    <row r="7065" spans="5:20" x14ac:dyDescent="0.35">
      <c r="E7065" s="1"/>
      <c r="F7065" s="1"/>
      <c r="P7065" s="1"/>
      <c r="Q7065" s="1"/>
      <c r="T7065" s="1"/>
    </row>
    <row r="7066" spans="5:20" x14ac:dyDescent="0.35">
      <c r="E7066" s="1"/>
      <c r="F7066" s="1"/>
      <c r="P7066" s="1"/>
      <c r="Q7066" s="1"/>
      <c r="T7066" s="1"/>
    </row>
    <row r="7067" spans="5:20" x14ac:dyDescent="0.35">
      <c r="E7067" s="1"/>
      <c r="F7067" s="1"/>
      <c r="P7067" s="1"/>
      <c r="Q7067" s="1"/>
      <c r="T7067" s="1"/>
    </row>
    <row r="7068" spans="5:20" x14ac:dyDescent="0.35">
      <c r="E7068" s="1"/>
      <c r="F7068" s="1"/>
      <c r="P7068" s="1"/>
      <c r="Q7068" s="1"/>
      <c r="T7068" s="1"/>
    </row>
    <row r="7069" spans="5:20" x14ac:dyDescent="0.35">
      <c r="E7069" s="1"/>
      <c r="F7069" s="1"/>
      <c r="P7069" s="1"/>
      <c r="Q7069" s="1"/>
      <c r="T7069" s="1"/>
    </row>
    <row r="7070" spans="5:20" x14ac:dyDescent="0.35">
      <c r="E7070" s="1"/>
      <c r="F7070" s="1"/>
      <c r="P7070" s="1"/>
      <c r="Q7070" s="1"/>
      <c r="T7070" s="1"/>
    </row>
    <row r="7071" spans="5:20" x14ac:dyDescent="0.35">
      <c r="E7071" s="1"/>
      <c r="F7071" s="1"/>
      <c r="P7071" s="1"/>
      <c r="Q7071" s="1"/>
      <c r="T7071" s="1"/>
    </row>
    <row r="7072" spans="5:20" x14ac:dyDescent="0.35">
      <c r="E7072" s="1"/>
      <c r="F7072" s="1"/>
      <c r="P7072" s="1"/>
      <c r="Q7072" s="1"/>
      <c r="T7072" s="1"/>
    </row>
    <row r="7073" spans="5:20" x14ac:dyDescent="0.35">
      <c r="E7073" s="1"/>
      <c r="F7073" s="1"/>
      <c r="P7073" s="1"/>
      <c r="Q7073" s="1"/>
      <c r="T7073" s="1"/>
    </row>
    <row r="7074" spans="5:20" x14ac:dyDescent="0.35">
      <c r="E7074" s="1"/>
      <c r="F7074" s="1"/>
      <c r="P7074" s="1"/>
      <c r="Q7074" s="1"/>
      <c r="T7074" s="1"/>
    </row>
    <row r="7075" spans="5:20" x14ac:dyDescent="0.35">
      <c r="E7075" s="1"/>
      <c r="F7075" s="1"/>
      <c r="P7075" s="1"/>
      <c r="Q7075" s="1"/>
      <c r="T7075" s="1"/>
    </row>
    <row r="7076" spans="5:20" x14ac:dyDescent="0.35">
      <c r="E7076" s="1"/>
      <c r="F7076" s="1"/>
      <c r="P7076" s="1"/>
      <c r="Q7076" s="1"/>
      <c r="T7076" s="1"/>
    </row>
    <row r="7077" spans="5:20" x14ac:dyDescent="0.35">
      <c r="E7077" s="1"/>
      <c r="F7077" s="1"/>
      <c r="P7077" s="1"/>
      <c r="Q7077" s="1"/>
      <c r="T7077" s="1"/>
    </row>
    <row r="7078" spans="5:20" x14ac:dyDescent="0.35">
      <c r="E7078" s="1"/>
      <c r="F7078" s="1"/>
      <c r="P7078" s="1"/>
      <c r="Q7078" s="1"/>
      <c r="T7078" s="1"/>
    </row>
    <row r="7079" spans="5:20" x14ac:dyDescent="0.35">
      <c r="E7079" s="1"/>
      <c r="F7079" s="1"/>
      <c r="P7079" s="1"/>
      <c r="Q7079" s="1"/>
      <c r="T7079" s="1"/>
    </row>
    <row r="7080" spans="5:20" x14ac:dyDescent="0.35">
      <c r="E7080" s="1"/>
      <c r="F7080" s="1"/>
      <c r="P7080" s="1"/>
      <c r="Q7080" s="1"/>
      <c r="T7080" s="1"/>
    </row>
    <row r="7081" spans="5:20" x14ac:dyDescent="0.35">
      <c r="E7081" s="1"/>
      <c r="F7081" s="1"/>
      <c r="P7081" s="1"/>
      <c r="Q7081" s="1"/>
      <c r="T7081" s="1"/>
    </row>
    <row r="7082" spans="5:20" x14ac:dyDescent="0.35">
      <c r="P7082" s="1"/>
      <c r="Q7082" s="1"/>
      <c r="T7082" s="1"/>
    </row>
    <row r="7083" spans="5:20" x14ac:dyDescent="0.35">
      <c r="P7083" s="1"/>
      <c r="Q7083" s="1"/>
      <c r="T7083" s="1"/>
    </row>
    <row r="7084" spans="5:20" x14ac:dyDescent="0.35">
      <c r="P7084" s="1"/>
      <c r="Q7084" s="1"/>
      <c r="T7084" s="1"/>
    </row>
    <row r="7085" spans="5:20" x14ac:dyDescent="0.35">
      <c r="P7085" s="1"/>
      <c r="Q7085" s="1"/>
      <c r="T7085" s="1"/>
    </row>
    <row r="7086" spans="5:20" x14ac:dyDescent="0.35">
      <c r="P7086" s="1"/>
      <c r="Q7086" s="1"/>
      <c r="T7086" s="1"/>
    </row>
    <row r="7087" spans="5:20" x14ac:dyDescent="0.35">
      <c r="P7087" s="1"/>
      <c r="Q7087" s="1"/>
      <c r="T7087" s="1"/>
    </row>
    <row r="7088" spans="5:20" x14ac:dyDescent="0.35">
      <c r="P7088" s="1"/>
      <c r="Q7088" s="1"/>
      <c r="T7088" s="1"/>
    </row>
    <row r="7089" spans="16:20" x14ac:dyDescent="0.35">
      <c r="P7089" s="1"/>
      <c r="Q7089" s="1"/>
      <c r="T7089" s="1"/>
    </row>
    <row r="7090" spans="16:20" x14ac:dyDescent="0.35">
      <c r="P7090" s="1"/>
      <c r="Q7090" s="1"/>
      <c r="T7090" s="1"/>
    </row>
    <row r="7091" spans="16:20" x14ac:dyDescent="0.35">
      <c r="P7091" s="1"/>
      <c r="Q7091" s="1"/>
      <c r="T7091" s="1"/>
    </row>
    <row r="7092" spans="16:20" x14ac:dyDescent="0.35">
      <c r="P7092" s="1"/>
      <c r="Q7092" s="1"/>
      <c r="T7092" s="1"/>
    </row>
    <row r="7093" spans="16:20" x14ac:dyDescent="0.35">
      <c r="P7093" s="1"/>
      <c r="Q7093" s="1"/>
      <c r="T7093" s="1"/>
    </row>
    <row r="7094" spans="16:20" x14ac:dyDescent="0.35">
      <c r="P7094" s="1"/>
      <c r="Q7094" s="1"/>
      <c r="T7094" s="1"/>
    </row>
    <row r="7095" spans="16:20" x14ac:dyDescent="0.35">
      <c r="P7095" s="1"/>
      <c r="Q7095" s="1"/>
      <c r="T7095" s="1"/>
    </row>
    <row r="7096" spans="16:20" x14ac:dyDescent="0.35">
      <c r="P7096" s="1"/>
      <c r="Q7096" s="1"/>
      <c r="T7096" s="1"/>
    </row>
    <row r="7097" spans="16:20" x14ac:dyDescent="0.35">
      <c r="P7097" s="1"/>
      <c r="Q7097" s="1"/>
      <c r="T7097" s="1"/>
    </row>
    <row r="7098" spans="16:20" x14ac:dyDescent="0.35">
      <c r="P7098" s="1"/>
      <c r="Q7098" s="1"/>
      <c r="T7098" s="1"/>
    </row>
    <row r="7099" spans="16:20" x14ac:dyDescent="0.35">
      <c r="P7099" s="1"/>
      <c r="Q7099" s="1"/>
      <c r="T7099" s="1"/>
    </row>
    <row r="7100" spans="16:20" x14ac:dyDescent="0.35">
      <c r="P7100" s="1"/>
      <c r="Q7100" s="1"/>
      <c r="T7100" s="1"/>
    </row>
    <row r="7101" spans="16:20" x14ac:dyDescent="0.35">
      <c r="P7101" s="1"/>
      <c r="Q7101" s="1"/>
      <c r="T7101" s="1"/>
    </row>
    <row r="7102" spans="16:20" x14ac:dyDescent="0.35">
      <c r="P7102" s="1"/>
      <c r="Q7102" s="1"/>
      <c r="T7102" s="1"/>
    </row>
    <row r="7103" spans="16:20" x14ac:dyDescent="0.35">
      <c r="P7103" s="1"/>
      <c r="Q7103" s="1"/>
      <c r="T7103" s="1"/>
    </row>
    <row r="7104" spans="16:20" x14ac:dyDescent="0.35">
      <c r="P7104" s="1"/>
      <c r="Q7104" s="1"/>
      <c r="T7104" s="1"/>
    </row>
    <row r="7105" spans="16:20" x14ac:dyDescent="0.35">
      <c r="P7105" s="1"/>
      <c r="Q7105" s="1"/>
      <c r="T7105" s="1"/>
    </row>
    <row r="7106" spans="16:20" x14ac:dyDescent="0.35">
      <c r="P7106" s="1"/>
      <c r="Q7106" s="1"/>
      <c r="T7106" s="1"/>
    </row>
    <row r="7107" spans="16:20" x14ac:dyDescent="0.35">
      <c r="P7107" s="1"/>
      <c r="Q7107" s="1"/>
      <c r="T7107" s="1"/>
    </row>
    <row r="7108" spans="16:20" x14ac:dyDescent="0.35">
      <c r="P7108" s="1"/>
      <c r="Q7108" s="1"/>
      <c r="T7108" s="1"/>
    </row>
    <row r="7109" spans="16:20" x14ac:dyDescent="0.35">
      <c r="P7109" s="1"/>
      <c r="Q7109" s="1"/>
      <c r="T7109" s="1"/>
    </row>
    <row r="7110" spans="16:20" x14ac:dyDescent="0.35">
      <c r="P7110" s="1"/>
      <c r="Q7110" s="1"/>
      <c r="T7110" s="1"/>
    </row>
    <row r="7111" spans="16:20" x14ac:dyDescent="0.35">
      <c r="P7111" s="1"/>
      <c r="Q7111" s="1"/>
      <c r="T7111" s="1"/>
    </row>
    <row r="7112" spans="16:20" x14ac:dyDescent="0.35">
      <c r="P7112" s="1"/>
      <c r="Q7112" s="1"/>
      <c r="T7112" s="1"/>
    </row>
    <row r="7113" spans="16:20" x14ac:dyDescent="0.35">
      <c r="P7113" s="1"/>
      <c r="Q7113" s="1"/>
      <c r="T7113" s="1"/>
    </row>
    <row r="7114" spans="16:20" x14ac:dyDescent="0.35">
      <c r="P7114" s="1"/>
      <c r="Q7114" s="1"/>
      <c r="T7114" s="1"/>
    </row>
    <row r="7115" spans="16:20" x14ac:dyDescent="0.35">
      <c r="P7115" s="1"/>
      <c r="Q7115" s="1"/>
      <c r="T7115" s="1"/>
    </row>
    <row r="7116" spans="16:20" x14ac:dyDescent="0.35">
      <c r="P7116" s="1"/>
      <c r="Q7116" s="1"/>
      <c r="T7116" s="1"/>
    </row>
    <row r="7117" spans="16:20" x14ac:dyDescent="0.35">
      <c r="P7117" s="1"/>
      <c r="Q7117" s="1"/>
      <c r="T7117" s="1"/>
    </row>
    <row r="7118" spans="16:20" x14ac:dyDescent="0.35">
      <c r="P7118" s="1"/>
      <c r="Q7118" s="1"/>
      <c r="T7118" s="1"/>
    </row>
    <row r="7119" spans="16:20" x14ac:dyDescent="0.35">
      <c r="P7119" s="1"/>
      <c r="Q7119" s="1"/>
      <c r="T7119" s="1"/>
    </row>
    <row r="7120" spans="16:20" x14ac:dyDescent="0.35">
      <c r="P7120" s="1"/>
      <c r="Q7120" s="1"/>
      <c r="T7120" s="1"/>
    </row>
    <row r="7121" spans="16:20" x14ac:dyDescent="0.35">
      <c r="P7121" s="1"/>
      <c r="Q7121" s="1"/>
      <c r="T7121" s="1"/>
    </row>
    <row r="7122" spans="16:20" x14ac:dyDescent="0.35">
      <c r="P7122" s="1"/>
      <c r="Q7122" s="1"/>
      <c r="T7122" s="1"/>
    </row>
    <row r="7123" spans="16:20" x14ac:dyDescent="0.35">
      <c r="P7123" s="1"/>
      <c r="Q7123" s="1"/>
      <c r="T7123" s="1"/>
    </row>
    <row r="7124" spans="16:20" x14ac:dyDescent="0.35">
      <c r="P7124" s="1"/>
      <c r="Q7124" s="1"/>
      <c r="T7124" s="1"/>
    </row>
    <row r="7125" spans="16:20" x14ac:dyDescent="0.35">
      <c r="P7125" s="1"/>
      <c r="Q7125" s="1"/>
      <c r="T7125" s="1"/>
    </row>
    <row r="7126" spans="16:20" x14ac:dyDescent="0.35">
      <c r="P7126" s="1"/>
      <c r="Q7126" s="1"/>
      <c r="T7126" s="1"/>
    </row>
    <row r="7127" spans="16:20" x14ac:dyDescent="0.35">
      <c r="P7127" s="1"/>
      <c r="Q7127" s="1"/>
      <c r="T7127" s="1"/>
    </row>
    <row r="7128" spans="16:20" x14ac:dyDescent="0.35">
      <c r="P7128" s="1"/>
      <c r="Q7128" s="1"/>
      <c r="T7128" s="1"/>
    </row>
    <row r="7129" spans="16:20" x14ac:dyDescent="0.35">
      <c r="P7129" s="1"/>
      <c r="Q7129" s="1"/>
      <c r="T7129" s="1"/>
    </row>
    <row r="7130" spans="16:20" x14ac:dyDescent="0.35">
      <c r="P7130" s="1"/>
      <c r="Q7130" s="1"/>
      <c r="T7130" s="1"/>
    </row>
    <row r="7131" spans="16:20" x14ac:dyDescent="0.35">
      <c r="P7131" s="1"/>
      <c r="Q7131" s="1"/>
      <c r="T7131" s="1"/>
    </row>
    <row r="7132" spans="16:20" x14ac:dyDescent="0.35">
      <c r="P7132" s="1"/>
      <c r="Q7132" s="1"/>
      <c r="T7132" s="1"/>
    </row>
    <row r="7133" spans="16:20" x14ac:dyDescent="0.35">
      <c r="P7133" s="1"/>
      <c r="Q7133" s="1"/>
      <c r="T7133" s="1"/>
    </row>
    <row r="7134" spans="16:20" x14ac:dyDescent="0.35">
      <c r="P7134" s="1"/>
      <c r="Q7134" s="1"/>
      <c r="T7134" s="1"/>
    </row>
    <row r="7135" spans="16:20" x14ac:dyDescent="0.35">
      <c r="P7135" s="1"/>
      <c r="Q7135" s="1"/>
      <c r="T7135" s="1"/>
    </row>
    <row r="7136" spans="16:20" x14ac:dyDescent="0.35">
      <c r="P7136" s="1"/>
      <c r="Q7136" s="1"/>
      <c r="T7136" s="1"/>
    </row>
    <row r="7137" spans="16:20" x14ac:dyDescent="0.35">
      <c r="P7137" s="1"/>
      <c r="Q7137" s="1"/>
      <c r="T7137" s="1"/>
    </row>
    <row r="7138" spans="16:20" x14ac:dyDescent="0.35">
      <c r="P7138" s="1"/>
      <c r="Q7138" s="1"/>
      <c r="T7138" s="1"/>
    </row>
    <row r="7139" spans="16:20" x14ac:dyDescent="0.35">
      <c r="P7139" s="1"/>
      <c r="Q7139" s="1"/>
      <c r="T7139" s="1"/>
    </row>
    <row r="7140" spans="16:20" x14ac:dyDescent="0.35">
      <c r="P7140" s="1"/>
      <c r="Q7140" s="1"/>
      <c r="T7140" s="1"/>
    </row>
    <row r="7141" spans="16:20" x14ac:dyDescent="0.35">
      <c r="P7141" s="1"/>
      <c r="Q7141" s="1"/>
      <c r="T7141" s="1"/>
    </row>
    <row r="7142" spans="16:20" x14ac:dyDescent="0.35">
      <c r="P7142" s="1"/>
      <c r="Q7142" s="1"/>
      <c r="T7142" s="1"/>
    </row>
    <row r="7143" spans="16:20" x14ac:dyDescent="0.35">
      <c r="P7143" s="1"/>
      <c r="Q7143" s="1"/>
      <c r="T7143" s="1"/>
    </row>
    <row r="7144" spans="16:20" x14ac:dyDescent="0.35">
      <c r="P7144" s="1"/>
      <c r="Q7144" s="1"/>
      <c r="T7144" s="1"/>
    </row>
    <row r="7145" spans="16:20" x14ac:dyDescent="0.35">
      <c r="P7145" s="1"/>
      <c r="Q7145" s="1"/>
      <c r="T7145" s="1"/>
    </row>
    <row r="7146" spans="16:20" x14ac:dyDescent="0.35">
      <c r="P7146" s="1"/>
      <c r="Q7146" s="1"/>
      <c r="T7146" s="1"/>
    </row>
    <row r="7147" spans="16:20" x14ac:dyDescent="0.35">
      <c r="P7147" s="1"/>
      <c r="Q7147" s="1"/>
      <c r="T7147" s="1"/>
    </row>
    <row r="7148" spans="16:20" x14ac:dyDescent="0.35">
      <c r="P7148" s="1"/>
      <c r="Q7148" s="1"/>
      <c r="T7148" s="1"/>
    </row>
    <row r="7149" spans="16:20" x14ac:dyDescent="0.35">
      <c r="P7149" s="1"/>
      <c r="Q7149" s="1"/>
      <c r="T7149" s="1"/>
    </row>
    <row r="7150" spans="16:20" x14ac:dyDescent="0.35">
      <c r="P7150" s="1"/>
      <c r="Q7150" s="1"/>
      <c r="T7150" s="1"/>
    </row>
    <row r="7151" spans="16:20" x14ac:dyDescent="0.35">
      <c r="P7151" s="1"/>
      <c r="Q7151" s="1"/>
      <c r="T7151" s="1"/>
    </row>
    <row r="7152" spans="16:20" x14ac:dyDescent="0.35">
      <c r="P7152" s="1"/>
      <c r="Q7152" s="1"/>
      <c r="T7152" s="1"/>
    </row>
    <row r="7153" spans="16:20" x14ac:dyDescent="0.35">
      <c r="P7153" s="1"/>
      <c r="Q7153" s="1"/>
      <c r="T7153" s="1"/>
    </row>
    <row r="7154" spans="16:20" x14ac:dyDescent="0.35">
      <c r="P7154" s="1"/>
      <c r="Q7154" s="1"/>
      <c r="T7154" s="1"/>
    </row>
    <row r="7155" spans="16:20" x14ac:dyDescent="0.35">
      <c r="P7155" s="1"/>
      <c r="Q7155" s="1"/>
      <c r="T7155" s="1"/>
    </row>
    <row r="7156" spans="16:20" x14ac:dyDescent="0.35">
      <c r="P7156" s="1"/>
      <c r="Q7156" s="1"/>
      <c r="T7156" s="1"/>
    </row>
    <row r="7157" spans="16:20" x14ac:dyDescent="0.35">
      <c r="P7157" s="1"/>
      <c r="Q7157" s="1"/>
      <c r="T7157" s="1"/>
    </row>
    <row r="7158" spans="16:20" x14ac:dyDescent="0.35">
      <c r="P7158" s="1"/>
      <c r="Q7158" s="1"/>
      <c r="T7158" s="1"/>
    </row>
    <row r="7159" spans="16:20" x14ac:dyDescent="0.35">
      <c r="P7159" s="1"/>
      <c r="Q7159" s="1"/>
      <c r="T7159" s="1"/>
    </row>
    <row r="7160" spans="16:20" x14ac:dyDescent="0.35">
      <c r="P7160" s="1"/>
      <c r="Q7160" s="1"/>
      <c r="T7160" s="1"/>
    </row>
    <row r="7161" spans="16:20" x14ac:dyDescent="0.35">
      <c r="P7161" s="1"/>
      <c r="Q7161" s="1"/>
      <c r="T7161" s="1"/>
    </row>
    <row r="7162" spans="16:20" x14ac:dyDescent="0.35">
      <c r="P7162" s="1"/>
      <c r="Q7162" s="1"/>
      <c r="T7162" s="1"/>
    </row>
    <row r="7163" spans="16:20" x14ac:dyDescent="0.35">
      <c r="P7163" s="1"/>
      <c r="Q7163" s="1"/>
      <c r="T7163" s="1"/>
    </row>
    <row r="7164" spans="16:20" x14ac:dyDescent="0.35">
      <c r="P7164" s="1"/>
      <c r="Q7164" s="1"/>
      <c r="T7164" s="1"/>
    </row>
    <row r="7165" spans="16:20" x14ac:dyDescent="0.35">
      <c r="P7165" s="1"/>
      <c r="Q7165" s="1"/>
      <c r="T7165" s="1"/>
    </row>
    <row r="7166" spans="16:20" x14ac:dyDescent="0.35">
      <c r="P7166" s="1"/>
      <c r="Q7166" s="1"/>
      <c r="T7166" s="1"/>
    </row>
    <row r="7167" spans="16:20" x14ac:dyDescent="0.35">
      <c r="P7167" s="1"/>
      <c r="Q7167" s="1"/>
      <c r="T7167" s="1"/>
    </row>
    <row r="7168" spans="16:20" x14ac:dyDescent="0.35">
      <c r="P7168" s="1"/>
      <c r="Q7168" s="1"/>
      <c r="T7168" s="1"/>
    </row>
    <row r="7169" spans="5:20" x14ac:dyDescent="0.35">
      <c r="P7169" s="1"/>
      <c r="Q7169" s="1"/>
      <c r="T7169" s="1"/>
    </row>
    <row r="7170" spans="5:20" x14ac:dyDescent="0.35">
      <c r="P7170" s="1"/>
      <c r="Q7170" s="1"/>
      <c r="T7170" s="1"/>
    </row>
    <row r="7171" spans="5:20" x14ac:dyDescent="0.35">
      <c r="P7171" s="1"/>
      <c r="Q7171" s="1"/>
      <c r="T7171" s="1"/>
    </row>
    <row r="7172" spans="5:20" x14ac:dyDescent="0.35">
      <c r="P7172" s="1"/>
      <c r="Q7172" s="1"/>
      <c r="T7172" s="1"/>
    </row>
    <row r="7173" spans="5:20" x14ac:dyDescent="0.35">
      <c r="P7173" s="1"/>
      <c r="Q7173" s="1"/>
      <c r="T7173" s="1"/>
    </row>
    <row r="7174" spans="5:20" x14ac:dyDescent="0.35">
      <c r="P7174" s="1"/>
      <c r="Q7174" s="1"/>
      <c r="T7174" s="1"/>
    </row>
    <row r="7175" spans="5:20" x14ac:dyDescent="0.35">
      <c r="P7175" s="1"/>
      <c r="Q7175" s="1"/>
      <c r="T7175" s="1"/>
    </row>
    <row r="7176" spans="5:20" x14ac:dyDescent="0.35">
      <c r="P7176" s="1"/>
      <c r="Q7176" s="1"/>
      <c r="T7176" s="1"/>
    </row>
    <row r="7177" spans="5:20" x14ac:dyDescent="0.35">
      <c r="P7177" s="1"/>
      <c r="Q7177" s="1"/>
      <c r="T7177" s="1"/>
    </row>
    <row r="7178" spans="5:20" x14ac:dyDescent="0.35">
      <c r="E7178" s="1"/>
      <c r="F7178" s="1"/>
      <c r="P7178" s="1"/>
      <c r="Q7178" s="1"/>
      <c r="T7178" s="1"/>
    </row>
    <row r="7179" spans="5:20" x14ac:dyDescent="0.35">
      <c r="E7179" s="1"/>
      <c r="F7179" s="1"/>
      <c r="P7179" s="1"/>
      <c r="Q7179" s="1"/>
      <c r="T7179" s="1"/>
    </row>
    <row r="7180" spans="5:20" x14ac:dyDescent="0.35">
      <c r="E7180" s="1"/>
      <c r="F7180" s="1"/>
      <c r="P7180" s="1"/>
      <c r="Q7180" s="1"/>
      <c r="T7180" s="1"/>
    </row>
    <row r="7181" spans="5:20" x14ac:dyDescent="0.35">
      <c r="E7181" s="1"/>
      <c r="F7181" s="1"/>
      <c r="P7181" s="1"/>
      <c r="Q7181" s="1"/>
      <c r="T7181" s="1"/>
    </row>
    <row r="7182" spans="5:20" x14ac:dyDescent="0.35">
      <c r="E7182" s="1"/>
      <c r="F7182" s="1"/>
      <c r="P7182" s="1"/>
      <c r="Q7182" s="1"/>
      <c r="T7182" s="1"/>
    </row>
    <row r="7183" spans="5:20" x14ac:dyDescent="0.35">
      <c r="E7183" s="1"/>
      <c r="F7183" s="1"/>
      <c r="P7183" s="1"/>
      <c r="Q7183" s="1"/>
      <c r="T7183" s="1"/>
    </row>
    <row r="7184" spans="5:20" x14ac:dyDescent="0.35">
      <c r="E7184" s="1"/>
      <c r="F7184" s="1"/>
      <c r="P7184" s="1"/>
      <c r="Q7184" s="1"/>
      <c r="T7184" s="1"/>
    </row>
    <row r="7185" spans="5:20" x14ac:dyDescent="0.35">
      <c r="E7185" s="1"/>
      <c r="F7185" s="1"/>
      <c r="P7185" s="1"/>
      <c r="Q7185" s="1"/>
      <c r="T7185" s="1"/>
    </row>
    <row r="7186" spans="5:20" x14ac:dyDescent="0.35">
      <c r="E7186" s="1"/>
      <c r="F7186" s="1"/>
      <c r="P7186" s="1"/>
      <c r="Q7186" s="1"/>
      <c r="T7186" s="1"/>
    </row>
    <row r="7187" spans="5:20" x14ac:dyDescent="0.35">
      <c r="E7187" s="1"/>
      <c r="F7187" s="1"/>
      <c r="P7187" s="1"/>
      <c r="Q7187" s="1"/>
      <c r="T7187" s="1"/>
    </row>
    <row r="7188" spans="5:20" x14ac:dyDescent="0.35">
      <c r="E7188" s="1"/>
      <c r="F7188" s="1"/>
      <c r="P7188" s="1"/>
      <c r="Q7188" s="1"/>
      <c r="T7188" s="1"/>
    </row>
    <row r="7189" spans="5:20" x14ac:dyDescent="0.35">
      <c r="E7189" s="1"/>
      <c r="F7189" s="1"/>
      <c r="P7189" s="1"/>
      <c r="Q7189" s="1"/>
      <c r="T7189" s="1"/>
    </row>
    <row r="7190" spans="5:20" x14ac:dyDescent="0.35">
      <c r="E7190" s="1"/>
      <c r="F7190" s="1"/>
      <c r="P7190" s="1"/>
      <c r="Q7190" s="1"/>
      <c r="T7190" s="1"/>
    </row>
    <row r="7191" spans="5:20" x14ac:dyDescent="0.35">
      <c r="E7191" s="1"/>
      <c r="F7191" s="1"/>
      <c r="P7191" s="1"/>
      <c r="Q7191" s="1"/>
      <c r="T7191" s="1"/>
    </row>
    <row r="7192" spans="5:20" x14ac:dyDescent="0.35">
      <c r="E7192" s="1"/>
      <c r="F7192" s="1"/>
      <c r="P7192" s="1"/>
      <c r="Q7192" s="1"/>
      <c r="T7192" s="1"/>
    </row>
    <row r="7193" spans="5:20" x14ac:dyDescent="0.35">
      <c r="E7193" s="1"/>
      <c r="F7193" s="1"/>
      <c r="P7193" s="1"/>
      <c r="Q7193" s="1"/>
      <c r="T7193" s="1"/>
    </row>
    <row r="7194" spans="5:20" x14ac:dyDescent="0.35">
      <c r="E7194" s="1"/>
      <c r="F7194" s="1"/>
      <c r="P7194" s="1"/>
      <c r="Q7194" s="1"/>
      <c r="T7194" s="1"/>
    </row>
    <row r="7195" spans="5:20" x14ac:dyDescent="0.35">
      <c r="E7195" s="1"/>
      <c r="F7195" s="1"/>
      <c r="P7195" s="1"/>
      <c r="Q7195" s="1"/>
      <c r="T7195" s="1"/>
    </row>
    <row r="7196" spans="5:20" x14ac:dyDescent="0.35">
      <c r="E7196" s="1"/>
      <c r="F7196" s="1"/>
      <c r="P7196" s="1"/>
      <c r="Q7196" s="1"/>
      <c r="T7196" s="1"/>
    </row>
    <row r="7197" spans="5:20" x14ac:dyDescent="0.35">
      <c r="E7197" s="1"/>
      <c r="F7197" s="1"/>
      <c r="P7197" s="1"/>
      <c r="Q7197" s="1"/>
      <c r="T7197" s="1"/>
    </row>
    <row r="7198" spans="5:20" x14ac:dyDescent="0.35">
      <c r="E7198" s="1"/>
      <c r="F7198" s="1"/>
      <c r="P7198" s="1"/>
      <c r="Q7198" s="1"/>
      <c r="T7198" s="1"/>
    </row>
    <row r="7199" spans="5:20" x14ac:dyDescent="0.35">
      <c r="E7199" s="1"/>
      <c r="F7199" s="1"/>
      <c r="P7199" s="1"/>
      <c r="Q7199" s="1"/>
      <c r="T7199" s="1"/>
    </row>
    <row r="7200" spans="5:20" x14ac:dyDescent="0.35">
      <c r="E7200" s="1"/>
      <c r="F7200" s="1"/>
      <c r="P7200" s="1"/>
      <c r="Q7200" s="1"/>
      <c r="T7200" s="1"/>
    </row>
    <row r="7201" spans="5:20" x14ac:dyDescent="0.35">
      <c r="E7201" s="1"/>
      <c r="F7201" s="1"/>
      <c r="P7201" s="1"/>
      <c r="Q7201" s="1"/>
      <c r="T7201" s="1"/>
    </row>
    <row r="7202" spans="5:20" x14ac:dyDescent="0.35">
      <c r="E7202" s="1"/>
      <c r="F7202" s="1"/>
      <c r="P7202" s="1"/>
      <c r="Q7202" s="1"/>
      <c r="T7202" s="1"/>
    </row>
    <row r="7203" spans="5:20" x14ac:dyDescent="0.35">
      <c r="E7203" s="1"/>
      <c r="F7203" s="1"/>
      <c r="P7203" s="1"/>
      <c r="Q7203" s="1"/>
      <c r="T7203" s="1"/>
    </row>
    <row r="7204" spans="5:20" x14ac:dyDescent="0.35">
      <c r="E7204" s="1"/>
      <c r="F7204" s="1"/>
      <c r="P7204" s="1"/>
      <c r="Q7204" s="1"/>
      <c r="T7204" s="1"/>
    </row>
    <row r="7205" spans="5:20" x14ac:dyDescent="0.35">
      <c r="E7205" s="1"/>
      <c r="F7205" s="1"/>
      <c r="P7205" s="1"/>
      <c r="Q7205" s="1"/>
      <c r="T7205" s="1"/>
    </row>
    <row r="7206" spans="5:20" x14ac:dyDescent="0.35">
      <c r="E7206" s="1"/>
      <c r="F7206" s="1"/>
      <c r="P7206" s="1"/>
      <c r="Q7206" s="1"/>
      <c r="T7206" s="1"/>
    </row>
    <row r="7207" spans="5:20" x14ac:dyDescent="0.35">
      <c r="E7207" s="1"/>
      <c r="F7207" s="1"/>
      <c r="P7207" s="1"/>
      <c r="Q7207" s="1"/>
      <c r="T7207" s="1"/>
    </row>
    <row r="7208" spans="5:20" x14ac:dyDescent="0.35">
      <c r="E7208" s="1"/>
      <c r="F7208" s="1"/>
      <c r="P7208" s="1"/>
      <c r="Q7208" s="1"/>
      <c r="T7208" s="1"/>
    </row>
    <row r="7209" spans="5:20" x14ac:dyDescent="0.35">
      <c r="E7209" s="1"/>
      <c r="F7209" s="1"/>
      <c r="P7209" s="1"/>
      <c r="Q7209" s="1"/>
      <c r="T7209" s="1"/>
    </row>
    <row r="7210" spans="5:20" x14ac:dyDescent="0.35">
      <c r="E7210" s="1"/>
      <c r="F7210" s="1"/>
      <c r="P7210" s="1"/>
      <c r="Q7210" s="1"/>
      <c r="T7210" s="1"/>
    </row>
    <row r="7211" spans="5:20" x14ac:dyDescent="0.35">
      <c r="E7211" s="1"/>
      <c r="F7211" s="1"/>
      <c r="P7211" s="1"/>
      <c r="Q7211" s="1"/>
      <c r="T7211" s="1"/>
    </row>
    <row r="7212" spans="5:20" x14ac:dyDescent="0.35">
      <c r="E7212" s="1"/>
      <c r="F7212" s="1"/>
      <c r="P7212" s="1"/>
      <c r="Q7212" s="1"/>
      <c r="T7212" s="1"/>
    </row>
    <row r="7213" spans="5:20" x14ac:dyDescent="0.35">
      <c r="E7213" s="1"/>
      <c r="F7213" s="1"/>
      <c r="P7213" s="1"/>
      <c r="Q7213" s="1"/>
      <c r="T7213" s="1"/>
    </row>
    <row r="7214" spans="5:20" x14ac:dyDescent="0.35">
      <c r="E7214" s="1"/>
      <c r="F7214" s="1"/>
      <c r="P7214" s="1"/>
      <c r="Q7214" s="1"/>
      <c r="T7214" s="1"/>
    </row>
    <row r="7215" spans="5:20" x14ac:dyDescent="0.35">
      <c r="E7215" s="1"/>
      <c r="F7215" s="1"/>
      <c r="P7215" s="1"/>
      <c r="Q7215" s="1"/>
      <c r="T7215" s="1"/>
    </row>
    <row r="7216" spans="5:20" x14ac:dyDescent="0.35">
      <c r="E7216" s="1"/>
      <c r="F7216" s="1"/>
      <c r="P7216" s="1"/>
      <c r="Q7216" s="1"/>
      <c r="T7216" s="1"/>
    </row>
    <row r="7217" spans="5:20" x14ac:dyDescent="0.35">
      <c r="E7217" s="1"/>
      <c r="F7217" s="1"/>
      <c r="P7217" s="1"/>
      <c r="Q7217" s="1"/>
      <c r="T7217" s="1"/>
    </row>
    <row r="7218" spans="5:20" x14ac:dyDescent="0.35">
      <c r="E7218" s="1"/>
      <c r="F7218" s="1"/>
      <c r="P7218" s="1"/>
      <c r="Q7218" s="1"/>
      <c r="T7218" s="1"/>
    </row>
    <row r="7219" spans="5:20" x14ac:dyDescent="0.35">
      <c r="E7219" s="1"/>
      <c r="F7219" s="1"/>
      <c r="P7219" s="1"/>
      <c r="Q7219" s="1"/>
      <c r="T7219" s="1"/>
    </row>
    <row r="7220" spans="5:20" x14ac:dyDescent="0.35">
      <c r="E7220" s="1"/>
      <c r="F7220" s="1"/>
      <c r="P7220" s="1"/>
      <c r="Q7220" s="1"/>
      <c r="T7220" s="1"/>
    </row>
    <row r="7221" spans="5:20" x14ac:dyDescent="0.35">
      <c r="E7221" s="1"/>
      <c r="F7221" s="1"/>
      <c r="P7221" s="1"/>
      <c r="Q7221" s="1"/>
      <c r="T7221" s="1"/>
    </row>
    <row r="7222" spans="5:20" x14ac:dyDescent="0.35">
      <c r="E7222" s="1"/>
      <c r="F7222" s="1"/>
      <c r="P7222" s="1"/>
      <c r="Q7222" s="1"/>
      <c r="T7222" s="1"/>
    </row>
    <row r="7223" spans="5:20" x14ac:dyDescent="0.35">
      <c r="E7223" s="1"/>
      <c r="F7223" s="1"/>
      <c r="P7223" s="1"/>
      <c r="Q7223" s="1"/>
      <c r="T7223" s="1"/>
    </row>
    <row r="7224" spans="5:20" x14ac:dyDescent="0.35">
      <c r="E7224" s="1"/>
      <c r="F7224" s="1"/>
      <c r="P7224" s="1"/>
      <c r="Q7224" s="1"/>
      <c r="T7224" s="1"/>
    </row>
    <row r="7225" spans="5:20" x14ac:dyDescent="0.35">
      <c r="E7225" s="1"/>
      <c r="F7225" s="1"/>
      <c r="P7225" s="1"/>
      <c r="Q7225" s="1"/>
      <c r="T7225" s="1"/>
    </row>
    <row r="7226" spans="5:20" x14ac:dyDescent="0.35">
      <c r="P7226" s="1"/>
      <c r="Q7226" s="1"/>
      <c r="T7226" s="1"/>
    </row>
    <row r="7227" spans="5:20" x14ac:dyDescent="0.35">
      <c r="P7227" s="1"/>
      <c r="Q7227" s="1"/>
      <c r="T7227" s="1"/>
    </row>
    <row r="7228" spans="5:20" x14ac:dyDescent="0.35">
      <c r="P7228" s="1"/>
      <c r="Q7228" s="1"/>
      <c r="T7228" s="1"/>
    </row>
    <row r="7229" spans="5:20" x14ac:dyDescent="0.35">
      <c r="P7229" s="1"/>
      <c r="Q7229" s="1"/>
      <c r="T7229" s="1"/>
    </row>
    <row r="7230" spans="5:20" x14ac:dyDescent="0.35">
      <c r="P7230" s="1"/>
      <c r="Q7230" s="1"/>
      <c r="T7230" s="1"/>
    </row>
    <row r="7231" spans="5:20" x14ac:dyDescent="0.35">
      <c r="P7231" s="1"/>
      <c r="Q7231" s="1"/>
      <c r="T7231" s="1"/>
    </row>
    <row r="7232" spans="5:20" x14ac:dyDescent="0.35">
      <c r="P7232" s="1"/>
      <c r="Q7232" s="1"/>
      <c r="T7232" s="1"/>
    </row>
    <row r="7233" spans="16:20" x14ac:dyDescent="0.35">
      <c r="P7233" s="1"/>
      <c r="Q7233" s="1"/>
      <c r="T7233" s="1"/>
    </row>
    <row r="7234" spans="16:20" x14ac:dyDescent="0.35">
      <c r="P7234" s="1"/>
      <c r="Q7234" s="1"/>
      <c r="T7234" s="1"/>
    </row>
    <row r="7235" spans="16:20" x14ac:dyDescent="0.35">
      <c r="P7235" s="1"/>
      <c r="Q7235" s="1"/>
      <c r="T7235" s="1"/>
    </row>
    <row r="7236" spans="16:20" x14ac:dyDescent="0.35">
      <c r="P7236" s="1"/>
      <c r="Q7236" s="1"/>
      <c r="T7236" s="1"/>
    </row>
    <row r="7237" spans="16:20" x14ac:dyDescent="0.35">
      <c r="P7237" s="1"/>
      <c r="Q7237" s="1"/>
      <c r="T7237" s="1"/>
    </row>
    <row r="7238" spans="16:20" x14ac:dyDescent="0.35">
      <c r="P7238" s="1"/>
      <c r="Q7238" s="1"/>
      <c r="T7238" s="1"/>
    </row>
    <row r="7239" spans="16:20" x14ac:dyDescent="0.35">
      <c r="P7239" s="1"/>
      <c r="Q7239" s="1"/>
      <c r="T7239" s="1"/>
    </row>
    <row r="7240" spans="16:20" x14ac:dyDescent="0.35">
      <c r="P7240" s="1"/>
      <c r="Q7240" s="1"/>
      <c r="T7240" s="1"/>
    </row>
    <row r="7241" spans="16:20" x14ac:dyDescent="0.35">
      <c r="P7241" s="1"/>
      <c r="Q7241" s="1"/>
      <c r="T7241" s="1"/>
    </row>
    <row r="7242" spans="16:20" x14ac:dyDescent="0.35">
      <c r="P7242" s="1"/>
      <c r="Q7242" s="1"/>
      <c r="T7242" s="1"/>
    </row>
    <row r="7243" spans="16:20" x14ac:dyDescent="0.35">
      <c r="P7243" s="1"/>
      <c r="Q7243" s="1"/>
      <c r="T7243" s="1"/>
    </row>
    <row r="7244" spans="16:20" x14ac:dyDescent="0.35">
      <c r="P7244" s="1"/>
      <c r="Q7244" s="1"/>
      <c r="T7244" s="1"/>
    </row>
    <row r="7245" spans="16:20" x14ac:dyDescent="0.35">
      <c r="P7245" s="1"/>
      <c r="Q7245" s="1"/>
      <c r="T7245" s="1"/>
    </row>
    <row r="7246" spans="16:20" x14ac:dyDescent="0.35">
      <c r="P7246" s="1"/>
      <c r="Q7246" s="1"/>
      <c r="T7246" s="1"/>
    </row>
    <row r="7247" spans="16:20" x14ac:dyDescent="0.35">
      <c r="P7247" s="1"/>
      <c r="Q7247" s="1"/>
      <c r="T7247" s="1"/>
    </row>
    <row r="7248" spans="16:20" x14ac:dyDescent="0.35">
      <c r="P7248" s="1"/>
      <c r="Q7248" s="1"/>
      <c r="T7248" s="1"/>
    </row>
    <row r="7249" spans="16:20" x14ac:dyDescent="0.35">
      <c r="P7249" s="1"/>
      <c r="Q7249" s="1"/>
      <c r="T7249" s="1"/>
    </row>
    <row r="7250" spans="16:20" x14ac:dyDescent="0.35">
      <c r="P7250" s="1"/>
      <c r="Q7250" s="1"/>
      <c r="T7250" s="1"/>
    </row>
    <row r="7251" spans="16:20" x14ac:dyDescent="0.35">
      <c r="P7251" s="1"/>
      <c r="Q7251" s="1"/>
      <c r="T7251" s="1"/>
    </row>
    <row r="7252" spans="16:20" x14ac:dyDescent="0.35">
      <c r="P7252" s="1"/>
      <c r="Q7252" s="1"/>
      <c r="T7252" s="1"/>
    </row>
    <row r="7253" spans="16:20" x14ac:dyDescent="0.35">
      <c r="P7253" s="1"/>
      <c r="Q7253" s="1"/>
      <c r="T7253" s="1"/>
    </row>
    <row r="7254" spans="16:20" x14ac:dyDescent="0.35">
      <c r="P7254" s="1"/>
      <c r="Q7254" s="1"/>
      <c r="T7254" s="1"/>
    </row>
    <row r="7255" spans="16:20" x14ac:dyDescent="0.35">
      <c r="P7255" s="1"/>
      <c r="Q7255" s="1"/>
      <c r="T7255" s="1"/>
    </row>
    <row r="7256" spans="16:20" x14ac:dyDescent="0.35">
      <c r="P7256" s="1"/>
      <c r="Q7256" s="1"/>
      <c r="T7256" s="1"/>
    </row>
    <row r="7257" spans="16:20" x14ac:dyDescent="0.35">
      <c r="P7257" s="1"/>
      <c r="Q7257" s="1"/>
      <c r="T7257" s="1"/>
    </row>
    <row r="7258" spans="16:20" x14ac:dyDescent="0.35">
      <c r="P7258" s="1"/>
      <c r="Q7258" s="1"/>
      <c r="T7258" s="1"/>
    </row>
    <row r="7259" spans="16:20" x14ac:dyDescent="0.35">
      <c r="P7259" s="1"/>
      <c r="Q7259" s="1"/>
      <c r="T7259" s="1"/>
    </row>
    <row r="7260" spans="16:20" x14ac:dyDescent="0.35">
      <c r="P7260" s="1"/>
      <c r="Q7260" s="1"/>
      <c r="T7260" s="1"/>
    </row>
    <row r="7261" spans="16:20" x14ac:dyDescent="0.35">
      <c r="P7261" s="1"/>
      <c r="Q7261" s="1"/>
      <c r="T7261" s="1"/>
    </row>
    <row r="7262" spans="16:20" x14ac:dyDescent="0.35">
      <c r="P7262" s="1"/>
      <c r="Q7262" s="1"/>
      <c r="T7262" s="1"/>
    </row>
    <row r="7263" spans="16:20" x14ac:dyDescent="0.35">
      <c r="P7263" s="1"/>
      <c r="Q7263" s="1"/>
      <c r="T7263" s="1"/>
    </row>
    <row r="7264" spans="16:20" x14ac:dyDescent="0.35">
      <c r="P7264" s="1"/>
      <c r="Q7264" s="1"/>
      <c r="T7264" s="1"/>
    </row>
    <row r="7265" spans="5:20" x14ac:dyDescent="0.35">
      <c r="P7265" s="1"/>
      <c r="Q7265" s="1"/>
      <c r="T7265" s="1"/>
    </row>
    <row r="7266" spans="5:20" x14ac:dyDescent="0.35">
      <c r="P7266" s="1"/>
      <c r="Q7266" s="1"/>
      <c r="T7266" s="1"/>
    </row>
    <row r="7267" spans="5:20" x14ac:dyDescent="0.35">
      <c r="P7267" s="1"/>
      <c r="Q7267" s="1"/>
      <c r="T7267" s="1"/>
    </row>
    <row r="7268" spans="5:20" x14ac:dyDescent="0.35">
      <c r="P7268" s="1"/>
      <c r="Q7268" s="1"/>
      <c r="T7268" s="1"/>
    </row>
    <row r="7269" spans="5:20" x14ac:dyDescent="0.35">
      <c r="P7269" s="1"/>
      <c r="Q7269" s="1"/>
      <c r="T7269" s="1"/>
    </row>
    <row r="7270" spans="5:20" x14ac:dyDescent="0.35">
      <c r="P7270" s="1"/>
      <c r="Q7270" s="1"/>
      <c r="T7270" s="1"/>
    </row>
    <row r="7271" spans="5:20" x14ac:dyDescent="0.35">
      <c r="P7271" s="1"/>
      <c r="Q7271" s="1"/>
      <c r="T7271" s="1"/>
    </row>
    <row r="7272" spans="5:20" x14ac:dyDescent="0.35">
      <c r="P7272" s="1"/>
      <c r="Q7272" s="1"/>
      <c r="T7272" s="1"/>
    </row>
    <row r="7273" spans="5:20" x14ac:dyDescent="0.35">
      <c r="P7273" s="1"/>
      <c r="Q7273" s="1"/>
      <c r="T7273" s="1"/>
    </row>
    <row r="7274" spans="5:20" x14ac:dyDescent="0.35">
      <c r="E7274" s="1"/>
      <c r="F7274" s="1"/>
      <c r="P7274" s="1"/>
      <c r="Q7274" s="1"/>
      <c r="T7274" s="1"/>
    </row>
    <row r="7275" spans="5:20" x14ac:dyDescent="0.35">
      <c r="E7275" s="1"/>
      <c r="F7275" s="1"/>
      <c r="P7275" s="1"/>
      <c r="Q7275" s="1"/>
      <c r="T7275" s="1"/>
    </row>
    <row r="7276" spans="5:20" x14ac:dyDescent="0.35">
      <c r="E7276" s="1"/>
      <c r="F7276" s="1"/>
      <c r="P7276" s="1"/>
      <c r="Q7276" s="1"/>
      <c r="T7276" s="1"/>
    </row>
    <row r="7277" spans="5:20" x14ac:dyDescent="0.35">
      <c r="E7277" s="1"/>
      <c r="F7277" s="1"/>
      <c r="P7277" s="1"/>
      <c r="Q7277" s="1"/>
      <c r="T7277" s="1"/>
    </row>
    <row r="7278" spans="5:20" x14ac:dyDescent="0.35">
      <c r="E7278" s="1"/>
      <c r="F7278" s="1"/>
      <c r="P7278" s="1"/>
      <c r="Q7278" s="1"/>
      <c r="T7278" s="1"/>
    </row>
    <row r="7279" spans="5:20" x14ac:dyDescent="0.35">
      <c r="E7279" s="1"/>
      <c r="F7279" s="1"/>
      <c r="P7279" s="1"/>
      <c r="Q7279" s="1"/>
      <c r="T7279" s="1"/>
    </row>
    <row r="7280" spans="5:20" x14ac:dyDescent="0.35">
      <c r="E7280" s="1"/>
      <c r="F7280" s="1"/>
      <c r="P7280" s="1"/>
      <c r="Q7280" s="1"/>
      <c r="T7280" s="1"/>
    </row>
    <row r="7281" spans="5:20" x14ac:dyDescent="0.35">
      <c r="E7281" s="1"/>
      <c r="F7281" s="1"/>
      <c r="P7281" s="1"/>
      <c r="Q7281" s="1"/>
      <c r="T7281" s="1"/>
    </row>
    <row r="7282" spans="5:20" x14ac:dyDescent="0.35">
      <c r="E7282" s="1"/>
      <c r="F7282" s="1"/>
      <c r="P7282" s="1"/>
      <c r="Q7282" s="1"/>
      <c r="T7282" s="1"/>
    </row>
    <row r="7283" spans="5:20" x14ac:dyDescent="0.35">
      <c r="E7283" s="1"/>
      <c r="F7283" s="1"/>
      <c r="P7283" s="1"/>
      <c r="Q7283" s="1"/>
      <c r="T7283" s="1"/>
    </row>
    <row r="7284" spans="5:20" x14ac:dyDescent="0.35">
      <c r="E7284" s="1"/>
      <c r="F7284" s="1"/>
      <c r="P7284" s="1"/>
      <c r="Q7284" s="1"/>
      <c r="T7284" s="1"/>
    </row>
    <row r="7285" spans="5:20" x14ac:dyDescent="0.35">
      <c r="E7285" s="1"/>
      <c r="F7285" s="1"/>
      <c r="P7285" s="1"/>
      <c r="Q7285" s="1"/>
      <c r="T7285" s="1"/>
    </row>
    <row r="7286" spans="5:20" x14ac:dyDescent="0.35">
      <c r="E7286" s="1"/>
      <c r="F7286" s="1"/>
      <c r="P7286" s="1"/>
      <c r="Q7286" s="1"/>
      <c r="T7286" s="1"/>
    </row>
    <row r="7287" spans="5:20" x14ac:dyDescent="0.35">
      <c r="E7287" s="1"/>
      <c r="F7287" s="1"/>
      <c r="P7287" s="1"/>
      <c r="Q7287" s="1"/>
      <c r="T7287" s="1"/>
    </row>
    <row r="7288" spans="5:20" x14ac:dyDescent="0.35">
      <c r="E7288" s="1"/>
      <c r="F7288" s="1"/>
      <c r="P7288" s="1"/>
      <c r="Q7288" s="1"/>
      <c r="T7288" s="1"/>
    </row>
    <row r="7289" spans="5:20" x14ac:dyDescent="0.35">
      <c r="E7289" s="1"/>
      <c r="F7289" s="1"/>
      <c r="P7289" s="1"/>
      <c r="Q7289" s="1"/>
      <c r="T7289" s="1"/>
    </row>
    <row r="7290" spans="5:20" x14ac:dyDescent="0.35">
      <c r="E7290" s="1"/>
      <c r="F7290" s="1"/>
      <c r="P7290" s="1"/>
      <c r="Q7290" s="1"/>
      <c r="T7290" s="1"/>
    </row>
    <row r="7291" spans="5:20" x14ac:dyDescent="0.35">
      <c r="E7291" s="1"/>
      <c r="F7291" s="1"/>
      <c r="P7291" s="1"/>
      <c r="Q7291" s="1"/>
      <c r="T7291" s="1"/>
    </row>
    <row r="7292" spans="5:20" x14ac:dyDescent="0.35">
      <c r="E7292" s="1"/>
      <c r="F7292" s="1"/>
      <c r="P7292" s="1"/>
      <c r="Q7292" s="1"/>
      <c r="T7292" s="1"/>
    </row>
    <row r="7293" spans="5:20" x14ac:dyDescent="0.35">
      <c r="E7293" s="1"/>
      <c r="F7293" s="1"/>
      <c r="P7293" s="1"/>
      <c r="Q7293" s="1"/>
      <c r="T7293" s="1"/>
    </row>
    <row r="7294" spans="5:20" x14ac:dyDescent="0.35">
      <c r="E7294" s="1"/>
      <c r="F7294" s="1"/>
      <c r="P7294" s="1"/>
      <c r="Q7294" s="1"/>
      <c r="T7294" s="1"/>
    </row>
    <row r="7295" spans="5:20" x14ac:dyDescent="0.35">
      <c r="E7295" s="1"/>
      <c r="F7295" s="1"/>
      <c r="P7295" s="1"/>
      <c r="Q7295" s="1"/>
      <c r="T7295" s="1"/>
    </row>
    <row r="7296" spans="5:20" x14ac:dyDescent="0.35">
      <c r="E7296" s="1"/>
      <c r="F7296" s="1"/>
      <c r="P7296" s="1"/>
      <c r="Q7296" s="1"/>
      <c r="T7296" s="1"/>
    </row>
    <row r="7297" spans="5:20" x14ac:dyDescent="0.35">
      <c r="E7297" s="1"/>
      <c r="F7297" s="1"/>
      <c r="P7297" s="1"/>
      <c r="Q7297" s="1"/>
      <c r="T7297" s="1"/>
    </row>
    <row r="7298" spans="5:20" x14ac:dyDescent="0.35">
      <c r="P7298" s="1"/>
      <c r="Q7298" s="1"/>
      <c r="T7298" s="1"/>
    </row>
    <row r="7299" spans="5:20" x14ac:dyDescent="0.35">
      <c r="P7299" s="1"/>
      <c r="Q7299" s="1"/>
      <c r="T7299" s="1"/>
    </row>
    <row r="7300" spans="5:20" x14ac:dyDescent="0.35">
      <c r="P7300" s="1"/>
      <c r="Q7300" s="1"/>
      <c r="T7300" s="1"/>
    </row>
    <row r="7301" spans="5:20" x14ac:dyDescent="0.35">
      <c r="P7301" s="1"/>
      <c r="Q7301" s="1"/>
      <c r="T7301" s="1"/>
    </row>
    <row r="7302" spans="5:20" x14ac:dyDescent="0.35">
      <c r="P7302" s="1"/>
      <c r="Q7302" s="1"/>
      <c r="T7302" s="1"/>
    </row>
    <row r="7303" spans="5:20" x14ac:dyDescent="0.35">
      <c r="P7303" s="1"/>
      <c r="Q7303" s="1"/>
      <c r="T7303" s="1"/>
    </row>
    <row r="7304" spans="5:20" x14ac:dyDescent="0.35">
      <c r="P7304" s="1"/>
      <c r="Q7304" s="1"/>
      <c r="T7304" s="1"/>
    </row>
    <row r="7305" spans="5:20" x14ac:dyDescent="0.35">
      <c r="P7305" s="1"/>
      <c r="Q7305" s="1"/>
      <c r="T7305" s="1"/>
    </row>
    <row r="7306" spans="5:20" x14ac:dyDescent="0.35">
      <c r="P7306" s="1"/>
      <c r="Q7306" s="1"/>
      <c r="T7306" s="1"/>
    </row>
    <row r="7307" spans="5:20" x14ac:dyDescent="0.35">
      <c r="P7307" s="1"/>
      <c r="Q7307" s="1"/>
      <c r="T7307" s="1"/>
    </row>
    <row r="7308" spans="5:20" x14ac:dyDescent="0.35">
      <c r="P7308" s="1"/>
      <c r="Q7308" s="1"/>
      <c r="T7308" s="1"/>
    </row>
    <row r="7309" spans="5:20" x14ac:dyDescent="0.35">
      <c r="P7309" s="1"/>
      <c r="Q7309" s="1"/>
      <c r="T7309" s="1"/>
    </row>
    <row r="7310" spans="5:20" x14ac:dyDescent="0.35">
      <c r="P7310" s="1"/>
      <c r="Q7310" s="1"/>
      <c r="T7310" s="1"/>
    </row>
    <row r="7311" spans="5:20" x14ac:dyDescent="0.35">
      <c r="P7311" s="1"/>
      <c r="Q7311" s="1"/>
      <c r="T7311" s="1"/>
    </row>
    <row r="7312" spans="5:20" x14ac:dyDescent="0.35">
      <c r="P7312" s="1"/>
      <c r="Q7312" s="1"/>
      <c r="T7312" s="1"/>
    </row>
    <row r="7313" spans="16:20" x14ac:dyDescent="0.35">
      <c r="P7313" s="1"/>
      <c r="Q7313" s="1"/>
      <c r="T7313" s="1"/>
    </row>
    <row r="7314" spans="16:20" x14ac:dyDescent="0.35">
      <c r="P7314" s="1"/>
      <c r="Q7314" s="1"/>
      <c r="T7314" s="1"/>
    </row>
    <row r="7315" spans="16:20" x14ac:dyDescent="0.35">
      <c r="P7315" s="1"/>
      <c r="Q7315" s="1"/>
      <c r="T7315" s="1"/>
    </row>
    <row r="7316" spans="16:20" x14ac:dyDescent="0.35">
      <c r="P7316" s="1"/>
      <c r="Q7316" s="1"/>
      <c r="T7316" s="1"/>
    </row>
    <row r="7317" spans="16:20" x14ac:dyDescent="0.35">
      <c r="P7317" s="1"/>
      <c r="Q7317" s="1"/>
      <c r="T7317" s="1"/>
    </row>
    <row r="7318" spans="16:20" x14ac:dyDescent="0.35">
      <c r="P7318" s="1"/>
      <c r="Q7318" s="1"/>
      <c r="T7318" s="1"/>
    </row>
    <row r="7319" spans="16:20" x14ac:dyDescent="0.35">
      <c r="P7319" s="1"/>
      <c r="Q7319" s="1"/>
      <c r="T7319" s="1"/>
    </row>
    <row r="7320" spans="16:20" x14ac:dyDescent="0.35">
      <c r="P7320" s="1"/>
      <c r="Q7320" s="1"/>
      <c r="T7320" s="1"/>
    </row>
    <row r="7321" spans="16:20" x14ac:dyDescent="0.35">
      <c r="P7321" s="1"/>
      <c r="Q7321" s="1"/>
      <c r="T7321" s="1"/>
    </row>
    <row r="7322" spans="16:20" x14ac:dyDescent="0.35">
      <c r="P7322" s="1"/>
      <c r="Q7322" s="1"/>
      <c r="T7322" s="1"/>
    </row>
    <row r="7323" spans="16:20" x14ac:dyDescent="0.35">
      <c r="P7323" s="1"/>
      <c r="Q7323" s="1"/>
      <c r="T7323" s="1"/>
    </row>
    <row r="7324" spans="16:20" x14ac:dyDescent="0.35">
      <c r="P7324" s="1"/>
      <c r="Q7324" s="1"/>
      <c r="T7324" s="1"/>
    </row>
    <row r="7325" spans="16:20" x14ac:dyDescent="0.35">
      <c r="P7325" s="1"/>
      <c r="Q7325" s="1"/>
      <c r="T7325" s="1"/>
    </row>
    <row r="7326" spans="16:20" x14ac:dyDescent="0.35">
      <c r="P7326" s="1"/>
      <c r="Q7326" s="1"/>
      <c r="T7326" s="1"/>
    </row>
    <row r="7327" spans="16:20" x14ac:dyDescent="0.35">
      <c r="P7327" s="1"/>
      <c r="Q7327" s="1"/>
      <c r="T7327" s="1"/>
    </row>
    <row r="7328" spans="16:20" x14ac:dyDescent="0.35">
      <c r="P7328" s="1"/>
      <c r="Q7328" s="1"/>
      <c r="T7328" s="1"/>
    </row>
    <row r="7329" spans="16:20" x14ac:dyDescent="0.35">
      <c r="P7329" s="1"/>
      <c r="Q7329" s="1"/>
      <c r="T7329" s="1"/>
    </row>
    <row r="7330" spans="16:20" x14ac:dyDescent="0.35">
      <c r="P7330" s="1"/>
      <c r="Q7330" s="1"/>
      <c r="T7330" s="1"/>
    </row>
    <row r="7331" spans="16:20" x14ac:dyDescent="0.35">
      <c r="P7331" s="1"/>
      <c r="Q7331" s="1"/>
      <c r="T7331" s="1"/>
    </row>
    <row r="7332" spans="16:20" x14ac:dyDescent="0.35">
      <c r="P7332" s="1"/>
      <c r="Q7332" s="1"/>
      <c r="T7332" s="1"/>
    </row>
    <row r="7333" spans="16:20" x14ac:dyDescent="0.35">
      <c r="P7333" s="1"/>
      <c r="Q7333" s="1"/>
      <c r="T7333" s="1"/>
    </row>
    <row r="7334" spans="16:20" x14ac:dyDescent="0.35">
      <c r="P7334" s="1"/>
      <c r="Q7334" s="1"/>
      <c r="T7334" s="1"/>
    </row>
    <row r="7335" spans="16:20" x14ac:dyDescent="0.35">
      <c r="P7335" s="1"/>
      <c r="Q7335" s="1"/>
      <c r="T7335" s="1"/>
    </row>
    <row r="7336" spans="16:20" x14ac:dyDescent="0.35">
      <c r="P7336" s="1"/>
      <c r="Q7336" s="1"/>
      <c r="T7336" s="1"/>
    </row>
    <row r="7337" spans="16:20" x14ac:dyDescent="0.35">
      <c r="P7337" s="1"/>
      <c r="Q7337" s="1"/>
      <c r="T7337" s="1"/>
    </row>
    <row r="7338" spans="16:20" x14ac:dyDescent="0.35">
      <c r="P7338" s="1"/>
      <c r="Q7338" s="1"/>
      <c r="T7338" s="1"/>
    </row>
    <row r="7339" spans="16:20" x14ac:dyDescent="0.35">
      <c r="P7339" s="1"/>
      <c r="Q7339" s="1"/>
      <c r="T7339" s="1"/>
    </row>
    <row r="7340" spans="16:20" x14ac:dyDescent="0.35">
      <c r="P7340" s="1"/>
      <c r="Q7340" s="1"/>
      <c r="T7340" s="1"/>
    </row>
    <row r="7341" spans="16:20" x14ac:dyDescent="0.35">
      <c r="P7341" s="1"/>
      <c r="Q7341" s="1"/>
      <c r="T7341" s="1"/>
    </row>
    <row r="7342" spans="16:20" x14ac:dyDescent="0.35">
      <c r="P7342" s="1"/>
      <c r="Q7342" s="1"/>
      <c r="T7342" s="1"/>
    </row>
    <row r="7343" spans="16:20" x14ac:dyDescent="0.35">
      <c r="P7343" s="1"/>
      <c r="Q7343" s="1"/>
      <c r="T7343" s="1"/>
    </row>
    <row r="7344" spans="16:20" x14ac:dyDescent="0.35">
      <c r="P7344" s="1"/>
      <c r="Q7344" s="1"/>
      <c r="T7344" s="1"/>
    </row>
    <row r="7345" spans="16:20" x14ac:dyDescent="0.35">
      <c r="P7345" s="1"/>
      <c r="Q7345" s="1"/>
      <c r="T7345" s="1"/>
    </row>
    <row r="7346" spans="16:20" x14ac:dyDescent="0.35">
      <c r="P7346" s="1"/>
      <c r="Q7346" s="1"/>
      <c r="T7346" s="1"/>
    </row>
    <row r="7347" spans="16:20" x14ac:dyDescent="0.35">
      <c r="P7347" s="1"/>
      <c r="Q7347" s="1"/>
      <c r="T7347" s="1"/>
    </row>
    <row r="7348" spans="16:20" x14ac:dyDescent="0.35">
      <c r="P7348" s="1"/>
      <c r="Q7348" s="1"/>
      <c r="T7348" s="1"/>
    </row>
    <row r="7349" spans="16:20" x14ac:dyDescent="0.35">
      <c r="P7349" s="1"/>
      <c r="Q7349" s="1"/>
      <c r="T7349" s="1"/>
    </row>
    <row r="7350" spans="16:20" x14ac:dyDescent="0.35">
      <c r="P7350" s="1"/>
      <c r="Q7350" s="1"/>
      <c r="T7350" s="1"/>
    </row>
    <row r="7351" spans="16:20" x14ac:dyDescent="0.35">
      <c r="P7351" s="1"/>
      <c r="Q7351" s="1"/>
      <c r="T7351" s="1"/>
    </row>
    <row r="7352" spans="16:20" x14ac:dyDescent="0.35">
      <c r="P7352" s="1"/>
      <c r="Q7352" s="1"/>
      <c r="T7352" s="1"/>
    </row>
    <row r="7353" spans="16:20" x14ac:dyDescent="0.35">
      <c r="P7353" s="1"/>
      <c r="Q7353" s="1"/>
      <c r="T7353" s="1"/>
    </row>
    <row r="7354" spans="16:20" x14ac:dyDescent="0.35">
      <c r="P7354" s="1"/>
      <c r="Q7354" s="1"/>
      <c r="T7354" s="1"/>
    </row>
    <row r="7355" spans="16:20" x14ac:dyDescent="0.35">
      <c r="P7355" s="1"/>
      <c r="Q7355" s="1"/>
      <c r="T7355" s="1"/>
    </row>
    <row r="7356" spans="16:20" x14ac:dyDescent="0.35">
      <c r="P7356" s="1"/>
      <c r="Q7356" s="1"/>
      <c r="T7356" s="1"/>
    </row>
    <row r="7357" spans="16:20" x14ac:dyDescent="0.35">
      <c r="P7357" s="1"/>
      <c r="Q7357" s="1"/>
      <c r="T7357" s="1"/>
    </row>
    <row r="7358" spans="16:20" x14ac:dyDescent="0.35">
      <c r="P7358" s="1"/>
      <c r="Q7358" s="1"/>
      <c r="T7358" s="1"/>
    </row>
    <row r="7359" spans="16:20" x14ac:dyDescent="0.35">
      <c r="P7359" s="1"/>
      <c r="Q7359" s="1"/>
      <c r="T7359" s="1"/>
    </row>
    <row r="7360" spans="16:20" x14ac:dyDescent="0.35">
      <c r="P7360" s="1"/>
      <c r="Q7360" s="1"/>
      <c r="T7360" s="1"/>
    </row>
    <row r="7361" spans="16:20" x14ac:dyDescent="0.35">
      <c r="P7361" s="1"/>
      <c r="Q7361" s="1"/>
      <c r="T7361" s="1"/>
    </row>
    <row r="7362" spans="16:20" x14ac:dyDescent="0.35">
      <c r="P7362" s="1"/>
      <c r="Q7362" s="1"/>
      <c r="T7362" s="1"/>
    </row>
    <row r="7363" spans="16:20" x14ac:dyDescent="0.35">
      <c r="P7363" s="1"/>
      <c r="Q7363" s="1"/>
      <c r="T7363" s="1"/>
    </row>
    <row r="7364" spans="16:20" x14ac:dyDescent="0.35">
      <c r="P7364" s="1"/>
      <c r="Q7364" s="1"/>
      <c r="T7364" s="1"/>
    </row>
    <row r="7365" spans="16:20" x14ac:dyDescent="0.35">
      <c r="P7365" s="1"/>
      <c r="Q7365" s="1"/>
      <c r="T7365" s="1"/>
    </row>
    <row r="7366" spans="16:20" x14ac:dyDescent="0.35">
      <c r="P7366" s="1"/>
      <c r="Q7366" s="1"/>
      <c r="T7366" s="1"/>
    </row>
    <row r="7367" spans="16:20" x14ac:dyDescent="0.35">
      <c r="P7367" s="1"/>
      <c r="Q7367" s="1"/>
      <c r="T7367" s="1"/>
    </row>
    <row r="7368" spans="16:20" x14ac:dyDescent="0.35">
      <c r="P7368" s="1"/>
      <c r="Q7368" s="1"/>
      <c r="T7368" s="1"/>
    </row>
    <row r="7369" spans="16:20" x14ac:dyDescent="0.35">
      <c r="P7369" s="1"/>
      <c r="Q7369" s="1"/>
      <c r="T7369" s="1"/>
    </row>
    <row r="7370" spans="16:20" x14ac:dyDescent="0.35">
      <c r="P7370" s="1"/>
      <c r="Q7370" s="1"/>
      <c r="T7370" s="1"/>
    </row>
    <row r="7371" spans="16:20" x14ac:dyDescent="0.35">
      <c r="P7371" s="1"/>
      <c r="Q7371" s="1"/>
      <c r="T7371" s="1"/>
    </row>
    <row r="7372" spans="16:20" x14ac:dyDescent="0.35">
      <c r="P7372" s="1"/>
      <c r="Q7372" s="1"/>
      <c r="T7372" s="1"/>
    </row>
    <row r="7373" spans="16:20" x14ac:dyDescent="0.35">
      <c r="P7373" s="1"/>
      <c r="Q7373" s="1"/>
      <c r="T7373" s="1"/>
    </row>
    <row r="7374" spans="16:20" x14ac:dyDescent="0.35">
      <c r="P7374" s="1"/>
      <c r="Q7374" s="1"/>
      <c r="T7374" s="1"/>
    </row>
    <row r="7375" spans="16:20" x14ac:dyDescent="0.35">
      <c r="P7375" s="1"/>
      <c r="Q7375" s="1"/>
      <c r="T7375" s="1"/>
    </row>
    <row r="7376" spans="16:20" x14ac:dyDescent="0.35">
      <c r="P7376" s="1"/>
      <c r="Q7376" s="1"/>
      <c r="T7376" s="1"/>
    </row>
    <row r="7377" spans="16:20" x14ac:dyDescent="0.35">
      <c r="P7377" s="1"/>
      <c r="Q7377" s="1"/>
      <c r="T7377" s="1"/>
    </row>
    <row r="7378" spans="16:20" x14ac:dyDescent="0.35">
      <c r="P7378" s="1"/>
      <c r="Q7378" s="1"/>
      <c r="T7378" s="1"/>
    </row>
    <row r="7379" spans="16:20" x14ac:dyDescent="0.35">
      <c r="P7379" s="1"/>
      <c r="Q7379" s="1"/>
      <c r="T7379" s="1"/>
    </row>
    <row r="7380" spans="16:20" x14ac:dyDescent="0.35">
      <c r="P7380" s="1"/>
      <c r="Q7380" s="1"/>
      <c r="T7380" s="1"/>
    </row>
    <row r="7381" spans="16:20" x14ac:dyDescent="0.35">
      <c r="P7381" s="1"/>
      <c r="Q7381" s="1"/>
      <c r="T7381" s="1"/>
    </row>
    <row r="7382" spans="16:20" x14ac:dyDescent="0.35">
      <c r="P7382" s="1"/>
      <c r="Q7382" s="1"/>
      <c r="T7382" s="1"/>
    </row>
    <row r="7383" spans="16:20" x14ac:dyDescent="0.35">
      <c r="P7383" s="1"/>
      <c r="Q7383" s="1"/>
      <c r="T7383" s="1"/>
    </row>
    <row r="7384" spans="16:20" x14ac:dyDescent="0.35">
      <c r="P7384" s="1"/>
      <c r="Q7384" s="1"/>
      <c r="T7384" s="1"/>
    </row>
    <row r="7385" spans="16:20" x14ac:dyDescent="0.35">
      <c r="P7385" s="1"/>
      <c r="Q7385" s="1"/>
      <c r="T7385" s="1"/>
    </row>
    <row r="7386" spans="16:20" x14ac:dyDescent="0.35">
      <c r="P7386" s="1"/>
      <c r="Q7386" s="1"/>
      <c r="T7386" s="1"/>
    </row>
    <row r="7387" spans="16:20" x14ac:dyDescent="0.35">
      <c r="P7387" s="1"/>
      <c r="Q7387" s="1"/>
      <c r="T7387" s="1"/>
    </row>
    <row r="7388" spans="16:20" x14ac:dyDescent="0.35">
      <c r="P7388" s="1"/>
      <c r="Q7388" s="1"/>
      <c r="T7388" s="1"/>
    </row>
    <row r="7389" spans="16:20" x14ac:dyDescent="0.35">
      <c r="P7389" s="1"/>
      <c r="Q7389" s="1"/>
      <c r="T7389" s="1"/>
    </row>
    <row r="7390" spans="16:20" x14ac:dyDescent="0.35">
      <c r="P7390" s="1"/>
      <c r="Q7390" s="1"/>
      <c r="T7390" s="1"/>
    </row>
    <row r="7391" spans="16:20" x14ac:dyDescent="0.35">
      <c r="P7391" s="1"/>
      <c r="Q7391" s="1"/>
      <c r="T7391" s="1"/>
    </row>
    <row r="7392" spans="16:20" x14ac:dyDescent="0.35">
      <c r="P7392" s="1"/>
      <c r="Q7392" s="1"/>
      <c r="T7392" s="1"/>
    </row>
    <row r="7393" spans="16:20" x14ac:dyDescent="0.35">
      <c r="P7393" s="1"/>
      <c r="Q7393" s="1"/>
      <c r="T7393" s="1"/>
    </row>
    <row r="7394" spans="16:20" x14ac:dyDescent="0.35">
      <c r="P7394" s="1"/>
      <c r="Q7394" s="1"/>
      <c r="T7394" s="1"/>
    </row>
    <row r="7395" spans="16:20" x14ac:dyDescent="0.35">
      <c r="P7395" s="1"/>
      <c r="Q7395" s="1"/>
      <c r="T7395" s="1"/>
    </row>
    <row r="7396" spans="16:20" x14ac:dyDescent="0.35">
      <c r="P7396" s="1"/>
      <c r="Q7396" s="1"/>
      <c r="T7396" s="1"/>
    </row>
    <row r="7397" spans="16:20" x14ac:dyDescent="0.35">
      <c r="P7397" s="1"/>
      <c r="Q7397" s="1"/>
      <c r="T7397" s="1"/>
    </row>
    <row r="7398" spans="16:20" x14ac:dyDescent="0.35">
      <c r="P7398" s="1"/>
      <c r="Q7398" s="1"/>
      <c r="T7398" s="1"/>
    </row>
    <row r="7399" spans="16:20" x14ac:dyDescent="0.35">
      <c r="P7399" s="1"/>
      <c r="Q7399" s="1"/>
      <c r="T7399" s="1"/>
    </row>
    <row r="7400" spans="16:20" x14ac:dyDescent="0.35">
      <c r="P7400" s="1"/>
      <c r="Q7400" s="1"/>
      <c r="T7400" s="1"/>
    </row>
    <row r="7401" spans="16:20" x14ac:dyDescent="0.35">
      <c r="P7401" s="1"/>
      <c r="Q7401" s="1"/>
      <c r="T7401" s="1"/>
    </row>
    <row r="7402" spans="16:20" x14ac:dyDescent="0.35">
      <c r="P7402" s="1"/>
      <c r="Q7402" s="1"/>
      <c r="T7402" s="1"/>
    </row>
    <row r="7403" spans="16:20" x14ac:dyDescent="0.35">
      <c r="P7403" s="1"/>
      <c r="Q7403" s="1"/>
      <c r="T7403" s="1"/>
    </row>
    <row r="7404" spans="16:20" x14ac:dyDescent="0.35">
      <c r="P7404" s="1"/>
      <c r="Q7404" s="1"/>
      <c r="T7404" s="1"/>
    </row>
    <row r="7405" spans="16:20" x14ac:dyDescent="0.35">
      <c r="P7405" s="1"/>
      <c r="Q7405" s="1"/>
      <c r="T7405" s="1"/>
    </row>
    <row r="7406" spans="16:20" x14ac:dyDescent="0.35">
      <c r="P7406" s="1"/>
      <c r="Q7406" s="1"/>
      <c r="T7406" s="1"/>
    </row>
    <row r="7407" spans="16:20" x14ac:dyDescent="0.35">
      <c r="P7407" s="1"/>
      <c r="Q7407" s="1"/>
      <c r="T7407" s="1"/>
    </row>
    <row r="7408" spans="16:20" x14ac:dyDescent="0.35">
      <c r="P7408" s="1"/>
      <c r="Q7408" s="1"/>
      <c r="T7408" s="1"/>
    </row>
    <row r="7409" spans="16:20" x14ac:dyDescent="0.35">
      <c r="P7409" s="1"/>
      <c r="Q7409" s="1"/>
      <c r="T7409" s="1"/>
    </row>
    <row r="7410" spans="16:20" x14ac:dyDescent="0.35">
      <c r="P7410" s="1"/>
      <c r="Q7410" s="1"/>
      <c r="T7410" s="1"/>
    </row>
    <row r="7411" spans="16:20" x14ac:dyDescent="0.35">
      <c r="P7411" s="1"/>
      <c r="Q7411" s="1"/>
      <c r="T7411" s="1"/>
    </row>
    <row r="7412" spans="16:20" x14ac:dyDescent="0.35">
      <c r="P7412" s="1"/>
      <c r="Q7412" s="1"/>
      <c r="T7412" s="1"/>
    </row>
    <row r="7413" spans="16:20" x14ac:dyDescent="0.35">
      <c r="P7413" s="1"/>
      <c r="Q7413" s="1"/>
      <c r="T7413" s="1"/>
    </row>
    <row r="7414" spans="16:20" x14ac:dyDescent="0.35">
      <c r="P7414" s="1"/>
      <c r="Q7414" s="1"/>
      <c r="T7414" s="1"/>
    </row>
    <row r="7415" spans="16:20" x14ac:dyDescent="0.35">
      <c r="P7415" s="1"/>
      <c r="Q7415" s="1"/>
      <c r="T7415" s="1"/>
    </row>
    <row r="7416" spans="16:20" x14ac:dyDescent="0.35">
      <c r="P7416" s="1"/>
      <c r="Q7416" s="1"/>
      <c r="T7416" s="1"/>
    </row>
    <row r="7417" spans="16:20" x14ac:dyDescent="0.35">
      <c r="P7417" s="1"/>
      <c r="Q7417" s="1"/>
      <c r="T7417" s="1"/>
    </row>
    <row r="7418" spans="16:20" x14ac:dyDescent="0.35">
      <c r="P7418" s="1"/>
      <c r="Q7418" s="1"/>
      <c r="T7418" s="1"/>
    </row>
    <row r="7419" spans="16:20" x14ac:dyDescent="0.35">
      <c r="P7419" s="1"/>
      <c r="Q7419" s="1"/>
      <c r="T7419" s="1"/>
    </row>
    <row r="7420" spans="16:20" x14ac:dyDescent="0.35">
      <c r="P7420" s="1"/>
      <c r="Q7420" s="1"/>
      <c r="T7420" s="1"/>
    </row>
    <row r="7421" spans="16:20" x14ac:dyDescent="0.35">
      <c r="P7421" s="1"/>
      <c r="Q7421" s="1"/>
      <c r="T7421" s="1"/>
    </row>
    <row r="7422" spans="16:20" x14ac:dyDescent="0.35">
      <c r="P7422" s="1"/>
      <c r="Q7422" s="1"/>
      <c r="T7422" s="1"/>
    </row>
    <row r="7423" spans="16:20" x14ac:dyDescent="0.35">
      <c r="P7423" s="1"/>
      <c r="Q7423" s="1"/>
      <c r="T7423" s="1"/>
    </row>
    <row r="7424" spans="16:20" x14ac:dyDescent="0.35">
      <c r="P7424" s="1"/>
      <c r="Q7424" s="1"/>
      <c r="T7424" s="1"/>
    </row>
    <row r="7425" spans="16:20" x14ac:dyDescent="0.35">
      <c r="P7425" s="1"/>
      <c r="Q7425" s="1"/>
      <c r="T7425" s="1"/>
    </row>
    <row r="7426" spans="16:20" x14ac:dyDescent="0.35">
      <c r="P7426" s="1"/>
      <c r="Q7426" s="1"/>
      <c r="T7426" s="1"/>
    </row>
    <row r="7427" spans="16:20" x14ac:dyDescent="0.35">
      <c r="P7427" s="1"/>
      <c r="Q7427" s="1"/>
      <c r="T7427" s="1"/>
    </row>
    <row r="7428" spans="16:20" x14ac:dyDescent="0.35">
      <c r="P7428" s="1"/>
      <c r="Q7428" s="1"/>
      <c r="T7428" s="1"/>
    </row>
    <row r="7429" spans="16:20" x14ac:dyDescent="0.35">
      <c r="P7429" s="1"/>
      <c r="Q7429" s="1"/>
      <c r="T7429" s="1"/>
    </row>
    <row r="7430" spans="16:20" x14ac:dyDescent="0.35">
      <c r="P7430" s="1"/>
      <c r="Q7430" s="1"/>
      <c r="T7430" s="1"/>
    </row>
    <row r="7431" spans="16:20" x14ac:dyDescent="0.35">
      <c r="P7431" s="1"/>
      <c r="Q7431" s="1"/>
      <c r="T7431" s="1"/>
    </row>
    <row r="7432" spans="16:20" x14ac:dyDescent="0.35">
      <c r="P7432" s="1"/>
      <c r="Q7432" s="1"/>
      <c r="T7432" s="1"/>
    </row>
    <row r="7433" spans="16:20" x14ac:dyDescent="0.35">
      <c r="P7433" s="1"/>
      <c r="Q7433" s="1"/>
      <c r="T7433" s="1"/>
    </row>
    <row r="7434" spans="16:20" x14ac:dyDescent="0.35">
      <c r="P7434" s="1"/>
      <c r="Q7434" s="1"/>
      <c r="T7434" s="1"/>
    </row>
    <row r="7435" spans="16:20" x14ac:dyDescent="0.35">
      <c r="P7435" s="1"/>
      <c r="Q7435" s="1"/>
      <c r="T7435" s="1"/>
    </row>
    <row r="7436" spans="16:20" x14ac:dyDescent="0.35">
      <c r="P7436" s="1"/>
      <c r="Q7436" s="1"/>
      <c r="T7436" s="1"/>
    </row>
    <row r="7437" spans="16:20" x14ac:dyDescent="0.35">
      <c r="P7437" s="1"/>
      <c r="Q7437" s="1"/>
      <c r="T7437" s="1"/>
    </row>
    <row r="7438" spans="16:20" x14ac:dyDescent="0.35">
      <c r="P7438" s="1"/>
      <c r="Q7438" s="1"/>
      <c r="T7438" s="1"/>
    </row>
    <row r="7439" spans="16:20" x14ac:dyDescent="0.35">
      <c r="P7439" s="1"/>
      <c r="Q7439" s="1"/>
      <c r="T7439" s="1"/>
    </row>
    <row r="7440" spans="16:20" x14ac:dyDescent="0.35">
      <c r="P7440" s="1"/>
      <c r="Q7440" s="1"/>
      <c r="T7440" s="1"/>
    </row>
    <row r="7441" spans="16:20" x14ac:dyDescent="0.35">
      <c r="P7441" s="1"/>
      <c r="Q7441" s="1"/>
      <c r="T7441" s="1"/>
    </row>
    <row r="7442" spans="16:20" x14ac:dyDescent="0.35">
      <c r="P7442" s="1"/>
      <c r="Q7442" s="1"/>
      <c r="T7442" s="1"/>
    </row>
    <row r="7443" spans="16:20" x14ac:dyDescent="0.35">
      <c r="P7443" s="1"/>
      <c r="Q7443" s="1"/>
      <c r="T7443" s="1"/>
    </row>
    <row r="7444" spans="16:20" x14ac:dyDescent="0.35">
      <c r="P7444" s="1"/>
      <c r="Q7444" s="1"/>
      <c r="T7444" s="1"/>
    </row>
    <row r="7445" spans="16:20" x14ac:dyDescent="0.35">
      <c r="P7445" s="1"/>
      <c r="Q7445" s="1"/>
      <c r="T7445" s="1"/>
    </row>
    <row r="7446" spans="16:20" x14ac:dyDescent="0.35">
      <c r="P7446" s="1"/>
      <c r="Q7446" s="1"/>
      <c r="T7446" s="1"/>
    </row>
    <row r="7447" spans="16:20" x14ac:dyDescent="0.35">
      <c r="P7447" s="1"/>
      <c r="Q7447" s="1"/>
      <c r="T7447" s="1"/>
    </row>
    <row r="7448" spans="16:20" x14ac:dyDescent="0.35">
      <c r="P7448" s="1"/>
      <c r="Q7448" s="1"/>
      <c r="T7448" s="1"/>
    </row>
    <row r="7449" spans="16:20" x14ac:dyDescent="0.35">
      <c r="P7449" s="1"/>
      <c r="Q7449" s="1"/>
      <c r="T7449" s="1"/>
    </row>
    <row r="7450" spans="16:20" x14ac:dyDescent="0.35">
      <c r="P7450" s="1"/>
      <c r="Q7450" s="1"/>
      <c r="T7450" s="1"/>
    </row>
    <row r="7451" spans="16:20" x14ac:dyDescent="0.35">
      <c r="P7451" s="1"/>
      <c r="Q7451" s="1"/>
      <c r="T7451" s="1"/>
    </row>
    <row r="7452" spans="16:20" x14ac:dyDescent="0.35">
      <c r="P7452" s="1"/>
      <c r="Q7452" s="1"/>
      <c r="T7452" s="1"/>
    </row>
    <row r="7453" spans="16:20" x14ac:dyDescent="0.35">
      <c r="P7453" s="1"/>
      <c r="Q7453" s="1"/>
      <c r="T7453" s="1"/>
    </row>
    <row r="7454" spans="16:20" x14ac:dyDescent="0.35">
      <c r="P7454" s="1"/>
      <c r="Q7454" s="1"/>
      <c r="T7454" s="1"/>
    </row>
    <row r="7455" spans="16:20" x14ac:dyDescent="0.35">
      <c r="P7455" s="1"/>
      <c r="Q7455" s="1"/>
      <c r="T7455" s="1"/>
    </row>
    <row r="7456" spans="16:20" x14ac:dyDescent="0.35">
      <c r="P7456" s="1"/>
      <c r="Q7456" s="1"/>
      <c r="T7456" s="1"/>
    </row>
    <row r="7457" spans="16:20" x14ac:dyDescent="0.35">
      <c r="P7457" s="1"/>
      <c r="Q7457" s="1"/>
      <c r="T7457" s="1"/>
    </row>
    <row r="7458" spans="16:20" x14ac:dyDescent="0.35">
      <c r="P7458" s="1"/>
      <c r="Q7458" s="1"/>
      <c r="T7458" s="1"/>
    </row>
    <row r="7459" spans="16:20" x14ac:dyDescent="0.35">
      <c r="P7459" s="1"/>
      <c r="Q7459" s="1"/>
      <c r="T7459" s="1"/>
    </row>
    <row r="7460" spans="16:20" x14ac:dyDescent="0.35">
      <c r="P7460" s="1"/>
      <c r="Q7460" s="1"/>
      <c r="T7460" s="1"/>
    </row>
    <row r="7461" spans="16:20" x14ac:dyDescent="0.35">
      <c r="P7461" s="1"/>
      <c r="Q7461" s="1"/>
      <c r="T7461" s="1"/>
    </row>
    <row r="7462" spans="16:20" x14ac:dyDescent="0.35">
      <c r="P7462" s="1"/>
      <c r="Q7462" s="1"/>
      <c r="T7462" s="1"/>
    </row>
    <row r="7463" spans="16:20" x14ac:dyDescent="0.35">
      <c r="P7463" s="1"/>
      <c r="Q7463" s="1"/>
      <c r="T7463" s="1"/>
    </row>
    <row r="7464" spans="16:20" x14ac:dyDescent="0.35">
      <c r="P7464" s="1"/>
      <c r="Q7464" s="1"/>
      <c r="T7464" s="1"/>
    </row>
    <row r="7465" spans="16:20" x14ac:dyDescent="0.35">
      <c r="P7465" s="1"/>
      <c r="Q7465" s="1"/>
      <c r="T7465" s="1"/>
    </row>
    <row r="7466" spans="16:20" x14ac:dyDescent="0.35">
      <c r="P7466" s="1"/>
      <c r="Q7466" s="1"/>
      <c r="T7466" s="1"/>
    </row>
    <row r="7467" spans="16:20" x14ac:dyDescent="0.35">
      <c r="P7467" s="1"/>
      <c r="Q7467" s="1"/>
      <c r="T7467" s="1"/>
    </row>
    <row r="7468" spans="16:20" x14ac:dyDescent="0.35">
      <c r="P7468" s="1"/>
      <c r="Q7468" s="1"/>
      <c r="T7468" s="1"/>
    </row>
    <row r="7469" spans="16:20" x14ac:dyDescent="0.35">
      <c r="P7469" s="1"/>
      <c r="Q7469" s="1"/>
      <c r="T7469" s="1"/>
    </row>
    <row r="7470" spans="16:20" x14ac:dyDescent="0.35">
      <c r="P7470" s="1"/>
      <c r="Q7470" s="1"/>
      <c r="T7470" s="1"/>
    </row>
    <row r="7471" spans="16:20" x14ac:dyDescent="0.35">
      <c r="P7471" s="1"/>
      <c r="Q7471" s="1"/>
      <c r="T7471" s="1"/>
    </row>
    <row r="7472" spans="16:20" x14ac:dyDescent="0.35">
      <c r="P7472" s="1"/>
      <c r="Q7472" s="1"/>
      <c r="T7472" s="1"/>
    </row>
    <row r="7473" spans="16:20" x14ac:dyDescent="0.35">
      <c r="P7473" s="1"/>
      <c r="Q7473" s="1"/>
      <c r="T7473" s="1"/>
    </row>
    <row r="7474" spans="16:20" x14ac:dyDescent="0.35">
      <c r="P7474" s="1"/>
      <c r="Q7474" s="1"/>
      <c r="T7474" s="1"/>
    </row>
    <row r="7475" spans="16:20" x14ac:dyDescent="0.35">
      <c r="P7475" s="1"/>
      <c r="Q7475" s="1"/>
      <c r="T7475" s="1"/>
    </row>
    <row r="7476" spans="16:20" x14ac:dyDescent="0.35">
      <c r="P7476" s="1"/>
      <c r="Q7476" s="1"/>
      <c r="T7476" s="1"/>
    </row>
    <row r="7477" spans="16:20" x14ac:dyDescent="0.35">
      <c r="P7477" s="1"/>
      <c r="Q7477" s="1"/>
      <c r="T7477" s="1"/>
    </row>
    <row r="7478" spans="16:20" x14ac:dyDescent="0.35">
      <c r="P7478" s="1"/>
      <c r="Q7478" s="1"/>
      <c r="T7478" s="1"/>
    </row>
    <row r="7479" spans="16:20" x14ac:dyDescent="0.35">
      <c r="P7479" s="1"/>
      <c r="Q7479" s="1"/>
      <c r="T7479" s="1"/>
    </row>
    <row r="7480" spans="16:20" x14ac:dyDescent="0.35">
      <c r="P7480" s="1"/>
      <c r="Q7480" s="1"/>
      <c r="T7480" s="1"/>
    </row>
    <row r="7481" spans="16:20" x14ac:dyDescent="0.35">
      <c r="P7481" s="1"/>
      <c r="Q7481" s="1"/>
      <c r="T7481" s="1"/>
    </row>
    <row r="7482" spans="16:20" x14ac:dyDescent="0.35">
      <c r="P7482" s="1"/>
      <c r="Q7482" s="1"/>
      <c r="T7482" s="1"/>
    </row>
    <row r="7483" spans="16:20" x14ac:dyDescent="0.35">
      <c r="P7483" s="1"/>
      <c r="Q7483" s="1"/>
      <c r="T7483" s="1"/>
    </row>
    <row r="7484" spans="16:20" x14ac:dyDescent="0.35">
      <c r="P7484" s="1"/>
      <c r="Q7484" s="1"/>
      <c r="T7484" s="1"/>
    </row>
    <row r="7485" spans="16:20" x14ac:dyDescent="0.35">
      <c r="P7485" s="1"/>
      <c r="Q7485" s="1"/>
      <c r="T7485" s="1"/>
    </row>
    <row r="7486" spans="16:20" x14ac:dyDescent="0.35">
      <c r="P7486" s="1"/>
      <c r="Q7486" s="1"/>
      <c r="T7486" s="1"/>
    </row>
    <row r="7487" spans="16:20" x14ac:dyDescent="0.35">
      <c r="P7487" s="1"/>
      <c r="Q7487" s="1"/>
      <c r="T7487" s="1"/>
    </row>
    <row r="7488" spans="16:20" x14ac:dyDescent="0.35">
      <c r="P7488" s="1"/>
      <c r="Q7488" s="1"/>
      <c r="T7488" s="1"/>
    </row>
    <row r="7489" spans="16:20" x14ac:dyDescent="0.35">
      <c r="P7489" s="1"/>
      <c r="Q7489" s="1"/>
      <c r="T7489" s="1"/>
    </row>
    <row r="7490" spans="16:20" x14ac:dyDescent="0.35">
      <c r="P7490" s="1"/>
      <c r="Q7490" s="1"/>
      <c r="T7490" s="1"/>
    </row>
    <row r="7491" spans="16:20" x14ac:dyDescent="0.35">
      <c r="P7491" s="1"/>
      <c r="Q7491" s="1"/>
      <c r="T7491" s="1"/>
    </row>
    <row r="7492" spans="16:20" x14ac:dyDescent="0.35">
      <c r="P7492" s="1"/>
      <c r="Q7492" s="1"/>
      <c r="T7492" s="1"/>
    </row>
    <row r="7493" spans="16:20" x14ac:dyDescent="0.35">
      <c r="P7493" s="1"/>
      <c r="Q7493" s="1"/>
      <c r="T7493" s="1"/>
    </row>
    <row r="7494" spans="16:20" x14ac:dyDescent="0.35">
      <c r="P7494" s="1"/>
      <c r="Q7494" s="1"/>
      <c r="T7494" s="1"/>
    </row>
    <row r="7495" spans="16:20" x14ac:dyDescent="0.35">
      <c r="P7495" s="1"/>
      <c r="Q7495" s="1"/>
      <c r="T7495" s="1"/>
    </row>
    <row r="7496" spans="16:20" x14ac:dyDescent="0.35">
      <c r="P7496" s="1"/>
      <c r="Q7496" s="1"/>
      <c r="T7496" s="1"/>
    </row>
    <row r="7497" spans="16:20" x14ac:dyDescent="0.35">
      <c r="P7497" s="1"/>
      <c r="Q7497" s="1"/>
      <c r="T7497" s="1"/>
    </row>
    <row r="7498" spans="16:20" x14ac:dyDescent="0.35">
      <c r="P7498" s="1"/>
      <c r="Q7498" s="1"/>
      <c r="T7498" s="1"/>
    </row>
    <row r="7499" spans="16:20" x14ac:dyDescent="0.35">
      <c r="P7499" s="1"/>
      <c r="Q7499" s="1"/>
      <c r="T7499" s="1"/>
    </row>
    <row r="7500" spans="16:20" x14ac:dyDescent="0.35">
      <c r="P7500" s="1"/>
      <c r="Q7500" s="1"/>
      <c r="T7500" s="1"/>
    </row>
    <row r="7501" spans="16:20" x14ac:dyDescent="0.35">
      <c r="P7501" s="1"/>
      <c r="Q7501" s="1"/>
      <c r="T7501" s="1"/>
    </row>
    <row r="7502" spans="16:20" x14ac:dyDescent="0.35">
      <c r="P7502" s="1"/>
      <c r="Q7502" s="1"/>
      <c r="T7502" s="1"/>
    </row>
    <row r="7503" spans="16:20" x14ac:dyDescent="0.35">
      <c r="P7503" s="1"/>
      <c r="Q7503" s="1"/>
      <c r="T7503" s="1"/>
    </row>
    <row r="7504" spans="16:20" x14ac:dyDescent="0.35">
      <c r="P7504" s="1"/>
      <c r="Q7504" s="1"/>
      <c r="T7504" s="1"/>
    </row>
    <row r="7505" spans="16:20" x14ac:dyDescent="0.35">
      <c r="P7505" s="1"/>
      <c r="Q7505" s="1"/>
      <c r="T7505" s="1"/>
    </row>
    <row r="7506" spans="16:20" x14ac:dyDescent="0.35">
      <c r="P7506" s="1"/>
      <c r="Q7506" s="1"/>
      <c r="T7506" s="1"/>
    </row>
    <row r="7507" spans="16:20" x14ac:dyDescent="0.35">
      <c r="P7507" s="1"/>
      <c r="Q7507" s="1"/>
      <c r="T7507" s="1"/>
    </row>
    <row r="7508" spans="16:20" x14ac:dyDescent="0.35">
      <c r="P7508" s="1"/>
      <c r="Q7508" s="1"/>
      <c r="T7508" s="1"/>
    </row>
    <row r="7509" spans="16:20" x14ac:dyDescent="0.35">
      <c r="P7509" s="1"/>
      <c r="Q7509" s="1"/>
      <c r="T7509" s="1"/>
    </row>
    <row r="7510" spans="16:20" x14ac:dyDescent="0.35">
      <c r="P7510" s="1"/>
      <c r="Q7510" s="1"/>
      <c r="T7510" s="1"/>
    </row>
    <row r="7511" spans="16:20" x14ac:dyDescent="0.35">
      <c r="P7511" s="1"/>
      <c r="Q7511" s="1"/>
      <c r="T7511" s="1"/>
    </row>
    <row r="7512" spans="16:20" x14ac:dyDescent="0.35">
      <c r="P7512" s="1"/>
      <c r="Q7512" s="1"/>
      <c r="T7512" s="1"/>
    </row>
    <row r="7513" spans="16:20" x14ac:dyDescent="0.35">
      <c r="P7513" s="1"/>
      <c r="Q7513" s="1"/>
      <c r="T7513" s="1"/>
    </row>
    <row r="7514" spans="16:20" x14ac:dyDescent="0.35">
      <c r="P7514" s="1"/>
      <c r="Q7514" s="1"/>
      <c r="T7514" s="1"/>
    </row>
    <row r="7515" spans="16:20" x14ac:dyDescent="0.35">
      <c r="P7515" s="1"/>
      <c r="Q7515" s="1"/>
      <c r="T7515" s="1"/>
    </row>
    <row r="7516" spans="16:20" x14ac:dyDescent="0.35">
      <c r="P7516" s="1"/>
      <c r="Q7516" s="1"/>
      <c r="T7516" s="1"/>
    </row>
    <row r="7517" spans="16:20" x14ac:dyDescent="0.35">
      <c r="P7517" s="1"/>
      <c r="Q7517" s="1"/>
      <c r="T7517" s="1"/>
    </row>
    <row r="7518" spans="16:20" x14ac:dyDescent="0.35">
      <c r="P7518" s="1"/>
      <c r="Q7518" s="1"/>
      <c r="T7518" s="1"/>
    </row>
    <row r="7519" spans="16:20" x14ac:dyDescent="0.35">
      <c r="P7519" s="1"/>
      <c r="Q7519" s="1"/>
      <c r="T7519" s="1"/>
    </row>
    <row r="7520" spans="16:20" x14ac:dyDescent="0.35">
      <c r="P7520" s="1"/>
      <c r="Q7520" s="1"/>
      <c r="T7520" s="1"/>
    </row>
    <row r="7521" spans="16:20" x14ac:dyDescent="0.35">
      <c r="P7521" s="1"/>
      <c r="Q7521" s="1"/>
      <c r="T7521" s="1"/>
    </row>
    <row r="7522" spans="16:20" x14ac:dyDescent="0.35">
      <c r="P7522" s="1"/>
      <c r="Q7522" s="1"/>
      <c r="T7522" s="1"/>
    </row>
    <row r="7523" spans="16:20" x14ac:dyDescent="0.35">
      <c r="P7523" s="1"/>
      <c r="Q7523" s="1"/>
      <c r="T7523" s="1"/>
    </row>
    <row r="7524" spans="16:20" x14ac:dyDescent="0.35">
      <c r="P7524" s="1"/>
      <c r="Q7524" s="1"/>
      <c r="T7524" s="1"/>
    </row>
    <row r="7525" spans="16:20" x14ac:dyDescent="0.35">
      <c r="P7525" s="1"/>
      <c r="Q7525" s="1"/>
      <c r="T7525" s="1"/>
    </row>
    <row r="7526" spans="16:20" x14ac:dyDescent="0.35">
      <c r="P7526" s="1"/>
      <c r="Q7526" s="1"/>
      <c r="T7526" s="1"/>
    </row>
    <row r="7527" spans="16:20" x14ac:dyDescent="0.35">
      <c r="P7527" s="1"/>
      <c r="Q7527" s="1"/>
      <c r="T7527" s="1"/>
    </row>
    <row r="7528" spans="16:20" x14ac:dyDescent="0.35">
      <c r="P7528" s="1"/>
      <c r="Q7528" s="1"/>
      <c r="T7528" s="1"/>
    </row>
    <row r="7529" spans="16:20" x14ac:dyDescent="0.35">
      <c r="P7529" s="1"/>
      <c r="Q7529" s="1"/>
      <c r="T7529" s="1"/>
    </row>
    <row r="7530" spans="16:20" x14ac:dyDescent="0.35">
      <c r="P7530" s="1"/>
      <c r="Q7530" s="1"/>
      <c r="T7530" s="1"/>
    </row>
    <row r="7531" spans="16:20" x14ac:dyDescent="0.35">
      <c r="P7531" s="1"/>
      <c r="Q7531" s="1"/>
      <c r="T7531" s="1"/>
    </row>
    <row r="7532" spans="16:20" x14ac:dyDescent="0.35">
      <c r="P7532" s="1"/>
      <c r="Q7532" s="1"/>
      <c r="T7532" s="1"/>
    </row>
    <row r="7533" spans="16:20" x14ac:dyDescent="0.35">
      <c r="P7533" s="1"/>
      <c r="Q7533" s="1"/>
      <c r="T7533" s="1"/>
    </row>
    <row r="7534" spans="16:20" x14ac:dyDescent="0.35">
      <c r="P7534" s="1"/>
      <c r="Q7534" s="1"/>
      <c r="T7534" s="1"/>
    </row>
    <row r="7535" spans="16:20" x14ac:dyDescent="0.35">
      <c r="P7535" s="1"/>
      <c r="Q7535" s="1"/>
      <c r="T7535" s="1"/>
    </row>
    <row r="7536" spans="16:20" x14ac:dyDescent="0.35">
      <c r="P7536" s="1"/>
      <c r="Q7536" s="1"/>
      <c r="T7536" s="1"/>
    </row>
    <row r="7537" spans="16:20" x14ac:dyDescent="0.35">
      <c r="P7537" s="1"/>
      <c r="Q7537" s="1"/>
      <c r="T7537" s="1"/>
    </row>
    <row r="7538" spans="16:20" x14ac:dyDescent="0.35">
      <c r="P7538" s="1"/>
      <c r="Q7538" s="1"/>
      <c r="T7538" s="1"/>
    </row>
    <row r="7539" spans="16:20" x14ac:dyDescent="0.35">
      <c r="P7539" s="1"/>
      <c r="Q7539" s="1"/>
      <c r="T7539" s="1"/>
    </row>
    <row r="7540" spans="16:20" x14ac:dyDescent="0.35">
      <c r="P7540" s="1"/>
      <c r="Q7540" s="1"/>
      <c r="T7540" s="1"/>
    </row>
    <row r="7541" spans="16:20" x14ac:dyDescent="0.35">
      <c r="P7541" s="1"/>
      <c r="Q7541" s="1"/>
      <c r="T7541" s="1"/>
    </row>
    <row r="7542" spans="16:20" x14ac:dyDescent="0.35">
      <c r="P7542" s="1"/>
      <c r="Q7542" s="1"/>
      <c r="T7542" s="1"/>
    </row>
    <row r="7543" spans="16:20" x14ac:dyDescent="0.35">
      <c r="P7543" s="1"/>
      <c r="Q7543" s="1"/>
      <c r="T7543" s="1"/>
    </row>
    <row r="7544" spans="16:20" x14ac:dyDescent="0.35">
      <c r="P7544" s="1"/>
      <c r="Q7544" s="1"/>
      <c r="T7544" s="1"/>
    </row>
    <row r="7545" spans="16:20" x14ac:dyDescent="0.35">
      <c r="P7545" s="1"/>
      <c r="Q7545" s="1"/>
      <c r="T7545" s="1"/>
    </row>
    <row r="7546" spans="16:20" x14ac:dyDescent="0.35">
      <c r="P7546" s="1"/>
      <c r="Q7546" s="1"/>
      <c r="T7546" s="1"/>
    </row>
    <row r="7547" spans="16:20" x14ac:dyDescent="0.35">
      <c r="P7547" s="1"/>
      <c r="Q7547" s="1"/>
      <c r="T7547" s="1"/>
    </row>
    <row r="7548" spans="16:20" x14ac:dyDescent="0.35">
      <c r="P7548" s="1"/>
      <c r="Q7548" s="1"/>
      <c r="T7548" s="1"/>
    </row>
    <row r="7549" spans="16:20" x14ac:dyDescent="0.35">
      <c r="P7549" s="1"/>
      <c r="Q7549" s="1"/>
      <c r="T7549" s="1"/>
    </row>
    <row r="7550" spans="16:20" x14ac:dyDescent="0.35">
      <c r="P7550" s="1"/>
      <c r="Q7550" s="1"/>
      <c r="T7550" s="1"/>
    </row>
    <row r="7551" spans="16:20" x14ac:dyDescent="0.35">
      <c r="P7551" s="1"/>
      <c r="Q7551" s="1"/>
      <c r="T7551" s="1"/>
    </row>
    <row r="7552" spans="16:20" x14ac:dyDescent="0.35">
      <c r="P7552" s="1"/>
      <c r="Q7552" s="1"/>
      <c r="T7552" s="1"/>
    </row>
    <row r="7553" spans="16:20" x14ac:dyDescent="0.35">
      <c r="P7553" s="1"/>
      <c r="Q7553" s="1"/>
      <c r="T7553" s="1"/>
    </row>
    <row r="7554" spans="16:20" x14ac:dyDescent="0.35">
      <c r="P7554" s="1"/>
      <c r="Q7554" s="1"/>
      <c r="T7554" s="1"/>
    </row>
    <row r="7555" spans="16:20" x14ac:dyDescent="0.35">
      <c r="P7555" s="1"/>
      <c r="Q7555" s="1"/>
      <c r="T7555" s="1"/>
    </row>
    <row r="7556" spans="16:20" x14ac:dyDescent="0.35">
      <c r="P7556" s="1"/>
      <c r="Q7556" s="1"/>
      <c r="T7556" s="1"/>
    </row>
    <row r="7557" spans="16:20" x14ac:dyDescent="0.35">
      <c r="P7557" s="1"/>
      <c r="Q7557" s="1"/>
      <c r="T7557" s="1"/>
    </row>
    <row r="7558" spans="16:20" x14ac:dyDescent="0.35">
      <c r="P7558" s="1"/>
      <c r="Q7558" s="1"/>
      <c r="T7558" s="1"/>
    </row>
    <row r="7559" spans="16:20" x14ac:dyDescent="0.35">
      <c r="P7559" s="1"/>
      <c r="Q7559" s="1"/>
      <c r="T7559" s="1"/>
    </row>
    <row r="7560" spans="16:20" x14ac:dyDescent="0.35">
      <c r="P7560" s="1"/>
      <c r="Q7560" s="1"/>
      <c r="T7560" s="1"/>
    </row>
    <row r="7561" spans="16:20" x14ac:dyDescent="0.35">
      <c r="P7561" s="1"/>
      <c r="Q7561" s="1"/>
      <c r="T7561" s="1"/>
    </row>
    <row r="7562" spans="16:20" x14ac:dyDescent="0.35">
      <c r="P7562" s="1"/>
      <c r="Q7562" s="1"/>
      <c r="T7562" s="1"/>
    </row>
    <row r="7563" spans="16:20" x14ac:dyDescent="0.35">
      <c r="P7563" s="1"/>
      <c r="Q7563" s="1"/>
      <c r="T7563" s="1"/>
    </row>
    <row r="7564" spans="16:20" x14ac:dyDescent="0.35">
      <c r="P7564" s="1"/>
      <c r="Q7564" s="1"/>
      <c r="T7564" s="1"/>
    </row>
    <row r="7565" spans="16:20" x14ac:dyDescent="0.35">
      <c r="P7565" s="1"/>
      <c r="Q7565" s="1"/>
      <c r="T7565" s="1"/>
    </row>
    <row r="7566" spans="16:20" x14ac:dyDescent="0.35">
      <c r="P7566" s="1"/>
      <c r="Q7566" s="1"/>
      <c r="T7566" s="1"/>
    </row>
    <row r="7567" spans="16:20" x14ac:dyDescent="0.35">
      <c r="P7567" s="1"/>
      <c r="Q7567" s="1"/>
      <c r="T7567" s="1"/>
    </row>
    <row r="7568" spans="16:20" x14ac:dyDescent="0.35">
      <c r="P7568" s="1"/>
      <c r="Q7568" s="1"/>
      <c r="T7568" s="1"/>
    </row>
    <row r="7569" spans="16:20" x14ac:dyDescent="0.35">
      <c r="P7569" s="1"/>
      <c r="Q7569" s="1"/>
      <c r="T7569" s="1"/>
    </row>
    <row r="7570" spans="16:20" x14ac:dyDescent="0.35">
      <c r="P7570" s="1"/>
      <c r="Q7570" s="1"/>
      <c r="T7570" s="1"/>
    </row>
    <row r="7571" spans="16:20" x14ac:dyDescent="0.35">
      <c r="P7571" s="1"/>
      <c r="Q7571" s="1"/>
      <c r="T7571" s="1"/>
    </row>
    <row r="7572" spans="16:20" x14ac:dyDescent="0.35">
      <c r="P7572" s="1"/>
      <c r="Q7572" s="1"/>
      <c r="T7572" s="1"/>
    </row>
    <row r="7573" spans="16:20" x14ac:dyDescent="0.35">
      <c r="P7573" s="1"/>
      <c r="Q7573" s="1"/>
      <c r="T7573" s="1"/>
    </row>
    <row r="7574" spans="16:20" x14ac:dyDescent="0.35">
      <c r="P7574" s="1"/>
      <c r="Q7574" s="1"/>
      <c r="T7574" s="1"/>
    </row>
    <row r="7575" spans="16:20" x14ac:dyDescent="0.35">
      <c r="P7575" s="1"/>
      <c r="Q7575" s="1"/>
      <c r="T7575" s="1"/>
    </row>
    <row r="7576" spans="16:20" x14ac:dyDescent="0.35">
      <c r="P7576" s="1"/>
      <c r="Q7576" s="1"/>
      <c r="T7576" s="1"/>
    </row>
    <row r="7577" spans="16:20" x14ac:dyDescent="0.35">
      <c r="P7577" s="1"/>
      <c r="Q7577" s="1"/>
      <c r="T7577" s="1"/>
    </row>
    <row r="7578" spans="16:20" x14ac:dyDescent="0.35">
      <c r="P7578" s="1"/>
      <c r="Q7578" s="1"/>
      <c r="T7578" s="1"/>
    </row>
    <row r="7579" spans="16:20" x14ac:dyDescent="0.35">
      <c r="P7579" s="1"/>
      <c r="Q7579" s="1"/>
      <c r="T7579" s="1"/>
    </row>
    <row r="7580" spans="16:20" x14ac:dyDescent="0.35">
      <c r="P7580" s="1"/>
      <c r="Q7580" s="1"/>
      <c r="T7580" s="1"/>
    </row>
    <row r="7581" spans="16:20" x14ac:dyDescent="0.35">
      <c r="P7581" s="1"/>
      <c r="Q7581" s="1"/>
      <c r="T7581" s="1"/>
    </row>
    <row r="7582" spans="16:20" x14ac:dyDescent="0.35">
      <c r="P7582" s="1"/>
      <c r="Q7582" s="1"/>
      <c r="T7582" s="1"/>
    </row>
    <row r="7583" spans="16:20" x14ac:dyDescent="0.35">
      <c r="P7583" s="1"/>
      <c r="Q7583" s="1"/>
      <c r="T7583" s="1"/>
    </row>
    <row r="7584" spans="16:20" x14ac:dyDescent="0.35">
      <c r="P7584" s="1"/>
      <c r="Q7584" s="1"/>
      <c r="T7584" s="1"/>
    </row>
    <row r="7585" spans="16:20" x14ac:dyDescent="0.35">
      <c r="P7585" s="1"/>
      <c r="Q7585" s="1"/>
      <c r="T7585" s="1"/>
    </row>
    <row r="7586" spans="16:20" x14ac:dyDescent="0.35">
      <c r="P7586" s="1"/>
      <c r="Q7586" s="1"/>
      <c r="T7586" s="1"/>
    </row>
    <row r="7587" spans="16:20" x14ac:dyDescent="0.35">
      <c r="P7587" s="1"/>
      <c r="Q7587" s="1"/>
      <c r="T7587" s="1"/>
    </row>
    <row r="7588" spans="16:20" x14ac:dyDescent="0.35">
      <c r="P7588" s="1"/>
      <c r="Q7588" s="1"/>
      <c r="T7588" s="1"/>
    </row>
    <row r="7589" spans="16:20" x14ac:dyDescent="0.35">
      <c r="P7589" s="1"/>
      <c r="Q7589" s="1"/>
      <c r="T7589" s="1"/>
    </row>
    <row r="7590" spans="16:20" x14ac:dyDescent="0.35">
      <c r="P7590" s="1"/>
      <c r="Q7590" s="1"/>
      <c r="T7590" s="1"/>
    </row>
    <row r="7591" spans="16:20" x14ac:dyDescent="0.35">
      <c r="P7591" s="1"/>
      <c r="Q7591" s="1"/>
      <c r="T7591" s="1"/>
    </row>
    <row r="7592" spans="16:20" x14ac:dyDescent="0.35">
      <c r="P7592" s="1"/>
      <c r="Q7592" s="1"/>
      <c r="T7592" s="1"/>
    </row>
    <row r="7593" spans="16:20" x14ac:dyDescent="0.35">
      <c r="P7593" s="1"/>
      <c r="Q7593" s="1"/>
      <c r="T7593" s="1"/>
    </row>
    <row r="7594" spans="16:20" x14ac:dyDescent="0.35">
      <c r="P7594" s="1"/>
      <c r="Q7594" s="1"/>
      <c r="T7594" s="1"/>
    </row>
    <row r="7595" spans="16:20" x14ac:dyDescent="0.35">
      <c r="P7595" s="1"/>
      <c r="Q7595" s="1"/>
      <c r="T7595" s="1"/>
    </row>
    <row r="7596" spans="16:20" x14ac:dyDescent="0.35">
      <c r="P7596" s="1"/>
      <c r="Q7596" s="1"/>
      <c r="T7596" s="1"/>
    </row>
    <row r="7597" spans="16:20" x14ac:dyDescent="0.35">
      <c r="P7597" s="1"/>
      <c r="Q7597" s="1"/>
      <c r="T7597" s="1"/>
    </row>
    <row r="7598" spans="16:20" x14ac:dyDescent="0.35">
      <c r="P7598" s="1"/>
      <c r="Q7598" s="1"/>
      <c r="T7598" s="1"/>
    </row>
    <row r="7599" spans="16:20" x14ac:dyDescent="0.35">
      <c r="P7599" s="1"/>
      <c r="Q7599" s="1"/>
      <c r="T7599" s="1"/>
    </row>
    <row r="7600" spans="16:20" x14ac:dyDescent="0.35">
      <c r="P7600" s="1"/>
      <c r="Q7600" s="1"/>
      <c r="T7600" s="1"/>
    </row>
    <row r="7601" spans="5:20" x14ac:dyDescent="0.35">
      <c r="P7601" s="1"/>
      <c r="Q7601" s="1"/>
      <c r="T7601" s="1"/>
    </row>
    <row r="7602" spans="5:20" x14ac:dyDescent="0.35">
      <c r="P7602" s="1"/>
      <c r="Q7602" s="1"/>
      <c r="T7602" s="1"/>
    </row>
    <row r="7603" spans="5:20" x14ac:dyDescent="0.35">
      <c r="P7603" s="1"/>
      <c r="Q7603" s="1"/>
      <c r="T7603" s="1"/>
    </row>
    <row r="7604" spans="5:20" x14ac:dyDescent="0.35">
      <c r="P7604" s="1"/>
      <c r="Q7604" s="1"/>
      <c r="T7604" s="1"/>
    </row>
    <row r="7605" spans="5:20" x14ac:dyDescent="0.35">
      <c r="P7605" s="1"/>
      <c r="Q7605" s="1"/>
      <c r="T7605" s="1"/>
    </row>
    <row r="7606" spans="5:20" x14ac:dyDescent="0.35">
      <c r="P7606" s="1"/>
      <c r="Q7606" s="1"/>
      <c r="T7606" s="1"/>
    </row>
    <row r="7607" spans="5:20" x14ac:dyDescent="0.35">
      <c r="P7607" s="1"/>
      <c r="Q7607" s="1"/>
      <c r="T7607" s="1"/>
    </row>
    <row r="7608" spans="5:20" x14ac:dyDescent="0.35">
      <c r="P7608" s="1"/>
      <c r="Q7608" s="1"/>
      <c r="T7608" s="1"/>
    </row>
    <row r="7609" spans="5:20" x14ac:dyDescent="0.35">
      <c r="P7609" s="1"/>
      <c r="Q7609" s="1"/>
      <c r="T7609" s="1"/>
    </row>
    <row r="7610" spans="5:20" x14ac:dyDescent="0.35">
      <c r="E7610" s="1"/>
      <c r="F7610" s="1"/>
      <c r="P7610" s="1"/>
      <c r="Q7610" s="1"/>
      <c r="T7610" s="1"/>
    </row>
    <row r="7611" spans="5:20" x14ac:dyDescent="0.35">
      <c r="E7611" s="1"/>
      <c r="F7611" s="1"/>
      <c r="P7611" s="1"/>
      <c r="Q7611" s="1"/>
      <c r="T7611" s="1"/>
    </row>
    <row r="7612" spans="5:20" x14ac:dyDescent="0.35">
      <c r="E7612" s="1"/>
      <c r="F7612" s="1"/>
      <c r="P7612" s="1"/>
      <c r="Q7612" s="1"/>
      <c r="T7612" s="1"/>
    </row>
    <row r="7613" spans="5:20" x14ac:dyDescent="0.35">
      <c r="E7613" s="1"/>
      <c r="F7613" s="1"/>
      <c r="P7613" s="1"/>
      <c r="Q7613" s="1"/>
      <c r="T7613" s="1"/>
    </row>
    <row r="7614" spans="5:20" x14ac:dyDescent="0.35">
      <c r="E7614" s="1"/>
      <c r="F7614" s="1"/>
      <c r="P7614" s="1"/>
      <c r="Q7614" s="1"/>
      <c r="T7614" s="1"/>
    </row>
    <row r="7615" spans="5:20" x14ac:dyDescent="0.35">
      <c r="E7615" s="1"/>
      <c r="F7615" s="1"/>
      <c r="P7615" s="1"/>
      <c r="Q7615" s="1"/>
      <c r="T7615" s="1"/>
    </row>
    <row r="7616" spans="5:20" x14ac:dyDescent="0.35">
      <c r="E7616" s="1"/>
      <c r="F7616" s="1"/>
      <c r="P7616" s="1"/>
      <c r="Q7616" s="1"/>
      <c r="T7616" s="1"/>
    </row>
    <row r="7617" spans="5:20" x14ac:dyDescent="0.35">
      <c r="E7617" s="1"/>
      <c r="F7617" s="1"/>
      <c r="P7617" s="1"/>
      <c r="Q7617" s="1"/>
      <c r="T7617" s="1"/>
    </row>
    <row r="7618" spans="5:20" x14ac:dyDescent="0.35">
      <c r="E7618" s="1"/>
      <c r="F7618" s="1"/>
      <c r="P7618" s="1"/>
      <c r="Q7618" s="1"/>
      <c r="T7618" s="1"/>
    </row>
    <row r="7619" spans="5:20" x14ac:dyDescent="0.35">
      <c r="E7619" s="1"/>
      <c r="F7619" s="1"/>
      <c r="P7619" s="1"/>
      <c r="Q7619" s="1"/>
      <c r="T7619" s="1"/>
    </row>
    <row r="7620" spans="5:20" x14ac:dyDescent="0.35">
      <c r="E7620" s="1"/>
      <c r="F7620" s="1"/>
      <c r="P7620" s="1"/>
      <c r="Q7620" s="1"/>
      <c r="T7620" s="1"/>
    </row>
    <row r="7621" spans="5:20" x14ac:dyDescent="0.35">
      <c r="E7621" s="1"/>
      <c r="F7621" s="1"/>
      <c r="P7621" s="1"/>
      <c r="Q7621" s="1"/>
      <c r="T7621" s="1"/>
    </row>
    <row r="7622" spans="5:20" x14ac:dyDescent="0.35">
      <c r="E7622" s="1"/>
      <c r="F7622" s="1"/>
      <c r="P7622" s="1"/>
      <c r="Q7622" s="1"/>
      <c r="T7622" s="1"/>
    </row>
    <row r="7623" spans="5:20" x14ac:dyDescent="0.35">
      <c r="E7623" s="1"/>
      <c r="F7623" s="1"/>
      <c r="P7623" s="1"/>
      <c r="Q7623" s="1"/>
      <c r="T7623" s="1"/>
    </row>
    <row r="7624" spans="5:20" x14ac:dyDescent="0.35">
      <c r="E7624" s="1"/>
      <c r="F7624" s="1"/>
      <c r="P7624" s="1"/>
      <c r="Q7624" s="1"/>
      <c r="T7624" s="1"/>
    </row>
    <row r="7625" spans="5:20" x14ac:dyDescent="0.35">
      <c r="E7625" s="1"/>
      <c r="F7625" s="1"/>
      <c r="P7625" s="1"/>
      <c r="Q7625" s="1"/>
      <c r="T7625" s="1"/>
    </row>
    <row r="7626" spans="5:20" x14ac:dyDescent="0.35">
      <c r="E7626" s="1"/>
      <c r="F7626" s="1"/>
      <c r="P7626" s="1"/>
      <c r="Q7626" s="1"/>
      <c r="T7626" s="1"/>
    </row>
    <row r="7627" spans="5:20" x14ac:dyDescent="0.35">
      <c r="E7627" s="1"/>
      <c r="F7627" s="1"/>
      <c r="P7627" s="1"/>
      <c r="Q7627" s="1"/>
      <c r="T7627" s="1"/>
    </row>
    <row r="7628" spans="5:20" x14ac:dyDescent="0.35">
      <c r="E7628" s="1"/>
      <c r="F7628" s="1"/>
      <c r="P7628" s="1"/>
      <c r="Q7628" s="1"/>
      <c r="T7628" s="1"/>
    </row>
    <row r="7629" spans="5:20" x14ac:dyDescent="0.35">
      <c r="E7629" s="1"/>
      <c r="F7629" s="1"/>
      <c r="P7629" s="1"/>
      <c r="Q7629" s="1"/>
      <c r="T7629" s="1"/>
    </row>
    <row r="7630" spans="5:20" x14ac:dyDescent="0.35">
      <c r="E7630" s="1"/>
      <c r="F7630" s="1"/>
      <c r="P7630" s="1"/>
      <c r="Q7630" s="1"/>
      <c r="T7630" s="1"/>
    </row>
    <row r="7631" spans="5:20" x14ac:dyDescent="0.35">
      <c r="E7631" s="1"/>
      <c r="F7631" s="1"/>
      <c r="P7631" s="1"/>
      <c r="Q7631" s="1"/>
      <c r="T7631" s="1"/>
    </row>
    <row r="7632" spans="5:20" x14ac:dyDescent="0.35">
      <c r="E7632" s="1"/>
      <c r="F7632" s="1"/>
      <c r="P7632" s="1"/>
      <c r="Q7632" s="1"/>
      <c r="T7632" s="1"/>
    </row>
    <row r="7633" spans="5:20" x14ac:dyDescent="0.35">
      <c r="E7633" s="1"/>
      <c r="F7633" s="1"/>
      <c r="P7633" s="1"/>
      <c r="Q7633" s="1"/>
      <c r="T7633" s="1"/>
    </row>
    <row r="7634" spans="5:20" x14ac:dyDescent="0.35">
      <c r="E7634" s="1"/>
      <c r="F7634" s="1"/>
      <c r="P7634" s="1"/>
      <c r="Q7634" s="1"/>
      <c r="T7634" s="1"/>
    </row>
    <row r="7635" spans="5:20" x14ac:dyDescent="0.35">
      <c r="E7635" s="1"/>
      <c r="F7635" s="1"/>
      <c r="P7635" s="1"/>
      <c r="Q7635" s="1"/>
      <c r="T7635" s="1"/>
    </row>
    <row r="7636" spans="5:20" x14ac:dyDescent="0.35">
      <c r="E7636" s="1"/>
      <c r="F7636" s="1"/>
      <c r="P7636" s="1"/>
      <c r="Q7636" s="1"/>
      <c r="T7636" s="1"/>
    </row>
    <row r="7637" spans="5:20" x14ac:dyDescent="0.35">
      <c r="E7637" s="1"/>
      <c r="F7637" s="1"/>
      <c r="P7637" s="1"/>
      <c r="Q7637" s="1"/>
      <c r="T7637" s="1"/>
    </row>
    <row r="7638" spans="5:20" x14ac:dyDescent="0.35">
      <c r="E7638" s="1"/>
      <c r="F7638" s="1"/>
      <c r="P7638" s="1"/>
      <c r="Q7638" s="1"/>
      <c r="T7638" s="1"/>
    </row>
    <row r="7639" spans="5:20" x14ac:dyDescent="0.35">
      <c r="E7639" s="1"/>
      <c r="F7639" s="1"/>
      <c r="P7639" s="1"/>
      <c r="Q7639" s="1"/>
      <c r="T7639" s="1"/>
    </row>
    <row r="7640" spans="5:20" x14ac:dyDescent="0.35">
      <c r="E7640" s="1"/>
      <c r="F7640" s="1"/>
      <c r="P7640" s="1"/>
      <c r="Q7640" s="1"/>
      <c r="T7640" s="1"/>
    </row>
    <row r="7641" spans="5:20" x14ac:dyDescent="0.35">
      <c r="E7641" s="1"/>
      <c r="F7641" s="1"/>
      <c r="P7641" s="1"/>
      <c r="Q7641" s="1"/>
      <c r="T7641" s="1"/>
    </row>
    <row r="7642" spans="5:20" x14ac:dyDescent="0.35">
      <c r="E7642" s="1"/>
      <c r="F7642" s="1"/>
      <c r="P7642" s="1"/>
      <c r="Q7642" s="1"/>
      <c r="T7642" s="1"/>
    </row>
    <row r="7643" spans="5:20" x14ac:dyDescent="0.35">
      <c r="E7643" s="1"/>
      <c r="F7643" s="1"/>
      <c r="P7643" s="1"/>
      <c r="Q7643" s="1"/>
      <c r="T7643" s="1"/>
    </row>
    <row r="7644" spans="5:20" x14ac:dyDescent="0.35">
      <c r="E7644" s="1"/>
      <c r="F7644" s="1"/>
      <c r="P7644" s="1"/>
      <c r="Q7644" s="1"/>
      <c r="T7644" s="1"/>
    </row>
    <row r="7645" spans="5:20" x14ac:dyDescent="0.35">
      <c r="E7645" s="1"/>
      <c r="F7645" s="1"/>
      <c r="P7645" s="1"/>
      <c r="Q7645" s="1"/>
      <c r="T7645" s="1"/>
    </row>
    <row r="7646" spans="5:20" x14ac:dyDescent="0.35">
      <c r="E7646" s="1"/>
      <c r="F7646" s="1"/>
      <c r="P7646" s="1"/>
      <c r="Q7646" s="1"/>
      <c r="T7646" s="1"/>
    </row>
    <row r="7647" spans="5:20" x14ac:dyDescent="0.35">
      <c r="E7647" s="1"/>
      <c r="F7647" s="1"/>
      <c r="P7647" s="1"/>
      <c r="Q7647" s="1"/>
      <c r="T7647" s="1"/>
    </row>
    <row r="7648" spans="5:20" x14ac:dyDescent="0.35">
      <c r="E7648" s="1"/>
      <c r="F7648" s="1"/>
      <c r="P7648" s="1"/>
      <c r="Q7648" s="1"/>
      <c r="T7648" s="1"/>
    </row>
    <row r="7649" spans="5:20" x14ac:dyDescent="0.35">
      <c r="E7649" s="1"/>
      <c r="F7649" s="1"/>
      <c r="P7649" s="1"/>
      <c r="Q7649" s="1"/>
      <c r="T7649" s="1"/>
    </row>
    <row r="7650" spans="5:20" x14ac:dyDescent="0.35">
      <c r="E7650" s="1"/>
      <c r="F7650" s="1"/>
      <c r="P7650" s="1"/>
      <c r="Q7650" s="1"/>
      <c r="T7650" s="1"/>
    </row>
    <row r="7651" spans="5:20" x14ac:dyDescent="0.35">
      <c r="E7651" s="1"/>
      <c r="F7651" s="1"/>
      <c r="P7651" s="1"/>
      <c r="Q7651" s="1"/>
      <c r="T7651" s="1"/>
    </row>
    <row r="7652" spans="5:20" x14ac:dyDescent="0.35">
      <c r="E7652" s="1"/>
      <c r="F7652" s="1"/>
      <c r="P7652" s="1"/>
      <c r="Q7652" s="1"/>
      <c r="T7652" s="1"/>
    </row>
    <row r="7653" spans="5:20" x14ac:dyDescent="0.35">
      <c r="E7653" s="1"/>
      <c r="F7653" s="1"/>
      <c r="P7653" s="1"/>
      <c r="Q7653" s="1"/>
      <c r="T7653" s="1"/>
    </row>
    <row r="7654" spans="5:20" x14ac:dyDescent="0.35">
      <c r="E7654" s="1"/>
      <c r="F7654" s="1"/>
      <c r="P7654" s="1"/>
      <c r="Q7654" s="1"/>
      <c r="T7654" s="1"/>
    </row>
    <row r="7655" spans="5:20" x14ac:dyDescent="0.35">
      <c r="E7655" s="1"/>
      <c r="F7655" s="1"/>
      <c r="P7655" s="1"/>
      <c r="Q7655" s="1"/>
      <c r="T7655" s="1"/>
    </row>
    <row r="7656" spans="5:20" x14ac:dyDescent="0.35">
      <c r="E7656" s="1"/>
      <c r="F7656" s="1"/>
      <c r="P7656" s="1"/>
      <c r="Q7656" s="1"/>
      <c r="T7656" s="1"/>
    </row>
    <row r="7657" spans="5:20" x14ac:dyDescent="0.35">
      <c r="E7657" s="1"/>
      <c r="F7657" s="1"/>
      <c r="P7657" s="1"/>
      <c r="Q7657" s="1"/>
      <c r="T7657" s="1"/>
    </row>
    <row r="7658" spans="5:20" x14ac:dyDescent="0.35">
      <c r="E7658" s="1"/>
      <c r="F7658" s="1"/>
      <c r="P7658" s="1"/>
      <c r="Q7658" s="1"/>
      <c r="T7658" s="1"/>
    </row>
    <row r="7659" spans="5:20" x14ac:dyDescent="0.35">
      <c r="E7659" s="1"/>
      <c r="F7659" s="1"/>
      <c r="P7659" s="1"/>
      <c r="Q7659" s="1"/>
      <c r="T7659" s="1"/>
    </row>
    <row r="7660" spans="5:20" x14ac:dyDescent="0.35">
      <c r="E7660" s="1"/>
      <c r="F7660" s="1"/>
      <c r="P7660" s="1"/>
      <c r="Q7660" s="1"/>
      <c r="T7660" s="1"/>
    </row>
    <row r="7661" spans="5:20" x14ac:dyDescent="0.35">
      <c r="E7661" s="1"/>
      <c r="F7661" s="1"/>
      <c r="P7661" s="1"/>
      <c r="Q7661" s="1"/>
      <c r="T7661" s="1"/>
    </row>
    <row r="7662" spans="5:20" x14ac:dyDescent="0.35">
      <c r="E7662" s="1"/>
      <c r="F7662" s="1"/>
      <c r="P7662" s="1"/>
      <c r="Q7662" s="1"/>
      <c r="T7662" s="1"/>
    </row>
    <row r="7663" spans="5:20" x14ac:dyDescent="0.35">
      <c r="E7663" s="1"/>
      <c r="F7663" s="1"/>
      <c r="P7663" s="1"/>
      <c r="Q7663" s="1"/>
      <c r="T7663" s="1"/>
    </row>
    <row r="7664" spans="5:20" x14ac:dyDescent="0.35">
      <c r="E7664" s="1"/>
      <c r="F7664" s="1"/>
      <c r="P7664" s="1"/>
      <c r="Q7664" s="1"/>
      <c r="T7664" s="1"/>
    </row>
    <row r="7665" spans="5:20" x14ac:dyDescent="0.35">
      <c r="E7665" s="1"/>
      <c r="F7665" s="1"/>
      <c r="P7665" s="1"/>
      <c r="Q7665" s="1"/>
      <c r="T7665" s="1"/>
    </row>
    <row r="7666" spans="5:20" x14ac:dyDescent="0.35">
      <c r="E7666" s="1"/>
      <c r="F7666" s="1"/>
      <c r="P7666" s="1"/>
      <c r="Q7666" s="1"/>
      <c r="T7666" s="1"/>
    </row>
    <row r="7667" spans="5:20" x14ac:dyDescent="0.35">
      <c r="E7667" s="1"/>
      <c r="F7667" s="1"/>
      <c r="P7667" s="1"/>
      <c r="Q7667" s="1"/>
      <c r="T7667" s="1"/>
    </row>
    <row r="7668" spans="5:20" x14ac:dyDescent="0.35">
      <c r="E7668" s="1"/>
      <c r="F7668" s="1"/>
      <c r="P7668" s="1"/>
      <c r="Q7668" s="1"/>
      <c r="T7668" s="1"/>
    </row>
    <row r="7669" spans="5:20" x14ac:dyDescent="0.35">
      <c r="E7669" s="1"/>
      <c r="F7669" s="1"/>
      <c r="P7669" s="1"/>
      <c r="Q7669" s="1"/>
      <c r="T7669" s="1"/>
    </row>
    <row r="7670" spans="5:20" x14ac:dyDescent="0.35">
      <c r="E7670" s="1"/>
      <c r="F7670" s="1"/>
      <c r="P7670" s="1"/>
      <c r="Q7670" s="1"/>
      <c r="T7670" s="1"/>
    </row>
    <row r="7671" spans="5:20" x14ac:dyDescent="0.35">
      <c r="E7671" s="1"/>
      <c r="F7671" s="1"/>
      <c r="P7671" s="1"/>
      <c r="Q7671" s="1"/>
      <c r="T7671" s="1"/>
    </row>
    <row r="7672" spans="5:20" x14ac:dyDescent="0.35">
      <c r="E7672" s="1"/>
      <c r="F7672" s="1"/>
      <c r="P7672" s="1"/>
      <c r="Q7672" s="1"/>
      <c r="T7672" s="1"/>
    </row>
    <row r="7673" spans="5:20" x14ac:dyDescent="0.35">
      <c r="E7673" s="1"/>
      <c r="F7673" s="1"/>
      <c r="P7673" s="1"/>
      <c r="Q7673" s="1"/>
      <c r="T7673" s="1"/>
    </row>
    <row r="7674" spans="5:20" x14ac:dyDescent="0.35">
      <c r="E7674" s="1"/>
      <c r="F7674" s="1"/>
      <c r="P7674" s="1"/>
      <c r="Q7674" s="1"/>
      <c r="T7674" s="1"/>
    </row>
    <row r="7675" spans="5:20" x14ac:dyDescent="0.35">
      <c r="E7675" s="1"/>
      <c r="F7675" s="1"/>
      <c r="P7675" s="1"/>
      <c r="Q7675" s="1"/>
      <c r="T7675" s="1"/>
    </row>
    <row r="7676" spans="5:20" x14ac:dyDescent="0.35">
      <c r="E7676" s="1"/>
      <c r="F7676" s="1"/>
      <c r="P7676" s="1"/>
      <c r="Q7676" s="1"/>
      <c r="T7676" s="1"/>
    </row>
    <row r="7677" spans="5:20" x14ac:dyDescent="0.35">
      <c r="E7677" s="1"/>
      <c r="F7677" s="1"/>
      <c r="P7677" s="1"/>
      <c r="Q7677" s="1"/>
      <c r="T7677" s="1"/>
    </row>
    <row r="7678" spans="5:20" x14ac:dyDescent="0.35">
      <c r="E7678" s="1"/>
      <c r="F7678" s="1"/>
      <c r="P7678" s="1"/>
      <c r="Q7678" s="1"/>
      <c r="T7678" s="1"/>
    </row>
    <row r="7679" spans="5:20" x14ac:dyDescent="0.35">
      <c r="E7679" s="1"/>
      <c r="F7679" s="1"/>
      <c r="P7679" s="1"/>
      <c r="Q7679" s="1"/>
      <c r="T7679" s="1"/>
    </row>
    <row r="7680" spans="5:20" x14ac:dyDescent="0.35">
      <c r="E7680" s="1"/>
      <c r="F7680" s="1"/>
      <c r="P7680" s="1"/>
      <c r="Q7680" s="1"/>
      <c r="T7680" s="1"/>
    </row>
    <row r="7681" spans="5:20" x14ac:dyDescent="0.35">
      <c r="E7681" s="1"/>
      <c r="F7681" s="1"/>
      <c r="P7681" s="1"/>
      <c r="Q7681" s="1"/>
      <c r="T7681" s="1"/>
    </row>
    <row r="7682" spans="5:20" x14ac:dyDescent="0.35">
      <c r="E7682" s="1"/>
      <c r="F7682" s="1"/>
      <c r="P7682" s="1"/>
      <c r="Q7682" s="1"/>
      <c r="T7682" s="1"/>
    </row>
    <row r="7683" spans="5:20" x14ac:dyDescent="0.35">
      <c r="E7683" s="1"/>
      <c r="F7683" s="1"/>
      <c r="P7683" s="1"/>
      <c r="Q7683" s="1"/>
      <c r="T7683" s="1"/>
    </row>
    <row r="7684" spans="5:20" x14ac:dyDescent="0.35">
      <c r="E7684" s="1"/>
      <c r="F7684" s="1"/>
      <c r="P7684" s="1"/>
      <c r="Q7684" s="1"/>
      <c r="T7684" s="1"/>
    </row>
    <row r="7685" spans="5:20" x14ac:dyDescent="0.35">
      <c r="E7685" s="1"/>
      <c r="F7685" s="1"/>
      <c r="P7685" s="1"/>
      <c r="Q7685" s="1"/>
      <c r="T7685" s="1"/>
    </row>
    <row r="7686" spans="5:20" x14ac:dyDescent="0.35">
      <c r="E7686" s="1"/>
      <c r="F7686" s="1"/>
      <c r="P7686" s="1"/>
      <c r="Q7686" s="1"/>
      <c r="T7686" s="1"/>
    </row>
    <row r="7687" spans="5:20" x14ac:dyDescent="0.35">
      <c r="E7687" s="1"/>
      <c r="F7687" s="1"/>
      <c r="P7687" s="1"/>
      <c r="Q7687" s="1"/>
      <c r="T7687" s="1"/>
    </row>
    <row r="7688" spans="5:20" x14ac:dyDescent="0.35">
      <c r="E7688" s="1"/>
      <c r="F7688" s="1"/>
      <c r="P7688" s="1"/>
      <c r="Q7688" s="1"/>
      <c r="T7688" s="1"/>
    </row>
    <row r="7689" spans="5:20" x14ac:dyDescent="0.35">
      <c r="E7689" s="1"/>
      <c r="F7689" s="1"/>
      <c r="P7689" s="1"/>
      <c r="Q7689" s="1"/>
      <c r="T7689" s="1"/>
    </row>
    <row r="7690" spans="5:20" x14ac:dyDescent="0.35">
      <c r="E7690" s="1"/>
      <c r="F7690" s="1"/>
      <c r="P7690" s="1"/>
      <c r="Q7690" s="1"/>
      <c r="T7690" s="1"/>
    </row>
    <row r="7691" spans="5:20" x14ac:dyDescent="0.35">
      <c r="E7691" s="1"/>
      <c r="F7691" s="1"/>
      <c r="P7691" s="1"/>
      <c r="Q7691" s="1"/>
      <c r="T7691" s="1"/>
    </row>
    <row r="7692" spans="5:20" x14ac:dyDescent="0.35">
      <c r="E7692" s="1"/>
      <c r="F7692" s="1"/>
      <c r="P7692" s="1"/>
      <c r="Q7692" s="1"/>
      <c r="T7692" s="1"/>
    </row>
    <row r="7693" spans="5:20" x14ac:dyDescent="0.35">
      <c r="E7693" s="1"/>
      <c r="F7693" s="1"/>
      <c r="P7693" s="1"/>
      <c r="Q7693" s="1"/>
      <c r="T7693" s="1"/>
    </row>
    <row r="7694" spans="5:20" x14ac:dyDescent="0.35">
      <c r="E7694" s="1"/>
      <c r="F7694" s="1"/>
      <c r="P7694" s="1"/>
      <c r="Q7694" s="1"/>
      <c r="T7694" s="1"/>
    </row>
    <row r="7695" spans="5:20" x14ac:dyDescent="0.35">
      <c r="E7695" s="1"/>
      <c r="F7695" s="1"/>
      <c r="P7695" s="1"/>
      <c r="Q7695" s="1"/>
      <c r="T7695" s="1"/>
    </row>
    <row r="7696" spans="5:20" x14ac:dyDescent="0.35">
      <c r="E7696" s="1"/>
      <c r="F7696" s="1"/>
      <c r="P7696" s="1"/>
      <c r="Q7696" s="1"/>
      <c r="T7696" s="1"/>
    </row>
    <row r="7697" spans="5:20" x14ac:dyDescent="0.35">
      <c r="E7697" s="1"/>
      <c r="F7697" s="1"/>
      <c r="P7697" s="1"/>
      <c r="Q7697" s="1"/>
      <c r="T7697" s="1"/>
    </row>
    <row r="7698" spans="5:20" x14ac:dyDescent="0.35">
      <c r="E7698" s="1"/>
      <c r="F7698" s="1"/>
      <c r="P7698" s="1"/>
      <c r="Q7698" s="1"/>
      <c r="T7698" s="1"/>
    </row>
    <row r="7699" spans="5:20" x14ac:dyDescent="0.35">
      <c r="E7699" s="1"/>
      <c r="F7699" s="1"/>
      <c r="P7699" s="1"/>
      <c r="Q7699" s="1"/>
      <c r="T7699" s="1"/>
    </row>
    <row r="7700" spans="5:20" x14ac:dyDescent="0.35">
      <c r="E7700" s="1"/>
      <c r="F7700" s="1"/>
      <c r="P7700" s="1"/>
      <c r="Q7700" s="1"/>
      <c r="T7700" s="1"/>
    </row>
    <row r="7701" spans="5:20" x14ac:dyDescent="0.35">
      <c r="E7701" s="1"/>
      <c r="F7701" s="1"/>
      <c r="P7701" s="1"/>
      <c r="Q7701" s="1"/>
      <c r="T7701" s="1"/>
    </row>
    <row r="7702" spans="5:20" x14ac:dyDescent="0.35">
      <c r="E7702" s="1"/>
      <c r="F7702" s="1"/>
      <c r="P7702" s="1"/>
      <c r="Q7702" s="1"/>
      <c r="T7702" s="1"/>
    </row>
    <row r="7703" spans="5:20" x14ac:dyDescent="0.35">
      <c r="E7703" s="1"/>
      <c r="F7703" s="1"/>
      <c r="P7703" s="1"/>
      <c r="Q7703" s="1"/>
      <c r="T7703" s="1"/>
    </row>
    <row r="7704" spans="5:20" x14ac:dyDescent="0.35">
      <c r="E7704" s="1"/>
      <c r="F7704" s="1"/>
      <c r="P7704" s="1"/>
      <c r="Q7704" s="1"/>
      <c r="T7704" s="1"/>
    </row>
    <row r="7705" spans="5:20" x14ac:dyDescent="0.35">
      <c r="E7705" s="1"/>
      <c r="F7705" s="1"/>
      <c r="P7705" s="1"/>
      <c r="Q7705" s="1"/>
      <c r="T7705" s="1"/>
    </row>
    <row r="7706" spans="5:20" x14ac:dyDescent="0.35">
      <c r="E7706" s="1"/>
      <c r="F7706" s="1"/>
      <c r="P7706" s="1"/>
      <c r="Q7706" s="1"/>
      <c r="T7706" s="1"/>
    </row>
    <row r="7707" spans="5:20" x14ac:dyDescent="0.35">
      <c r="E7707" s="1"/>
      <c r="F7707" s="1"/>
      <c r="P7707" s="1"/>
      <c r="Q7707" s="1"/>
      <c r="T7707" s="1"/>
    </row>
    <row r="7708" spans="5:20" x14ac:dyDescent="0.35">
      <c r="E7708" s="1"/>
      <c r="F7708" s="1"/>
      <c r="P7708" s="1"/>
      <c r="Q7708" s="1"/>
      <c r="T7708" s="1"/>
    </row>
    <row r="7709" spans="5:20" x14ac:dyDescent="0.35">
      <c r="E7709" s="1"/>
      <c r="F7709" s="1"/>
      <c r="P7709" s="1"/>
      <c r="Q7709" s="1"/>
      <c r="T7709" s="1"/>
    </row>
    <row r="7710" spans="5:20" x14ac:dyDescent="0.35">
      <c r="E7710" s="1"/>
      <c r="F7710" s="1"/>
      <c r="P7710" s="1"/>
      <c r="Q7710" s="1"/>
      <c r="T7710" s="1"/>
    </row>
    <row r="7711" spans="5:20" x14ac:dyDescent="0.35">
      <c r="E7711" s="1"/>
      <c r="F7711" s="1"/>
      <c r="P7711" s="1"/>
      <c r="Q7711" s="1"/>
      <c r="T7711" s="1"/>
    </row>
    <row r="7712" spans="5:20" x14ac:dyDescent="0.35">
      <c r="E7712" s="1"/>
      <c r="F7712" s="1"/>
      <c r="P7712" s="1"/>
      <c r="Q7712" s="1"/>
      <c r="T7712" s="1"/>
    </row>
    <row r="7713" spans="5:20" x14ac:dyDescent="0.35">
      <c r="E7713" s="1"/>
      <c r="F7713" s="1"/>
      <c r="P7713" s="1"/>
      <c r="Q7713" s="1"/>
      <c r="T7713" s="1"/>
    </row>
    <row r="7714" spans="5:20" x14ac:dyDescent="0.35">
      <c r="E7714" s="1"/>
      <c r="F7714" s="1"/>
      <c r="P7714" s="1"/>
      <c r="Q7714" s="1"/>
      <c r="T7714" s="1"/>
    </row>
    <row r="7715" spans="5:20" x14ac:dyDescent="0.35">
      <c r="E7715" s="1"/>
      <c r="F7715" s="1"/>
      <c r="P7715" s="1"/>
      <c r="Q7715" s="1"/>
      <c r="T7715" s="1"/>
    </row>
    <row r="7716" spans="5:20" x14ac:dyDescent="0.35">
      <c r="E7716" s="1"/>
      <c r="F7716" s="1"/>
      <c r="P7716" s="1"/>
      <c r="Q7716" s="1"/>
      <c r="T7716" s="1"/>
    </row>
    <row r="7717" spans="5:20" x14ac:dyDescent="0.35">
      <c r="E7717" s="1"/>
      <c r="F7717" s="1"/>
      <c r="P7717" s="1"/>
      <c r="Q7717" s="1"/>
      <c r="T7717" s="1"/>
    </row>
    <row r="7718" spans="5:20" x14ac:dyDescent="0.35">
      <c r="E7718" s="1"/>
      <c r="F7718" s="1"/>
      <c r="P7718" s="1"/>
      <c r="Q7718" s="1"/>
      <c r="T7718" s="1"/>
    </row>
    <row r="7719" spans="5:20" x14ac:dyDescent="0.35">
      <c r="E7719" s="1"/>
      <c r="F7719" s="1"/>
      <c r="P7719" s="1"/>
      <c r="Q7719" s="1"/>
      <c r="T7719" s="1"/>
    </row>
    <row r="7720" spans="5:20" x14ac:dyDescent="0.35">
      <c r="E7720" s="1"/>
      <c r="F7720" s="1"/>
      <c r="P7720" s="1"/>
      <c r="Q7720" s="1"/>
      <c r="T7720" s="1"/>
    </row>
    <row r="7721" spans="5:20" x14ac:dyDescent="0.35">
      <c r="E7721" s="1"/>
      <c r="F7721" s="1"/>
      <c r="P7721" s="1"/>
      <c r="Q7721" s="1"/>
      <c r="T7721" s="1"/>
    </row>
    <row r="7722" spans="5:20" x14ac:dyDescent="0.35">
      <c r="E7722" s="1"/>
      <c r="F7722" s="1"/>
      <c r="P7722" s="1"/>
      <c r="Q7722" s="1"/>
      <c r="T7722" s="1"/>
    </row>
    <row r="7723" spans="5:20" x14ac:dyDescent="0.35">
      <c r="E7723" s="1"/>
      <c r="F7723" s="1"/>
      <c r="P7723" s="1"/>
      <c r="Q7723" s="1"/>
      <c r="T7723" s="1"/>
    </row>
    <row r="7724" spans="5:20" x14ac:dyDescent="0.35">
      <c r="E7724" s="1"/>
      <c r="F7724" s="1"/>
      <c r="P7724" s="1"/>
      <c r="Q7724" s="1"/>
      <c r="T7724" s="1"/>
    </row>
    <row r="7725" spans="5:20" x14ac:dyDescent="0.35">
      <c r="E7725" s="1"/>
      <c r="F7725" s="1"/>
      <c r="P7725" s="1"/>
      <c r="Q7725" s="1"/>
      <c r="T7725" s="1"/>
    </row>
    <row r="7726" spans="5:20" x14ac:dyDescent="0.35">
      <c r="E7726" s="1"/>
      <c r="F7726" s="1"/>
      <c r="P7726" s="1"/>
      <c r="Q7726" s="1"/>
      <c r="T7726" s="1"/>
    </row>
    <row r="7727" spans="5:20" x14ac:dyDescent="0.35">
      <c r="E7727" s="1"/>
      <c r="F7727" s="1"/>
      <c r="P7727" s="1"/>
      <c r="Q7727" s="1"/>
      <c r="T7727" s="1"/>
    </row>
    <row r="7728" spans="5:20" x14ac:dyDescent="0.35">
      <c r="E7728" s="1"/>
      <c r="F7728" s="1"/>
      <c r="P7728" s="1"/>
      <c r="Q7728" s="1"/>
      <c r="T7728" s="1"/>
    </row>
    <row r="7729" spans="5:20" x14ac:dyDescent="0.35">
      <c r="E7729" s="1"/>
      <c r="F7729" s="1"/>
      <c r="P7729" s="1"/>
      <c r="Q7729" s="1"/>
      <c r="T7729" s="1"/>
    </row>
    <row r="7730" spans="5:20" x14ac:dyDescent="0.35">
      <c r="E7730" s="1"/>
      <c r="F7730" s="1"/>
      <c r="P7730" s="1"/>
      <c r="Q7730" s="1"/>
      <c r="T7730" s="1"/>
    </row>
    <row r="7731" spans="5:20" x14ac:dyDescent="0.35">
      <c r="E7731" s="1"/>
      <c r="F7731" s="1"/>
      <c r="P7731" s="1"/>
      <c r="Q7731" s="1"/>
      <c r="T7731" s="1"/>
    </row>
    <row r="7732" spans="5:20" x14ac:dyDescent="0.35">
      <c r="E7732" s="1"/>
      <c r="F7732" s="1"/>
      <c r="P7732" s="1"/>
      <c r="Q7732" s="1"/>
      <c r="T7732" s="1"/>
    </row>
    <row r="7733" spans="5:20" x14ac:dyDescent="0.35">
      <c r="E7733" s="1"/>
      <c r="F7733" s="1"/>
      <c r="P7733" s="1"/>
      <c r="Q7733" s="1"/>
      <c r="T7733" s="1"/>
    </row>
    <row r="7734" spans="5:20" x14ac:dyDescent="0.35">
      <c r="E7734" s="1"/>
      <c r="F7734" s="1"/>
      <c r="P7734" s="1"/>
      <c r="Q7734" s="1"/>
      <c r="T7734" s="1"/>
    </row>
    <row r="7735" spans="5:20" x14ac:dyDescent="0.35">
      <c r="E7735" s="1"/>
      <c r="F7735" s="1"/>
      <c r="P7735" s="1"/>
      <c r="Q7735" s="1"/>
      <c r="T7735" s="1"/>
    </row>
    <row r="7736" spans="5:20" x14ac:dyDescent="0.35">
      <c r="E7736" s="1"/>
      <c r="F7736" s="1"/>
      <c r="P7736" s="1"/>
      <c r="Q7736" s="1"/>
      <c r="T7736" s="1"/>
    </row>
    <row r="7737" spans="5:20" x14ac:dyDescent="0.35">
      <c r="E7737" s="1"/>
      <c r="F7737" s="1"/>
      <c r="P7737" s="1"/>
      <c r="Q7737" s="1"/>
      <c r="T7737" s="1"/>
    </row>
    <row r="7738" spans="5:20" x14ac:dyDescent="0.35">
      <c r="E7738" s="1"/>
      <c r="F7738" s="1"/>
      <c r="P7738" s="1"/>
      <c r="Q7738" s="1"/>
      <c r="T7738" s="1"/>
    </row>
    <row r="7739" spans="5:20" x14ac:dyDescent="0.35">
      <c r="E7739" s="1"/>
      <c r="F7739" s="1"/>
      <c r="P7739" s="1"/>
      <c r="Q7739" s="1"/>
      <c r="T7739" s="1"/>
    </row>
    <row r="7740" spans="5:20" x14ac:dyDescent="0.35">
      <c r="E7740" s="1"/>
      <c r="F7740" s="1"/>
      <c r="P7740" s="1"/>
      <c r="Q7740" s="1"/>
      <c r="T7740" s="1"/>
    </row>
    <row r="7741" spans="5:20" x14ac:dyDescent="0.35">
      <c r="E7741" s="1"/>
      <c r="F7741" s="1"/>
      <c r="P7741" s="1"/>
      <c r="Q7741" s="1"/>
      <c r="T7741" s="1"/>
    </row>
    <row r="7742" spans="5:20" x14ac:dyDescent="0.35">
      <c r="E7742" s="1"/>
      <c r="F7742" s="1"/>
      <c r="P7742" s="1"/>
      <c r="Q7742" s="1"/>
      <c r="T7742" s="1"/>
    </row>
    <row r="7743" spans="5:20" x14ac:dyDescent="0.35">
      <c r="E7743" s="1"/>
      <c r="F7743" s="1"/>
      <c r="P7743" s="1"/>
      <c r="Q7743" s="1"/>
      <c r="T7743" s="1"/>
    </row>
    <row r="7744" spans="5:20" x14ac:dyDescent="0.35">
      <c r="E7744" s="1"/>
      <c r="F7744" s="1"/>
      <c r="P7744" s="1"/>
      <c r="Q7744" s="1"/>
      <c r="T7744" s="1"/>
    </row>
    <row r="7745" spans="5:20" x14ac:dyDescent="0.35">
      <c r="E7745" s="1"/>
      <c r="F7745" s="1"/>
      <c r="P7745" s="1"/>
      <c r="Q7745" s="1"/>
      <c r="T7745" s="1"/>
    </row>
    <row r="7746" spans="5:20" x14ac:dyDescent="0.35">
      <c r="E7746" s="1"/>
      <c r="F7746" s="1"/>
      <c r="P7746" s="1"/>
      <c r="Q7746" s="1"/>
      <c r="T7746" s="1"/>
    </row>
    <row r="7747" spans="5:20" x14ac:dyDescent="0.35">
      <c r="E7747" s="1"/>
      <c r="F7747" s="1"/>
      <c r="P7747" s="1"/>
      <c r="Q7747" s="1"/>
      <c r="T7747" s="1"/>
    </row>
    <row r="7748" spans="5:20" x14ac:dyDescent="0.35">
      <c r="E7748" s="1"/>
      <c r="F7748" s="1"/>
      <c r="P7748" s="1"/>
      <c r="Q7748" s="1"/>
      <c r="T7748" s="1"/>
    </row>
    <row r="7749" spans="5:20" x14ac:dyDescent="0.35">
      <c r="E7749" s="1"/>
      <c r="F7749" s="1"/>
      <c r="P7749" s="1"/>
      <c r="Q7749" s="1"/>
      <c r="T7749" s="1"/>
    </row>
    <row r="7750" spans="5:20" x14ac:dyDescent="0.35">
      <c r="E7750" s="1"/>
      <c r="F7750" s="1"/>
      <c r="P7750" s="1"/>
      <c r="Q7750" s="1"/>
      <c r="T7750" s="1"/>
    </row>
    <row r="7751" spans="5:20" x14ac:dyDescent="0.35">
      <c r="E7751" s="1"/>
      <c r="F7751" s="1"/>
      <c r="P7751" s="1"/>
      <c r="Q7751" s="1"/>
      <c r="T7751" s="1"/>
    </row>
    <row r="7752" spans="5:20" x14ac:dyDescent="0.35">
      <c r="E7752" s="1"/>
      <c r="F7752" s="1"/>
      <c r="P7752" s="1"/>
      <c r="Q7752" s="1"/>
      <c r="T7752" s="1"/>
    </row>
    <row r="7753" spans="5:20" x14ac:dyDescent="0.35">
      <c r="E7753" s="1"/>
      <c r="F7753" s="1"/>
      <c r="P7753" s="1"/>
      <c r="Q7753" s="1"/>
      <c r="T7753" s="1"/>
    </row>
    <row r="7754" spans="5:20" x14ac:dyDescent="0.35">
      <c r="E7754" s="1"/>
      <c r="F7754" s="1"/>
      <c r="P7754" s="1"/>
      <c r="Q7754" s="1"/>
      <c r="T7754" s="1"/>
    </row>
    <row r="7755" spans="5:20" x14ac:dyDescent="0.35">
      <c r="E7755" s="1"/>
      <c r="F7755" s="1"/>
      <c r="P7755" s="1"/>
      <c r="Q7755" s="1"/>
      <c r="T7755" s="1"/>
    </row>
    <row r="7756" spans="5:20" x14ac:dyDescent="0.35">
      <c r="E7756" s="1"/>
      <c r="F7756" s="1"/>
      <c r="P7756" s="1"/>
      <c r="Q7756" s="1"/>
      <c r="T7756" s="1"/>
    </row>
    <row r="7757" spans="5:20" x14ac:dyDescent="0.35">
      <c r="E7757" s="1"/>
      <c r="F7757" s="1"/>
      <c r="P7757" s="1"/>
      <c r="Q7757" s="1"/>
      <c r="T7757" s="1"/>
    </row>
    <row r="7758" spans="5:20" x14ac:dyDescent="0.35">
      <c r="E7758" s="1"/>
      <c r="F7758" s="1"/>
      <c r="P7758" s="1"/>
      <c r="Q7758" s="1"/>
      <c r="T7758" s="1"/>
    </row>
    <row r="7759" spans="5:20" x14ac:dyDescent="0.35">
      <c r="E7759" s="1"/>
      <c r="F7759" s="1"/>
      <c r="P7759" s="1"/>
      <c r="Q7759" s="1"/>
      <c r="T7759" s="1"/>
    </row>
    <row r="7760" spans="5:20" x14ac:dyDescent="0.35">
      <c r="E7760" s="1"/>
      <c r="F7760" s="1"/>
      <c r="P7760" s="1"/>
      <c r="Q7760" s="1"/>
      <c r="T7760" s="1"/>
    </row>
    <row r="7761" spans="5:20" x14ac:dyDescent="0.35">
      <c r="E7761" s="1"/>
      <c r="F7761" s="1"/>
      <c r="P7761" s="1"/>
      <c r="Q7761" s="1"/>
      <c r="T7761" s="1"/>
    </row>
    <row r="7762" spans="5:20" x14ac:dyDescent="0.35">
      <c r="E7762" s="1"/>
      <c r="F7762" s="1"/>
      <c r="P7762" s="1"/>
      <c r="Q7762" s="1"/>
      <c r="T7762" s="1"/>
    </row>
    <row r="7763" spans="5:20" x14ac:dyDescent="0.35">
      <c r="E7763" s="1"/>
      <c r="F7763" s="1"/>
      <c r="P7763" s="1"/>
      <c r="Q7763" s="1"/>
      <c r="T7763" s="1"/>
    </row>
    <row r="7764" spans="5:20" x14ac:dyDescent="0.35">
      <c r="E7764" s="1"/>
      <c r="F7764" s="1"/>
      <c r="P7764" s="1"/>
      <c r="Q7764" s="1"/>
      <c r="T7764" s="1"/>
    </row>
    <row r="7765" spans="5:20" x14ac:dyDescent="0.35">
      <c r="E7765" s="1"/>
      <c r="F7765" s="1"/>
      <c r="P7765" s="1"/>
      <c r="Q7765" s="1"/>
      <c r="T7765" s="1"/>
    </row>
    <row r="7766" spans="5:20" x14ac:dyDescent="0.35">
      <c r="E7766" s="1"/>
      <c r="F7766" s="1"/>
      <c r="P7766" s="1"/>
      <c r="Q7766" s="1"/>
      <c r="T7766" s="1"/>
    </row>
    <row r="7767" spans="5:20" x14ac:dyDescent="0.35">
      <c r="E7767" s="1"/>
      <c r="F7767" s="1"/>
      <c r="P7767" s="1"/>
      <c r="Q7767" s="1"/>
      <c r="T7767" s="1"/>
    </row>
    <row r="7768" spans="5:20" x14ac:dyDescent="0.35">
      <c r="E7768" s="1"/>
      <c r="F7768" s="1"/>
      <c r="P7768" s="1"/>
      <c r="Q7768" s="1"/>
      <c r="T7768" s="1"/>
    </row>
    <row r="7769" spans="5:20" x14ac:dyDescent="0.35">
      <c r="E7769" s="1"/>
      <c r="F7769" s="1"/>
      <c r="P7769" s="1"/>
      <c r="Q7769" s="1"/>
      <c r="T7769" s="1"/>
    </row>
    <row r="7770" spans="5:20" x14ac:dyDescent="0.35">
      <c r="E7770" s="1"/>
      <c r="F7770" s="1"/>
      <c r="P7770" s="1"/>
      <c r="Q7770" s="1"/>
      <c r="T7770" s="1"/>
    </row>
    <row r="7771" spans="5:20" x14ac:dyDescent="0.35">
      <c r="E7771" s="1"/>
      <c r="F7771" s="1"/>
      <c r="P7771" s="1"/>
      <c r="Q7771" s="1"/>
      <c r="T7771" s="1"/>
    </row>
    <row r="7772" spans="5:20" x14ac:dyDescent="0.35">
      <c r="E7772" s="1"/>
      <c r="F7772" s="1"/>
      <c r="P7772" s="1"/>
      <c r="Q7772" s="1"/>
      <c r="T7772" s="1"/>
    </row>
    <row r="7773" spans="5:20" x14ac:dyDescent="0.35">
      <c r="E7773" s="1"/>
      <c r="F7773" s="1"/>
      <c r="P7773" s="1"/>
      <c r="Q7773" s="1"/>
      <c r="T7773" s="1"/>
    </row>
    <row r="7774" spans="5:20" x14ac:dyDescent="0.35">
      <c r="E7774" s="1"/>
      <c r="F7774" s="1"/>
      <c r="P7774" s="1"/>
      <c r="Q7774" s="1"/>
      <c r="T7774" s="1"/>
    </row>
    <row r="7775" spans="5:20" x14ac:dyDescent="0.35">
      <c r="E7775" s="1"/>
      <c r="F7775" s="1"/>
      <c r="P7775" s="1"/>
      <c r="Q7775" s="1"/>
      <c r="T7775" s="1"/>
    </row>
    <row r="7776" spans="5:20" x14ac:dyDescent="0.35">
      <c r="E7776" s="1"/>
      <c r="F7776" s="1"/>
      <c r="P7776" s="1"/>
      <c r="Q7776" s="1"/>
      <c r="T7776" s="1"/>
    </row>
    <row r="7777" spans="5:20" x14ac:dyDescent="0.35">
      <c r="E7777" s="1"/>
      <c r="F7777" s="1"/>
      <c r="P7777" s="1"/>
      <c r="Q7777" s="1"/>
      <c r="T7777" s="1"/>
    </row>
    <row r="7778" spans="5:20" x14ac:dyDescent="0.35">
      <c r="E7778" s="1"/>
      <c r="F7778" s="1"/>
      <c r="P7778" s="1"/>
      <c r="Q7778" s="1"/>
      <c r="T7778" s="1"/>
    </row>
    <row r="7779" spans="5:20" x14ac:dyDescent="0.35">
      <c r="E7779" s="1"/>
      <c r="F7779" s="1"/>
      <c r="P7779" s="1"/>
      <c r="Q7779" s="1"/>
      <c r="T7779" s="1"/>
    </row>
    <row r="7780" spans="5:20" x14ac:dyDescent="0.35">
      <c r="E7780" s="1"/>
      <c r="F7780" s="1"/>
      <c r="P7780" s="1"/>
      <c r="Q7780" s="1"/>
      <c r="T7780" s="1"/>
    </row>
    <row r="7781" spans="5:20" x14ac:dyDescent="0.35">
      <c r="E7781" s="1"/>
      <c r="F7781" s="1"/>
      <c r="P7781" s="1"/>
      <c r="Q7781" s="1"/>
      <c r="T7781" s="1"/>
    </row>
    <row r="7782" spans="5:20" x14ac:dyDescent="0.35">
      <c r="E7782" s="1"/>
      <c r="F7782" s="1"/>
      <c r="P7782" s="1"/>
      <c r="Q7782" s="1"/>
      <c r="T7782" s="1"/>
    </row>
    <row r="7783" spans="5:20" x14ac:dyDescent="0.35">
      <c r="E7783" s="1"/>
      <c r="F7783" s="1"/>
      <c r="P7783" s="1"/>
      <c r="Q7783" s="1"/>
      <c r="T7783" s="1"/>
    </row>
    <row r="7784" spans="5:20" x14ac:dyDescent="0.35">
      <c r="E7784" s="1"/>
      <c r="F7784" s="1"/>
      <c r="P7784" s="1"/>
      <c r="Q7784" s="1"/>
      <c r="T7784" s="1"/>
    </row>
    <row r="7785" spans="5:20" x14ac:dyDescent="0.35">
      <c r="E7785" s="1"/>
      <c r="F7785" s="1"/>
      <c r="P7785" s="1"/>
      <c r="Q7785" s="1"/>
      <c r="T7785" s="1"/>
    </row>
    <row r="7786" spans="5:20" x14ac:dyDescent="0.35">
      <c r="E7786" s="1"/>
      <c r="F7786" s="1"/>
      <c r="P7786" s="1"/>
      <c r="Q7786" s="1"/>
      <c r="T7786" s="1"/>
    </row>
    <row r="7787" spans="5:20" x14ac:dyDescent="0.35">
      <c r="E7787" s="1"/>
      <c r="F7787" s="1"/>
      <c r="P7787" s="1"/>
      <c r="Q7787" s="1"/>
      <c r="T7787" s="1"/>
    </row>
    <row r="7788" spans="5:20" x14ac:dyDescent="0.35">
      <c r="E7788" s="1"/>
      <c r="F7788" s="1"/>
      <c r="P7788" s="1"/>
      <c r="Q7788" s="1"/>
      <c r="T7788" s="1"/>
    </row>
    <row r="7789" spans="5:20" x14ac:dyDescent="0.35">
      <c r="E7789" s="1"/>
      <c r="F7789" s="1"/>
      <c r="P7789" s="1"/>
      <c r="Q7789" s="1"/>
      <c r="T7789" s="1"/>
    </row>
    <row r="7790" spans="5:20" x14ac:dyDescent="0.35">
      <c r="E7790" s="1"/>
      <c r="F7790" s="1"/>
      <c r="P7790" s="1"/>
      <c r="Q7790" s="1"/>
      <c r="T7790" s="1"/>
    </row>
    <row r="7791" spans="5:20" x14ac:dyDescent="0.35">
      <c r="E7791" s="1"/>
      <c r="F7791" s="1"/>
      <c r="P7791" s="1"/>
      <c r="Q7791" s="1"/>
      <c r="T7791" s="1"/>
    </row>
    <row r="7792" spans="5:20" x14ac:dyDescent="0.35">
      <c r="E7792" s="1"/>
      <c r="F7792" s="1"/>
      <c r="P7792" s="1"/>
      <c r="Q7792" s="1"/>
      <c r="T7792" s="1"/>
    </row>
    <row r="7793" spans="5:20" x14ac:dyDescent="0.35">
      <c r="E7793" s="1"/>
      <c r="F7793" s="1"/>
      <c r="P7793" s="1"/>
      <c r="Q7793" s="1"/>
      <c r="T7793" s="1"/>
    </row>
    <row r="7794" spans="5:20" x14ac:dyDescent="0.35">
      <c r="E7794" s="1"/>
      <c r="F7794" s="1"/>
      <c r="P7794" s="1"/>
      <c r="Q7794" s="1"/>
      <c r="T7794" s="1"/>
    </row>
    <row r="7795" spans="5:20" x14ac:dyDescent="0.35">
      <c r="E7795" s="1"/>
      <c r="F7795" s="1"/>
      <c r="P7795" s="1"/>
      <c r="Q7795" s="1"/>
      <c r="T7795" s="1"/>
    </row>
    <row r="7796" spans="5:20" x14ac:dyDescent="0.35">
      <c r="E7796" s="1"/>
      <c r="F7796" s="1"/>
      <c r="P7796" s="1"/>
      <c r="Q7796" s="1"/>
      <c r="T7796" s="1"/>
    </row>
    <row r="7797" spans="5:20" x14ac:dyDescent="0.35">
      <c r="E7797" s="1"/>
      <c r="F7797" s="1"/>
      <c r="P7797" s="1"/>
      <c r="Q7797" s="1"/>
      <c r="T7797" s="1"/>
    </row>
    <row r="7798" spans="5:20" x14ac:dyDescent="0.35">
      <c r="E7798" s="1"/>
      <c r="F7798" s="1"/>
      <c r="P7798" s="1"/>
      <c r="Q7798" s="1"/>
      <c r="T7798" s="1"/>
    </row>
    <row r="7799" spans="5:20" x14ac:dyDescent="0.35">
      <c r="E7799" s="1"/>
      <c r="F7799" s="1"/>
      <c r="P7799" s="1"/>
      <c r="Q7799" s="1"/>
      <c r="T7799" s="1"/>
    </row>
    <row r="7800" spans="5:20" x14ac:dyDescent="0.35">
      <c r="E7800" s="1"/>
      <c r="F7800" s="1"/>
      <c r="P7800" s="1"/>
      <c r="Q7800" s="1"/>
      <c r="T7800" s="1"/>
    </row>
    <row r="7801" spans="5:20" x14ac:dyDescent="0.35">
      <c r="E7801" s="1"/>
      <c r="F7801" s="1"/>
      <c r="P7801" s="1"/>
      <c r="Q7801" s="1"/>
      <c r="T7801" s="1"/>
    </row>
    <row r="7802" spans="5:20" x14ac:dyDescent="0.35">
      <c r="E7802" s="1"/>
      <c r="F7802" s="1"/>
      <c r="P7802" s="1"/>
      <c r="Q7802" s="1"/>
      <c r="T7802" s="1"/>
    </row>
    <row r="7803" spans="5:20" x14ac:dyDescent="0.35">
      <c r="E7803" s="1"/>
      <c r="F7803" s="1"/>
      <c r="P7803" s="1"/>
      <c r="Q7803" s="1"/>
      <c r="T7803" s="1"/>
    </row>
    <row r="7804" spans="5:20" x14ac:dyDescent="0.35">
      <c r="E7804" s="1"/>
      <c r="F7804" s="1"/>
      <c r="P7804" s="1"/>
      <c r="Q7804" s="1"/>
      <c r="T7804" s="1"/>
    </row>
    <row r="7805" spans="5:20" x14ac:dyDescent="0.35">
      <c r="E7805" s="1"/>
      <c r="F7805" s="1"/>
      <c r="P7805" s="1"/>
      <c r="Q7805" s="1"/>
      <c r="T7805" s="1"/>
    </row>
    <row r="7806" spans="5:20" x14ac:dyDescent="0.35">
      <c r="E7806" s="1"/>
      <c r="F7806" s="1"/>
      <c r="P7806" s="1"/>
      <c r="Q7806" s="1"/>
      <c r="T7806" s="1"/>
    </row>
    <row r="7807" spans="5:20" x14ac:dyDescent="0.35">
      <c r="E7807" s="1"/>
      <c r="F7807" s="1"/>
      <c r="P7807" s="1"/>
      <c r="Q7807" s="1"/>
      <c r="T7807" s="1"/>
    </row>
    <row r="7808" spans="5:20" x14ac:dyDescent="0.35">
      <c r="E7808" s="1"/>
      <c r="F7808" s="1"/>
      <c r="P7808" s="1"/>
      <c r="Q7808" s="1"/>
      <c r="T7808" s="1"/>
    </row>
    <row r="7809" spans="5:20" x14ac:dyDescent="0.35">
      <c r="E7809" s="1"/>
      <c r="F7809" s="1"/>
      <c r="P7809" s="1"/>
      <c r="Q7809" s="1"/>
      <c r="T7809" s="1"/>
    </row>
    <row r="7810" spans="5:20" x14ac:dyDescent="0.35">
      <c r="E7810" s="1"/>
      <c r="F7810" s="1"/>
      <c r="P7810" s="1"/>
      <c r="Q7810" s="1"/>
      <c r="T7810" s="1"/>
    </row>
    <row r="7811" spans="5:20" x14ac:dyDescent="0.35">
      <c r="E7811" s="1"/>
      <c r="F7811" s="1"/>
      <c r="P7811" s="1"/>
      <c r="Q7811" s="1"/>
      <c r="T7811" s="1"/>
    </row>
    <row r="7812" spans="5:20" x14ac:dyDescent="0.35">
      <c r="E7812" s="1"/>
      <c r="F7812" s="1"/>
      <c r="P7812" s="1"/>
      <c r="Q7812" s="1"/>
      <c r="T7812" s="1"/>
    </row>
    <row r="7813" spans="5:20" x14ac:dyDescent="0.35">
      <c r="E7813" s="1"/>
      <c r="F7813" s="1"/>
      <c r="P7813" s="1"/>
      <c r="Q7813" s="1"/>
      <c r="T7813" s="1"/>
    </row>
    <row r="7814" spans="5:20" x14ac:dyDescent="0.35">
      <c r="E7814" s="1"/>
      <c r="F7814" s="1"/>
      <c r="P7814" s="1"/>
      <c r="Q7814" s="1"/>
      <c r="T7814" s="1"/>
    </row>
    <row r="7815" spans="5:20" x14ac:dyDescent="0.35">
      <c r="E7815" s="1"/>
      <c r="F7815" s="1"/>
      <c r="P7815" s="1"/>
      <c r="Q7815" s="1"/>
      <c r="T7815" s="1"/>
    </row>
    <row r="7816" spans="5:20" x14ac:dyDescent="0.35">
      <c r="E7816" s="1"/>
      <c r="F7816" s="1"/>
      <c r="P7816" s="1"/>
      <c r="Q7816" s="1"/>
      <c r="T7816" s="1"/>
    </row>
    <row r="7817" spans="5:20" x14ac:dyDescent="0.35">
      <c r="E7817" s="1"/>
      <c r="F7817" s="1"/>
      <c r="P7817" s="1"/>
      <c r="Q7817" s="1"/>
      <c r="T7817" s="1"/>
    </row>
    <row r="7818" spans="5:20" x14ac:dyDescent="0.35">
      <c r="E7818" s="1"/>
      <c r="F7818" s="1"/>
      <c r="P7818" s="1"/>
      <c r="Q7818" s="1"/>
      <c r="T7818" s="1"/>
    </row>
    <row r="7819" spans="5:20" x14ac:dyDescent="0.35">
      <c r="E7819" s="1"/>
      <c r="F7819" s="1"/>
      <c r="P7819" s="1"/>
      <c r="Q7819" s="1"/>
      <c r="T7819" s="1"/>
    </row>
    <row r="7820" spans="5:20" x14ac:dyDescent="0.35">
      <c r="E7820" s="1"/>
      <c r="F7820" s="1"/>
      <c r="P7820" s="1"/>
      <c r="Q7820" s="1"/>
      <c r="T7820" s="1"/>
    </row>
    <row r="7821" spans="5:20" x14ac:dyDescent="0.35">
      <c r="E7821" s="1"/>
      <c r="F7821" s="1"/>
      <c r="P7821" s="1"/>
      <c r="Q7821" s="1"/>
      <c r="T7821" s="1"/>
    </row>
    <row r="7822" spans="5:20" x14ac:dyDescent="0.35">
      <c r="E7822" s="1"/>
      <c r="F7822" s="1"/>
      <c r="P7822" s="1"/>
      <c r="Q7822" s="1"/>
      <c r="T7822" s="1"/>
    </row>
    <row r="7823" spans="5:20" x14ac:dyDescent="0.35">
      <c r="E7823" s="1"/>
      <c r="F7823" s="1"/>
      <c r="P7823" s="1"/>
      <c r="Q7823" s="1"/>
      <c r="T7823" s="1"/>
    </row>
    <row r="7824" spans="5:20" x14ac:dyDescent="0.35">
      <c r="E7824" s="1"/>
      <c r="F7824" s="1"/>
      <c r="P7824" s="1"/>
      <c r="Q7824" s="1"/>
      <c r="T7824" s="1"/>
    </row>
    <row r="7825" spans="5:20" x14ac:dyDescent="0.35">
      <c r="E7825" s="1"/>
      <c r="F7825" s="1"/>
      <c r="P7825" s="1"/>
      <c r="Q7825" s="1"/>
      <c r="T7825" s="1"/>
    </row>
    <row r="7826" spans="5:20" x14ac:dyDescent="0.35">
      <c r="E7826" s="1"/>
      <c r="F7826" s="1"/>
      <c r="P7826" s="1"/>
      <c r="Q7826" s="1"/>
      <c r="T7826" s="1"/>
    </row>
    <row r="7827" spans="5:20" x14ac:dyDescent="0.35">
      <c r="E7827" s="1"/>
      <c r="F7827" s="1"/>
      <c r="P7827" s="1"/>
      <c r="Q7827" s="1"/>
      <c r="T7827" s="1"/>
    </row>
    <row r="7828" spans="5:20" x14ac:dyDescent="0.35">
      <c r="E7828" s="1"/>
      <c r="F7828" s="1"/>
      <c r="P7828" s="1"/>
      <c r="Q7828" s="1"/>
      <c r="T7828" s="1"/>
    </row>
    <row r="7829" spans="5:20" x14ac:dyDescent="0.35">
      <c r="E7829" s="1"/>
      <c r="F7829" s="1"/>
      <c r="P7829" s="1"/>
      <c r="Q7829" s="1"/>
      <c r="T7829" s="1"/>
    </row>
    <row r="7830" spans="5:20" x14ac:dyDescent="0.35">
      <c r="E7830" s="1"/>
      <c r="F7830" s="1"/>
      <c r="P7830" s="1"/>
      <c r="Q7830" s="1"/>
      <c r="T7830" s="1"/>
    </row>
    <row r="7831" spans="5:20" x14ac:dyDescent="0.35">
      <c r="E7831" s="1"/>
      <c r="F7831" s="1"/>
      <c r="P7831" s="1"/>
      <c r="Q7831" s="1"/>
      <c r="T7831" s="1"/>
    </row>
    <row r="7832" spans="5:20" x14ac:dyDescent="0.35">
      <c r="E7832" s="1"/>
      <c r="F7832" s="1"/>
      <c r="P7832" s="1"/>
      <c r="Q7832" s="1"/>
      <c r="T7832" s="1"/>
    </row>
    <row r="7833" spans="5:20" x14ac:dyDescent="0.35">
      <c r="E7833" s="1"/>
      <c r="F7833" s="1"/>
      <c r="P7833" s="1"/>
      <c r="Q7833" s="1"/>
      <c r="T7833" s="1"/>
    </row>
    <row r="7834" spans="5:20" x14ac:dyDescent="0.35">
      <c r="E7834" s="1"/>
      <c r="F7834" s="1"/>
      <c r="P7834" s="1"/>
      <c r="Q7834" s="1"/>
      <c r="T7834" s="1"/>
    </row>
    <row r="7835" spans="5:20" x14ac:dyDescent="0.35">
      <c r="E7835" s="1"/>
      <c r="F7835" s="1"/>
      <c r="P7835" s="1"/>
      <c r="Q7835" s="1"/>
      <c r="T7835" s="1"/>
    </row>
    <row r="7836" spans="5:20" x14ac:dyDescent="0.35">
      <c r="E7836" s="1"/>
      <c r="F7836" s="1"/>
      <c r="P7836" s="1"/>
      <c r="Q7836" s="1"/>
      <c r="T7836" s="1"/>
    </row>
    <row r="7837" spans="5:20" x14ac:dyDescent="0.35">
      <c r="E7837" s="1"/>
      <c r="F7837" s="1"/>
      <c r="P7837" s="1"/>
      <c r="Q7837" s="1"/>
      <c r="T7837" s="1"/>
    </row>
    <row r="7838" spans="5:20" x14ac:dyDescent="0.35">
      <c r="E7838" s="1"/>
      <c r="F7838" s="1"/>
      <c r="P7838" s="1"/>
      <c r="Q7838" s="1"/>
      <c r="T7838" s="1"/>
    </row>
    <row r="7839" spans="5:20" x14ac:dyDescent="0.35">
      <c r="E7839" s="1"/>
      <c r="F7839" s="1"/>
      <c r="P7839" s="1"/>
      <c r="Q7839" s="1"/>
      <c r="T7839" s="1"/>
    </row>
    <row r="7840" spans="5:20" x14ac:dyDescent="0.35">
      <c r="E7840" s="1"/>
      <c r="F7840" s="1"/>
      <c r="P7840" s="1"/>
      <c r="Q7840" s="1"/>
      <c r="T7840" s="1"/>
    </row>
    <row r="7841" spans="5:20" x14ac:dyDescent="0.35">
      <c r="E7841" s="1"/>
      <c r="F7841" s="1"/>
      <c r="P7841" s="1"/>
      <c r="Q7841" s="1"/>
      <c r="T7841" s="1"/>
    </row>
    <row r="7842" spans="5:20" x14ac:dyDescent="0.35">
      <c r="E7842" s="1"/>
      <c r="F7842" s="1"/>
      <c r="P7842" s="1"/>
      <c r="Q7842" s="1"/>
      <c r="T7842" s="1"/>
    </row>
    <row r="7843" spans="5:20" x14ac:dyDescent="0.35">
      <c r="E7843" s="1"/>
      <c r="F7843" s="1"/>
      <c r="P7843" s="1"/>
      <c r="Q7843" s="1"/>
      <c r="T7843" s="1"/>
    </row>
    <row r="7844" spans="5:20" x14ac:dyDescent="0.35">
      <c r="E7844" s="1"/>
      <c r="F7844" s="1"/>
      <c r="P7844" s="1"/>
      <c r="Q7844" s="1"/>
      <c r="T7844" s="1"/>
    </row>
    <row r="7845" spans="5:20" x14ac:dyDescent="0.35">
      <c r="E7845" s="1"/>
      <c r="F7845" s="1"/>
      <c r="P7845" s="1"/>
      <c r="Q7845" s="1"/>
      <c r="T7845" s="1"/>
    </row>
    <row r="7846" spans="5:20" x14ac:dyDescent="0.35">
      <c r="E7846" s="1"/>
      <c r="F7846" s="1"/>
      <c r="P7846" s="1"/>
      <c r="Q7846" s="1"/>
      <c r="T7846" s="1"/>
    </row>
    <row r="7847" spans="5:20" x14ac:dyDescent="0.35">
      <c r="E7847" s="1"/>
      <c r="F7847" s="1"/>
      <c r="P7847" s="1"/>
      <c r="Q7847" s="1"/>
      <c r="T7847" s="1"/>
    </row>
    <row r="7848" spans="5:20" x14ac:dyDescent="0.35">
      <c r="E7848" s="1"/>
      <c r="F7848" s="1"/>
      <c r="P7848" s="1"/>
      <c r="Q7848" s="1"/>
      <c r="T7848" s="1"/>
    </row>
    <row r="7849" spans="5:20" x14ac:dyDescent="0.35">
      <c r="E7849" s="1"/>
      <c r="F7849" s="1"/>
      <c r="P7849" s="1"/>
      <c r="Q7849" s="1"/>
      <c r="T7849" s="1"/>
    </row>
    <row r="7850" spans="5:20" x14ac:dyDescent="0.35">
      <c r="E7850" s="1"/>
      <c r="F7850" s="1"/>
      <c r="P7850" s="1"/>
      <c r="Q7850" s="1"/>
      <c r="T7850" s="1"/>
    </row>
    <row r="7851" spans="5:20" x14ac:dyDescent="0.35">
      <c r="E7851" s="1"/>
      <c r="F7851" s="1"/>
      <c r="P7851" s="1"/>
      <c r="Q7851" s="1"/>
      <c r="T7851" s="1"/>
    </row>
    <row r="7852" spans="5:20" x14ac:dyDescent="0.35">
      <c r="E7852" s="1"/>
      <c r="F7852" s="1"/>
      <c r="P7852" s="1"/>
      <c r="Q7852" s="1"/>
      <c r="T7852" s="1"/>
    </row>
    <row r="7853" spans="5:20" x14ac:dyDescent="0.35">
      <c r="E7853" s="1"/>
      <c r="F7853" s="1"/>
      <c r="P7853" s="1"/>
      <c r="Q7853" s="1"/>
      <c r="T7853" s="1"/>
    </row>
    <row r="7854" spans="5:20" x14ac:dyDescent="0.35">
      <c r="E7854" s="1"/>
      <c r="F7854" s="1"/>
      <c r="P7854" s="1"/>
      <c r="Q7854" s="1"/>
      <c r="T7854" s="1"/>
    </row>
    <row r="7855" spans="5:20" x14ac:dyDescent="0.35">
      <c r="E7855" s="1"/>
      <c r="F7855" s="1"/>
      <c r="P7855" s="1"/>
      <c r="Q7855" s="1"/>
      <c r="T7855" s="1"/>
    </row>
    <row r="7856" spans="5:20" x14ac:dyDescent="0.35">
      <c r="E7856" s="1"/>
      <c r="F7856" s="1"/>
      <c r="P7856" s="1"/>
      <c r="Q7856" s="1"/>
      <c r="T7856" s="1"/>
    </row>
    <row r="7857" spans="5:20" x14ac:dyDescent="0.35">
      <c r="E7857" s="1"/>
      <c r="F7857" s="1"/>
      <c r="P7857" s="1"/>
      <c r="Q7857" s="1"/>
      <c r="T7857" s="1"/>
    </row>
    <row r="7858" spans="5:20" x14ac:dyDescent="0.35">
      <c r="E7858" s="1"/>
      <c r="F7858" s="1"/>
      <c r="P7858" s="1"/>
      <c r="Q7858" s="1"/>
      <c r="T7858" s="1"/>
    </row>
    <row r="7859" spans="5:20" x14ac:dyDescent="0.35">
      <c r="E7859" s="1"/>
      <c r="F7859" s="1"/>
      <c r="P7859" s="1"/>
      <c r="Q7859" s="1"/>
      <c r="T7859" s="1"/>
    </row>
    <row r="7860" spans="5:20" x14ac:dyDescent="0.35">
      <c r="E7860" s="1"/>
      <c r="F7860" s="1"/>
      <c r="P7860" s="1"/>
      <c r="Q7860" s="1"/>
      <c r="T7860" s="1"/>
    </row>
    <row r="7861" spans="5:20" x14ac:dyDescent="0.35">
      <c r="E7861" s="1"/>
      <c r="F7861" s="1"/>
      <c r="P7861" s="1"/>
      <c r="Q7861" s="1"/>
      <c r="T7861" s="1"/>
    </row>
    <row r="7862" spans="5:20" x14ac:dyDescent="0.35">
      <c r="E7862" s="1"/>
      <c r="F7862" s="1"/>
      <c r="P7862" s="1"/>
      <c r="Q7862" s="1"/>
      <c r="T7862" s="1"/>
    </row>
    <row r="7863" spans="5:20" x14ac:dyDescent="0.35">
      <c r="E7863" s="1"/>
      <c r="F7863" s="1"/>
      <c r="P7863" s="1"/>
      <c r="Q7863" s="1"/>
      <c r="T7863" s="1"/>
    </row>
    <row r="7864" spans="5:20" x14ac:dyDescent="0.35">
      <c r="E7864" s="1"/>
      <c r="F7864" s="1"/>
      <c r="P7864" s="1"/>
      <c r="Q7864" s="1"/>
      <c r="T7864" s="1"/>
    </row>
    <row r="7865" spans="5:20" x14ac:dyDescent="0.35">
      <c r="E7865" s="1"/>
      <c r="F7865" s="1"/>
      <c r="P7865" s="1"/>
      <c r="Q7865" s="1"/>
      <c r="T7865" s="1"/>
    </row>
    <row r="7866" spans="5:20" x14ac:dyDescent="0.35">
      <c r="E7866" s="1"/>
      <c r="F7866" s="1"/>
      <c r="P7866" s="1"/>
      <c r="Q7866" s="1"/>
      <c r="T7866" s="1"/>
    </row>
    <row r="7867" spans="5:20" x14ac:dyDescent="0.35">
      <c r="E7867" s="1"/>
      <c r="F7867" s="1"/>
      <c r="P7867" s="1"/>
      <c r="Q7867" s="1"/>
      <c r="T7867" s="1"/>
    </row>
    <row r="7868" spans="5:20" x14ac:dyDescent="0.35">
      <c r="E7868" s="1"/>
      <c r="F7868" s="1"/>
      <c r="P7868" s="1"/>
      <c r="Q7868" s="1"/>
      <c r="T7868" s="1"/>
    </row>
    <row r="7869" spans="5:20" x14ac:dyDescent="0.35">
      <c r="E7869" s="1"/>
      <c r="F7869" s="1"/>
      <c r="P7869" s="1"/>
      <c r="Q7869" s="1"/>
      <c r="T7869" s="1"/>
    </row>
    <row r="7870" spans="5:20" x14ac:dyDescent="0.35">
      <c r="E7870" s="1"/>
      <c r="F7870" s="1"/>
      <c r="P7870" s="1"/>
      <c r="Q7870" s="1"/>
      <c r="T7870" s="1"/>
    </row>
    <row r="7871" spans="5:20" x14ac:dyDescent="0.35">
      <c r="E7871" s="1"/>
      <c r="F7871" s="1"/>
      <c r="P7871" s="1"/>
      <c r="Q7871" s="1"/>
      <c r="T7871" s="1"/>
    </row>
    <row r="7872" spans="5:20" x14ac:dyDescent="0.35">
      <c r="E7872" s="1"/>
      <c r="F7872" s="1"/>
      <c r="P7872" s="1"/>
      <c r="Q7872" s="1"/>
      <c r="T7872" s="1"/>
    </row>
    <row r="7873" spans="5:20" x14ac:dyDescent="0.35">
      <c r="E7873" s="1"/>
      <c r="F7873" s="1"/>
      <c r="P7873" s="1"/>
      <c r="Q7873" s="1"/>
      <c r="T7873" s="1"/>
    </row>
    <row r="7874" spans="5:20" x14ac:dyDescent="0.35">
      <c r="E7874" s="1"/>
      <c r="F7874" s="1"/>
      <c r="P7874" s="1"/>
      <c r="Q7874" s="1"/>
      <c r="T7874" s="1"/>
    </row>
    <row r="7875" spans="5:20" x14ac:dyDescent="0.35">
      <c r="E7875" s="1"/>
      <c r="F7875" s="1"/>
      <c r="P7875" s="1"/>
      <c r="Q7875" s="1"/>
      <c r="T7875" s="1"/>
    </row>
    <row r="7876" spans="5:20" x14ac:dyDescent="0.35">
      <c r="E7876" s="1"/>
      <c r="F7876" s="1"/>
      <c r="P7876" s="1"/>
      <c r="Q7876" s="1"/>
      <c r="T7876" s="1"/>
    </row>
    <row r="7877" spans="5:20" x14ac:dyDescent="0.35">
      <c r="E7877" s="1"/>
      <c r="F7877" s="1"/>
      <c r="P7877" s="1"/>
      <c r="Q7877" s="1"/>
      <c r="T7877" s="1"/>
    </row>
    <row r="7878" spans="5:20" x14ac:dyDescent="0.35">
      <c r="E7878" s="1"/>
      <c r="F7878" s="1"/>
      <c r="P7878" s="1"/>
      <c r="Q7878" s="1"/>
      <c r="T7878" s="1"/>
    </row>
    <row r="7879" spans="5:20" x14ac:dyDescent="0.35">
      <c r="E7879" s="1"/>
      <c r="F7879" s="1"/>
      <c r="P7879" s="1"/>
      <c r="Q7879" s="1"/>
      <c r="T7879" s="1"/>
    </row>
    <row r="7880" spans="5:20" x14ac:dyDescent="0.35">
      <c r="E7880" s="1"/>
      <c r="F7880" s="1"/>
      <c r="P7880" s="1"/>
      <c r="Q7880" s="1"/>
      <c r="T7880" s="1"/>
    </row>
    <row r="7881" spans="5:20" x14ac:dyDescent="0.35">
      <c r="E7881" s="1"/>
      <c r="F7881" s="1"/>
      <c r="P7881" s="1"/>
      <c r="Q7881" s="1"/>
      <c r="T7881" s="1"/>
    </row>
    <row r="7882" spans="5:20" x14ac:dyDescent="0.35">
      <c r="E7882" s="1"/>
      <c r="F7882" s="1"/>
      <c r="P7882" s="1"/>
      <c r="Q7882" s="1"/>
      <c r="T7882" s="1"/>
    </row>
    <row r="7883" spans="5:20" x14ac:dyDescent="0.35">
      <c r="E7883" s="1"/>
      <c r="F7883" s="1"/>
      <c r="P7883" s="1"/>
      <c r="Q7883" s="1"/>
      <c r="T7883" s="1"/>
    </row>
    <row r="7884" spans="5:20" x14ac:dyDescent="0.35">
      <c r="E7884" s="1"/>
      <c r="F7884" s="1"/>
      <c r="P7884" s="1"/>
      <c r="Q7884" s="1"/>
      <c r="T7884" s="1"/>
    </row>
    <row r="7885" spans="5:20" x14ac:dyDescent="0.35">
      <c r="E7885" s="1"/>
      <c r="F7885" s="1"/>
      <c r="P7885" s="1"/>
      <c r="Q7885" s="1"/>
      <c r="T7885" s="1"/>
    </row>
    <row r="7886" spans="5:20" x14ac:dyDescent="0.35">
      <c r="E7886" s="1"/>
      <c r="F7886" s="1"/>
      <c r="P7886" s="1"/>
      <c r="Q7886" s="1"/>
      <c r="T7886" s="1"/>
    </row>
    <row r="7887" spans="5:20" x14ac:dyDescent="0.35">
      <c r="E7887" s="1"/>
      <c r="F7887" s="1"/>
      <c r="P7887" s="1"/>
      <c r="Q7887" s="1"/>
      <c r="T7887" s="1"/>
    </row>
    <row r="7888" spans="5:20" x14ac:dyDescent="0.35">
      <c r="E7888" s="1"/>
      <c r="F7888" s="1"/>
      <c r="P7888" s="1"/>
      <c r="Q7888" s="1"/>
      <c r="T7888" s="1"/>
    </row>
    <row r="7889" spans="5:20" x14ac:dyDescent="0.35">
      <c r="E7889" s="1"/>
      <c r="F7889" s="1"/>
      <c r="P7889" s="1"/>
      <c r="Q7889" s="1"/>
      <c r="T7889" s="1"/>
    </row>
    <row r="7890" spans="5:20" x14ac:dyDescent="0.35">
      <c r="E7890" s="1"/>
      <c r="F7890" s="1"/>
      <c r="P7890" s="1"/>
      <c r="Q7890" s="1"/>
      <c r="T7890" s="1"/>
    </row>
    <row r="7891" spans="5:20" x14ac:dyDescent="0.35">
      <c r="E7891" s="1"/>
      <c r="F7891" s="1"/>
      <c r="P7891" s="1"/>
      <c r="Q7891" s="1"/>
      <c r="T7891" s="1"/>
    </row>
    <row r="7892" spans="5:20" x14ac:dyDescent="0.35">
      <c r="E7892" s="1"/>
      <c r="F7892" s="1"/>
      <c r="P7892" s="1"/>
      <c r="Q7892" s="1"/>
      <c r="T7892" s="1"/>
    </row>
    <row r="7893" spans="5:20" x14ac:dyDescent="0.35">
      <c r="E7893" s="1"/>
      <c r="F7893" s="1"/>
      <c r="P7893" s="1"/>
      <c r="Q7893" s="1"/>
      <c r="T7893" s="1"/>
    </row>
    <row r="7894" spans="5:20" x14ac:dyDescent="0.35">
      <c r="E7894" s="1"/>
      <c r="F7894" s="1"/>
      <c r="P7894" s="1"/>
      <c r="Q7894" s="1"/>
      <c r="T7894" s="1"/>
    </row>
    <row r="7895" spans="5:20" x14ac:dyDescent="0.35">
      <c r="E7895" s="1"/>
      <c r="F7895" s="1"/>
      <c r="P7895" s="1"/>
      <c r="Q7895" s="1"/>
      <c r="T7895" s="1"/>
    </row>
    <row r="7896" spans="5:20" x14ac:dyDescent="0.35">
      <c r="E7896" s="1"/>
      <c r="F7896" s="1"/>
      <c r="P7896" s="1"/>
      <c r="Q7896" s="1"/>
      <c r="T7896" s="1"/>
    </row>
    <row r="7897" spans="5:20" x14ac:dyDescent="0.35">
      <c r="E7897" s="1"/>
      <c r="F7897" s="1"/>
      <c r="P7897" s="1"/>
      <c r="Q7897" s="1"/>
      <c r="T7897" s="1"/>
    </row>
    <row r="7898" spans="5:20" x14ac:dyDescent="0.35">
      <c r="E7898" s="1"/>
      <c r="F7898" s="1"/>
      <c r="P7898" s="1"/>
      <c r="Q7898" s="1"/>
      <c r="T7898" s="1"/>
    </row>
    <row r="7899" spans="5:20" x14ac:dyDescent="0.35">
      <c r="E7899" s="1"/>
      <c r="F7899" s="1"/>
      <c r="P7899" s="1"/>
      <c r="Q7899" s="1"/>
      <c r="T7899" s="1"/>
    </row>
    <row r="7900" spans="5:20" x14ac:dyDescent="0.35">
      <c r="E7900" s="1"/>
      <c r="F7900" s="1"/>
      <c r="P7900" s="1"/>
      <c r="Q7900" s="1"/>
      <c r="T7900" s="1"/>
    </row>
    <row r="7901" spans="5:20" x14ac:dyDescent="0.35">
      <c r="E7901" s="1"/>
      <c r="F7901" s="1"/>
      <c r="P7901" s="1"/>
      <c r="Q7901" s="1"/>
      <c r="T7901" s="1"/>
    </row>
    <row r="7902" spans="5:20" x14ac:dyDescent="0.35">
      <c r="E7902" s="1"/>
      <c r="F7902" s="1"/>
      <c r="P7902" s="1"/>
      <c r="Q7902" s="1"/>
      <c r="T7902" s="1"/>
    </row>
    <row r="7903" spans="5:20" x14ac:dyDescent="0.35">
      <c r="E7903" s="1"/>
      <c r="F7903" s="1"/>
      <c r="P7903" s="1"/>
      <c r="Q7903" s="1"/>
      <c r="T7903" s="1"/>
    </row>
    <row r="7904" spans="5:20" x14ac:dyDescent="0.35">
      <c r="E7904" s="1"/>
      <c r="F7904" s="1"/>
      <c r="P7904" s="1"/>
      <c r="Q7904" s="1"/>
      <c r="T7904" s="1"/>
    </row>
    <row r="7905" spans="5:20" x14ac:dyDescent="0.35">
      <c r="E7905" s="1"/>
      <c r="F7905" s="1"/>
      <c r="P7905" s="1"/>
      <c r="Q7905" s="1"/>
      <c r="T7905" s="1"/>
    </row>
    <row r="7906" spans="5:20" x14ac:dyDescent="0.35">
      <c r="E7906" s="1"/>
      <c r="F7906" s="1"/>
      <c r="P7906" s="1"/>
      <c r="Q7906" s="1"/>
      <c r="T7906" s="1"/>
    </row>
    <row r="7907" spans="5:20" x14ac:dyDescent="0.35">
      <c r="E7907" s="1"/>
      <c r="F7907" s="1"/>
      <c r="P7907" s="1"/>
      <c r="Q7907" s="1"/>
      <c r="T7907" s="1"/>
    </row>
    <row r="7908" spans="5:20" x14ac:dyDescent="0.35">
      <c r="E7908" s="1"/>
      <c r="F7908" s="1"/>
      <c r="P7908" s="1"/>
      <c r="Q7908" s="1"/>
      <c r="T7908" s="1"/>
    </row>
    <row r="7909" spans="5:20" x14ac:dyDescent="0.35">
      <c r="E7909" s="1"/>
      <c r="F7909" s="1"/>
      <c r="P7909" s="1"/>
      <c r="Q7909" s="1"/>
      <c r="T7909" s="1"/>
    </row>
    <row r="7910" spans="5:20" x14ac:dyDescent="0.35">
      <c r="E7910" s="1"/>
      <c r="F7910" s="1"/>
      <c r="P7910" s="1"/>
      <c r="Q7910" s="1"/>
      <c r="T7910" s="1"/>
    </row>
    <row r="7911" spans="5:20" x14ac:dyDescent="0.35">
      <c r="E7911" s="1"/>
      <c r="F7911" s="1"/>
      <c r="P7911" s="1"/>
      <c r="Q7911" s="1"/>
      <c r="T7911" s="1"/>
    </row>
    <row r="7912" spans="5:20" x14ac:dyDescent="0.35">
      <c r="E7912" s="1"/>
      <c r="F7912" s="1"/>
      <c r="P7912" s="1"/>
      <c r="Q7912" s="1"/>
      <c r="T7912" s="1"/>
    </row>
    <row r="7913" spans="5:20" x14ac:dyDescent="0.35">
      <c r="E7913" s="1"/>
      <c r="F7913" s="1"/>
      <c r="P7913" s="1"/>
      <c r="Q7913" s="1"/>
      <c r="T7913" s="1"/>
    </row>
    <row r="7914" spans="5:20" x14ac:dyDescent="0.35">
      <c r="E7914" s="1"/>
      <c r="F7914" s="1"/>
      <c r="P7914" s="1"/>
      <c r="Q7914" s="1"/>
      <c r="T7914" s="1"/>
    </row>
    <row r="7915" spans="5:20" x14ac:dyDescent="0.35">
      <c r="E7915" s="1"/>
      <c r="F7915" s="1"/>
      <c r="P7915" s="1"/>
      <c r="Q7915" s="1"/>
      <c r="T7915" s="1"/>
    </row>
    <row r="7916" spans="5:20" x14ac:dyDescent="0.35">
      <c r="E7916" s="1"/>
      <c r="F7916" s="1"/>
      <c r="P7916" s="1"/>
      <c r="Q7916" s="1"/>
      <c r="T7916" s="1"/>
    </row>
    <row r="7917" spans="5:20" x14ac:dyDescent="0.35">
      <c r="E7917" s="1"/>
      <c r="F7917" s="1"/>
      <c r="P7917" s="1"/>
      <c r="Q7917" s="1"/>
      <c r="T7917" s="1"/>
    </row>
    <row r="7918" spans="5:20" x14ac:dyDescent="0.35">
      <c r="E7918" s="1"/>
      <c r="F7918" s="1"/>
      <c r="P7918" s="1"/>
      <c r="Q7918" s="1"/>
      <c r="T7918" s="1"/>
    </row>
    <row r="7919" spans="5:20" x14ac:dyDescent="0.35">
      <c r="E7919" s="1"/>
      <c r="F7919" s="1"/>
      <c r="P7919" s="1"/>
      <c r="Q7919" s="1"/>
      <c r="T7919" s="1"/>
    </row>
    <row r="7920" spans="5:20" x14ac:dyDescent="0.35">
      <c r="E7920" s="1"/>
      <c r="F7920" s="1"/>
      <c r="P7920" s="1"/>
      <c r="Q7920" s="1"/>
      <c r="T7920" s="1"/>
    </row>
    <row r="7921" spans="5:20" x14ac:dyDescent="0.35">
      <c r="E7921" s="1"/>
      <c r="F7921" s="1"/>
      <c r="P7921" s="1"/>
      <c r="Q7921" s="1"/>
      <c r="T7921" s="1"/>
    </row>
    <row r="7922" spans="5:20" x14ac:dyDescent="0.35">
      <c r="E7922" s="1"/>
      <c r="F7922" s="1"/>
      <c r="P7922" s="1"/>
      <c r="Q7922" s="1"/>
      <c r="T7922" s="1"/>
    </row>
    <row r="7923" spans="5:20" x14ac:dyDescent="0.35">
      <c r="E7923" s="1"/>
      <c r="F7923" s="1"/>
      <c r="P7923" s="1"/>
      <c r="Q7923" s="1"/>
      <c r="T7923" s="1"/>
    </row>
    <row r="7924" spans="5:20" x14ac:dyDescent="0.35">
      <c r="E7924" s="1"/>
      <c r="F7924" s="1"/>
      <c r="P7924" s="1"/>
      <c r="Q7924" s="1"/>
      <c r="T7924" s="1"/>
    </row>
    <row r="7925" spans="5:20" x14ac:dyDescent="0.35">
      <c r="E7925" s="1"/>
      <c r="F7925" s="1"/>
      <c r="P7925" s="1"/>
      <c r="Q7925" s="1"/>
      <c r="T7925" s="1"/>
    </row>
    <row r="7926" spans="5:20" x14ac:dyDescent="0.35">
      <c r="E7926" s="1"/>
      <c r="F7926" s="1"/>
      <c r="P7926" s="1"/>
      <c r="Q7926" s="1"/>
      <c r="T7926" s="1"/>
    </row>
    <row r="7927" spans="5:20" x14ac:dyDescent="0.35">
      <c r="E7927" s="1"/>
      <c r="F7927" s="1"/>
      <c r="P7927" s="1"/>
      <c r="Q7927" s="1"/>
      <c r="T7927" s="1"/>
    </row>
    <row r="7928" spans="5:20" x14ac:dyDescent="0.35">
      <c r="E7928" s="1"/>
      <c r="F7928" s="1"/>
      <c r="P7928" s="1"/>
      <c r="Q7928" s="1"/>
      <c r="T7928" s="1"/>
    </row>
    <row r="7929" spans="5:20" x14ac:dyDescent="0.35">
      <c r="E7929" s="1"/>
      <c r="F7929" s="1"/>
      <c r="P7929" s="1"/>
      <c r="Q7929" s="1"/>
      <c r="T7929" s="1"/>
    </row>
    <row r="7930" spans="5:20" x14ac:dyDescent="0.35">
      <c r="E7930" s="1"/>
      <c r="F7930" s="1"/>
      <c r="P7930" s="1"/>
      <c r="Q7930" s="1"/>
      <c r="T7930" s="1"/>
    </row>
    <row r="7931" spans="5:20" x14ac:dyDescent="0.35">
      <c r="E7931" s="1"/>
      <c r="F7931" s="1"/>
      <c r="P7931" s="1"/>
      <c r="Q7931" s="1"/>
      <c r="T7931" s="1"/>
    </row>
    <row r="7932" spans="5:20" x14ac:dyDescent="0.35">
      <c r="E7932" s="1"/>
      <c r="F7932" s="1"/>
      <c r="P7932" s="1"/>
      <c r="Q7932" s="1"/>
      <c r="T7932" s="1"/>
    </row>
    <row r="7933" spans="5:20" x14ac:dyDescent="0.35">
      <c r="E7933" s="1"/>
      <c r="F7933" s="1"/>
      <c r="P7933" s="1"/>
      <c r="Q7933" s="1"/>
      <c r="T7933" s="1"/>
    </row>
    <row r="7934" spans="5:20" x14ac:dyDescent="0.35">
      <c r="E7934" s="1"/>
      <c r="F7934" s="1"/>
      <c r="P7934" s="1"/>
      <c r="Q7934" s="1"/>
      <c r="T7934" s="1"/>
    </row>
    <row r="7935" spans="5:20" x14ac:dyDescent="0.35">
      <c r="E7935" s="1"/>
      <c r="F7935" s="1"/>
      <c r="P7935" s="1"/>
      <c r="Q7935" s="1"/>
      <c r="T7935" s="1"/>
    </row>
    <row r="7936" spans="5:20" x14ac:dyDescent="0.35">
      <c r="E7936" s="1"/>
      <c r="F7936" s="1"/>
      <c r="P7936" s="1"/>
      <c r="Q7936" s="1"/>
      <c r="T7936" s="1"/>
    </row>
    <row r="7937" spans="5:20" x14ac:dyDescent="0.35">
      <c r="E7937" s="1"/>
      <c r="F7937" s="1"/>
      <c r="P7937" s="1"/>
      <c r="Q7937" s="1"/>
      <c r="T7937" s="1"/>
    </row>
    <row r="7938" spans="5:20" x14ac:dyDescent="0.35">
      <c r="E7938" s="1"/>
      <c r="F7938" s="1"/>
      <c r="P7938" s="1"/>
      <c r="Q7938" s="1"/>
      <c r="T7938" s="1"/>
    </row>
    <row r="7939" spans="5:20" x14ac:dyDescent="0.35">
      <c r="E7939" s="1"/>
      <c r="F7939" s="1"/>
      <c r="P7939" s="1"/>
      <c r="Q7939" s="1"/>
      <c r="T7939" s="1"/>
    </row>
    <row r="7940" spans="5:20" x14ac:dyDescent="0.35">
      <c r="E7940" s="1"/>
      <c r="F7940" s="1"/>
      <c r="P7940" s="1"/>
      <c r="Q7940" s="1"/>
      <c r="T7940" s="1"/>
    </row>
    <row r="7941" spans="5:20" x14ac:dyDescent="0.35">
      <c r="E7941" s="1"/>
      <c r="F7941" s="1"/>
      <c r="P7941" s="1"/>
      <c r="Q7941" s="1"/>
      <c r="T7941" s="1"/>
    </row>
    <row r="7942" spans="5:20" x14ac:dyDescent="0.35">
      <c r="E7942" s="1"/>
      <c r="F7942" s="1"/>
      <c r="P7942" s="1"/>
      <c r="Q7942" s="1"/>
      <c r="T7942" s="1"/>
    </row>
    <row r="7943" spans="5:20" x14ac:dyDescent="0.35">
      <c r="E7943" s="1"/>
      <c r="F7943" s="1"/>
      <c r="P7943" s="1"/>
      <c r="Q7943" s="1"/>
      <c r="T7943" s="1"/>
    </row>
    <row r="7944" spans="5:20" x14ac:dyDescent="0.35">
      <c r="E7944" s="1"/>
      <c r="F7944" s="1"/>
      <c r="P7944" s="1"/>
      <c r="Q7944" s="1"/>
      <c r="T7944" s="1"/>
    </row>
    <row r="7945" spans="5:20" x14ac:dyDescent="0.35">
      <c r="E7945" s="1"/>
      <c r="F7945" s="1"/>
      <c r="P7945" s="1"/>
      <c r="Q7945" s="1"/>
      <c r="T7945" s="1"/>
    </row>
    <row r="7946" spans="5:20" x14ac:dyDescent="0.35">
      <c r="E7946" s="1"/>
      <c r="F7946" s="1"/>
      <c r="P7946" s="1"/>
      <c r="Q7946" s="1"/>
      <c r="T7946" s="1"/>
    </row>
    <row r="7947" spans="5:20" x14ac:dyDescent="0.35">
      <c r="E7947" s="1"/>
      <c r="F7947" s="1"/>
      <c r="P7947" s="1"/>
      <c r="Q7947" s="1"/>
      <c r="T7947" s="1"/>
    </row>
    <row r="7948" spans="5:20" x14ac:dyDescent="0.35">
      <c r="E7948" s="1"/>
      <c r="F7948" s="1"/>
      <c r="P7948" s="1"/>
      <c r="Q7948" s="1"/>
      <c r="T7948" s="1"/>
    </row>
    <row r="7949" spans="5:20" x14ac:dyDescent="0.35">
      <c r="E7949" s="1"/>
      <c r="F7949" s="1"/>
      <c r="P7949" s="1"/>
      <c r="Q7949" s="1"/>
      <c r="T7949" s="1"/>
    </row>
    <row r="7950" spans="5:20" x14ac:dyDescent="0.35">
      <c r="E7950" s="1"/>
      <c r="F7950" s="1"/>
      <c r="P7950" s="1"/>
      <c r="Q7950" s="1"/>
      <c r="T7950" s="1"/>
    </row>
    <row r="7951" spans="5:20" x14ac:dyDescent="0.35">
      <c r="E7951" s="1"/>
      <c r="F7951" s="1"/>
      <c r="P7951" s="1"/>
      <c r="Q7951" s="1"/>
      <c r="T7951" s="1"/>
    </row>
    <row r="7952" spans="5:20" x14ac:dyDescent="0.35">
      <c r="E7952" s="1"/>
      <c r="F7952" s="1"/>
      <c r="P7952" s="1"/>
      <c r="Q7952" s="1"/>
      <c r="T7952" s="1"/>
    </row>
    <row r="7953" spans="5:20" x14ac:dyDescent="0.35">
      <c r="E7953" s="1"/>
      <c r="F7953" s="1"/>
      <c r="P7953" s="1"/>
      <c r="Q7953" s="1"/>
      <c r="T7953" s="1"/>
    </row>
    <row r="7954" spans="5:20" x14ac:dyDescent="0.35">
      <c r="E7954" s="1"/>
      <c r="F7954" s="1"/>
      <c r="P7954" s="1"/>
      <c r="Q7954" s="1"/>
      <c r="T7954" s="1"/>
    </row>
    <row r="7955" spans="5:20" x14ac:dyDescent="0.35">
      <c r="E7955" s="1"/>
      <c r="F7955" s="1"/>
      <c r="P7955" s="1"/>
      <c r="Q7955" s="1"/>
      <c r="T7955" s="1"/>
    </row>
    <row r="7956" spans="5:20" x14ac:dyDescent="0.35">
      <c r="E7956" s="1"/>
      <c r="F7956" s="1"/>
      <c r="P7956" s="1"/>
      <c r="Q7956" s="1"/>
      <c r="T7956" s="1"/>
    </row>
    <row r="7957" spans="5:20" x14ac:dyDescent="0.35">
      <c r="E7957" s="1"/>
      <c r="F7957" s="1"/>
      <c r="P7957" s="1"/>
      <c r="Q7957" s="1"/>
      <c r="T7957" s="1"/>
    </row>
    <row r="7958" spans="5:20" x14ac:dyDescent="0.35">
      <c r="E7958" s="1"/>
      <c r="F7958" s="1"/>
      <c r="P7958" s="1"/>
      <c r="Q7958" s="1"/>
      <c r="T7958" s="1"/>
    </row>
    <row r="7959" spans="5:20" x14ac:dyDescent="0.35">
      <c r="E7959" s="1"/>
      <c r="F7959" s="1"/>
      <c r="P7959" s="1"/>
      <c r="Q7959" s="1"/>
      <c r="T7959" s="1"/>
    </row>
    <row r="7960" spans="5:20" x14ac:dyDescent="0.35">
      <c r="E7960" s="1"/>
      <c r="F7960" s="1"/>
      <c r="P7960" s="1"/>
      <c r="Q7960" s="1"/>
      <c r="T7960" s="1"/>
    </row>
    <row r="7961" spans="5:20" x14ac:dyDescent="0.35">
      <c r="E7961" s="1"/>
      <c r="F7961" s="1"/>
      <c r="P7961" s="1"/>
      <c r="Q7961" s="1"/>
      <c r="T7961" s="1"/>
    </row>
    <row r="7962" spans="5:20" x14ac:dyDescent="0.35">
      <c r="E7962" s="1"/>
      <c r="F7962" s="1"/>
      <c r="P7962" s="1"/>
      <c r="Q7962" s="1"/>
      <c r="T7962" s="1"/>
    </row>
    <row r="7963" spans="5:20" x14ac:dyDescent="0.35">
      <c r="E7963" s="1"/>
      <c r="F7963" s="1"/>
      <c r="P7963" s="1"/>
      <c r="Q7963" s="1"/>
      <c r="T7963" s="1"/>
    </row>
    <row r="7964" spans="5:20" x14ac:dyDescent="0.35">
      <c r="E7964" s="1"/>
      <c r="F7964" s="1"/>
      <c r="P7964" s="1"/>
      <c r="Q7964" s="1"/>
      <c r="T7964" s="1"/>
    </row>
    <row r="7965" spans="5:20" x14ac:dyDescent="0.35">
      <c r="E7965" s="1"/>
      <c r="F7965" s="1"/>
      <c r="P7965" s="1"/>
      <c r="Q7965" s="1"/>
      <c r="T7965" s="1"/>
    </row>
    <row r="7966" spans="5:20" x14ac:dyDescent="0.35">
      <c r="E7966" s="1"/>
      <c r="F7966" s="1"/>
      <c r="P7966" s="1"/>
      <c r="Q7966" s="1"/>
      <c r="T7966" s="1"/>
    </row>
    <row r="7967" spans="5:20" x14ac:dyDescent="0.35">
      <c r="E7967" s="1"/>
      <c r="F7967" s="1"/>
      <c r="P7967" s="1"/>
      <c r="Q7967" s="1"/>
      <c r="T7967" s="1"/>
    </row>
    <row r="7968" spans="5:20" x14ac:dyDescent="0.35">
      <c r="E7968" s="1"/>
      <c r="F7968" s="1"/>
      <c r="P7968" s="1"/>
      <c r="Q7968" s="1"/>
      <c r="T7968" s="1"/>
    </row>
    <row r="7969" spans="5:20" x14ac:dyDescent="0.35">
      <c r="E7969" s="1"/>
      <c r="F7969" s="1"/>
      <c r="P7969" s="1"/>
      <c r="Q7969" s="1"/>
      <c r="T7969" s="1"/>
    </row>
    <row r="7970" spans="5:20" x14ac:dyDescent="0.35">
      <c r="E7970" s="1"/>
      <c r="F7970" s="1"/>
      <c r="P7970" s="1"/>
      <c r="Q7970" s="1"/>
      <c r="T7970" s="1"/>
    </row>
    <row r="7971" spans="5:20" x14ac:dyDescent="0.35">
      <c r="E7971" s="1"/>
      <c r="F7971" s="1"/>
      <c r="P7971" s="1"/>
      <c r="Q7971" s="1"/>
      <c r="T7971" s="1"/>
    </row>
    <row r="7972" spans="5:20" x14ac:dyDescent="0.35">
      <c r="E7972" s="1"/>
      <c r="F7972" s="1"/>
      <c r="P7972" s="1"/>
      <c r="Q7972" s="1"/>
      <c r="T7972" s="1"/>
    </row>
    <row r="7973" spans="5:20" x14ac:dyDescent="0.35">
      <c r="E7973" s="1"/>
      <c r="F7973" s="1"/>
      <c r="P7973" s="1"/>
      <c r="Q7973" s="1"/>
      <c r="T7973" s="1"/>
    </row>
    <row r="7974" spans="5:20" x14ac:dyDescent="0.35">
      <c r="E7974" s="1"/>
      <c r="F7974" s="1"/>
      <c r="P7974" s="1"/>
      <c r="Q7974" s="1"/>
      <c r="T7974" s="1"/>
    </row>
    <row r="7975" spans="5:20" x14ac:dyDescent="0.35">
      <c r="E7975" s="1"/>
      <c r="F7975" s="1"/>
      <c r="P7975" s="1"/>
      <c r="Q7975" s="1"/>
      <c r="T7975" s="1"/>
    </row>
    <row r="7976" spans="5:20" x14ac:dyDescent="0.35">
      <c r="E7976" s="1"/>
      <c r="F7976" s="1"/>
      <c r="P7976" s="1"/>
      <c r="Q7976" s="1"/>
      <c r="T7976" s="1"/>
    </row>
    <row r="7977" spans="5:20" x14ac:dyDescent="0.35">
      <c r="E7977" s="1"/>
      <c r="F7977" s="1"/>
      <c r="P7977" s="1"/>
      <c r="Q7977" s="1"/>
      <c r="T7977" s="1"/>
    </row>
    <row r="7978" spans="5:20" x14ac:dyDescent="0.35">
      <c r="E7978" s="1"/>
      <c r="F7978" s="1"/>
      <c r="P7978" s="1"/>
      <c r="Q7978" s="1"/>
      <c r="T7978" s="1"/>
    </row>
    <row r="7979" spans="5:20" x14ac:dyDescent="0.35">
      <c r="E7979" s="1"/>
      <c r="F7979" s="1"/>
      <c r="P7979" s="1"/>
      <c r="Q7979" s="1"/>
      <c r="T7979" s="1"/>
    </row>
    <row r="7980" spans="5:20" x14ac:dyDescent="0.35">
      <c r="E7980" s="1"/>
      <c r="F7980" s="1"/>
      <c r="P7980" s="1"/>
      <c r="Q7980" s="1"/>
      <c r="T7980" s="1"/>
    </row>
    <row r="7981" spans="5:20" x14ac:dyDescent="0.35">
      <c r="E7981" s="1"/>
      <c r="F7981" s="1"/>
      <c r="P7981" s="1"/>
      <c r="Q7981" s="1"/>
      <c r="T7981" s="1"/>
    </row>
    <row r="7982" spans="5:20" x14ac:dyDescent="0.35">
      <c r="E7982" s="1"/>
      <c r="F7982" s="1"/>
      <c r="P7982" s="1"/>
      <c r="Q7982" s="1"/>
      <c r="T7982" s="1"/>
    </row>
    <row r="7983" spans="5:20" x14ac:dyDescent="0.35">
      <c r="E7983" s="1"/>
      <c r="F7983" s="1"/>
      <c r="P7983" s="1"/>
      <c r="Q7983" s="1"/>
      <c r="T7983" s="1"/>
    </row>
    <row r="7984" spans="5:20" x14ac:dyDescent="0.35">
      <c r="E7984" s="1"/>
      <c r="F7984" s="1"/>
      <c r="P7984" s="1"/>
      <c r="Q7984" s="1"/>
      <c r="T7984" s="1"/>
    </row>
    <row r="7985" spans="5:20" x14ac:dyDescent="0.35">
      <c r="E7985" s="1"/>
      <c r="F7985" s="1"/>
      <c r="P7985" s="1"/>
      <c r="Q7985" s="1"/>
      <c r="T7985" s="1"/>
    </row>
    <row r="7986" spans="5:20" x14ac:dyDescent="0.35">
      <c r="E7986" s="1"/>
      <c r="F7986" s="1"/>
      <c r="P7986" s="1"/>
      <c r="Q7986" s="1"/>
      <c r="T7986" s="1"/>
    </row>
    <row r="7987" spans="5:20" x14ac:dyDescent="0.35">
      <c r="E7987" s="1"/>
      <c r="F7987" s="1"/>
      <c r="P7987" s="1"/>
      <c r="Q7987" s="1"/>
      <c r="T7987" s="1"/>
    </row>
    <row r="7988" spans="5:20" x14ac:dyDescent="0.35">
      <c r="E7988" s="1"/>
      <c r="F7988" s="1"/>
      <c r="P7988" s="1"/>
      <c r="Q7988" s="1"/>
      <c r="T7988" s="1"/>
    </row>
    <row r="7989" spans="5:20" x14ac:dyDescent="0.35">
      <c r="E7989" s="1"/>
      <c r="F7989" s="1"/>
      <c r="P7989" s="1"/>
      <c r="Q7989" s="1"/>
      <c r="T7989" s="1"/>
    </row>
    <row r="7990" spans="5:20" x14ac:dyDescent="0.35">
      <c r="E7990" s="1"/>
      <c r="F7990" s="1"/>
      <c r="P7990" s="1"/>
      <c r="Q7990" s="1"/>
      <c r="T7990" s="1"/>
    </row>
    <row r="7991" spans="5:20" x14ac:dyDescent="0.35">
      <c r="E7991" s="1"/>
      <c r="F7991" s="1"/>
      <c r="P7991" s="1"/>
      <c r="Q7991" s="1"/>
      <c r="T7991" s="1"/>
    </row>
    <row r="7992" spans="5:20" x14ac:dyDescent="0.35">
      <c r="E7992" s="1"/>
      <c r="F7992" s="1"/>
      <c r="P7992" s="1"/>
      <c r="Q7992" s="1"/>
      <c r="T7992" s="1"/>
    </row>
    <row r="7993" spans="5:20" x14ac:dyDescent="0.35">
      <c r="E7993" s="1"/>
      <c r="F7993" s="1"/>
      <c r="P7993" s="1"/>
      <c r="Q7993" s="1"/>
      <c r="T7993" s="1"/>
    </row>
    <row r="7994" spans="5:20" x14ac:dyDescent="0.35">
      <c r="E7994" s="1"/>
      <c r="F7994" s="1"/>
      <c r="P7994" s="1"/>
      <c r="Q7994" s="1"/>
      <c r="T7994" s="1"/>
    </row>
    <row r="7995" spans="5:20" x14ac:dyDescent="0.35">
      <c r="E7995" s="1"/>
      <c r="F7995" s="1"/>
      <c r="P7995" s="1"/>
      <c r="Q7995" s="1"/>
      <c r="T7995" s="1"/>
    </row>
    <row r="7996" spans="5:20" x14ac:dyDescent="0.35">
      <c r="E7996" s="1"/>
      <c r="F7996" s="1"/>
      <c r="P7996" s="1"/>
      <c r="Q7996" s="1"/>
      <c r="T7996" s="1"/>
    </row>
    <row r="7997" spans="5:20" x14ac:dyDescent="0.35">
      <c r="E7997" s="1"/>
      <c r="F7997" s="1"/>
      <c r="P7997" s="1"/>
      <c r="Q7997" s="1"/>
      <c r="T7997" s="1"/>
    </row>
    <row r="7998" spans="5:20" x14ac:dyDescent="0.35">
      <c r="E7998" s="1"/>
      <c r="F7998" s="1"/>
      <c r="P7998" s="1"/>
      <c r="Q7998" s="1"/>
      <c r="T7998" s="1"/>
    </row>
    <row r="7999" spans="5:20" x14ac:dyDescent="0.35">
      <c r="E7999" s="1"/>
      <c r="F7999" s="1"/>
      <c r="P7999" s="1"/>
      <c r="Q7999" s="1"/>
      <c r="T7999" s="1"/>
    </row>
    <row r="8000" spans="5:20" x14ac:dyDescent="0.35">
      <c r="E8000" s="1"/>
      <c r="F8000" s="1"/>
      <c r="P8000" s="1"/>
      <c r="Q8000" s="1"/>
      <c r="T8000" s="1"/>
    </row>
    <row r="8001" spans="5:20" x14ac:dyDescent="0.35">
      <c r="E8001" s="1"/>
      <c r="F8001" s="1"/>
      <c r="P8001" s="1"/>
      <c r="Q8001" s="1"/>
      <c r="T8001" s="1"/>
    </row>
    <row r="8002" spans="5:20" x14ac:dyDescent="0.35">
      <c r="E8002" s="1"/>
      <c r="F8002" s="1"/>
      <c r="P8002" s="1"/>
      <c r="Q8002" s="1"/>
      <c r="T8002" s="1"/>
    </row>
    <row r="8003" spans="5:20" x14ac:dyDescent="0.35">
      <c r="E8003" s="1"/>
      <c r="F8003" s="1"/>
      <c r="P8003" s="1"/>
      <c r="Q8003" s="1"/>
      <c r="T8003" s="1"/>
    </row>
    <row r="8004" spans="5:20" x14ac:dyDescent="0.35">
      <c r="E8004" s="1"/>
      <c r="F8004" s="1"/>
      <c r="P8004" s="1"/>
      <c r="Q8004" s="1"/>
      <c r="T8004" s="1"/>
    </row>
    <row r="8005" spans="5:20" x14ac:dyDescent="0.35">
      <c r="E8005" s="1"/>
      <c r="F8005" s="1"/>
      <c r="P8005" s="1"/>
      <c r="Q8005" s="1"/>
      <c r="T8005" s="1"/>
    </row>
    <row r="8006" spans="5:20" x14ac:dyDescent="0.35">
      <c r="E8006" s="1"/>
      <c r="F8006" s="1"/>
      <c r="P8006" s="1"/>
      <c r="Q8006" s="1"/>
      <c r="T8006" s="1"/>
    </row>
    <row r="8007" spans="5:20" x14ac:dyDescent="0.35">
      <c r="E8007" s="1"/>
      <c r="F8007" s="1"/>
      <c r="P8007" s="1"/>
      <c r="Q8007" s="1"/>
      <c r="T8007" s="1"/>
    </row>
    <row r="8008" spans="5:20" x14ac:dyDescent="0.35">
      <c r="E8008" s="1"/>
      <c r="F8008" s="1"/>
      <c r="P8008" s="1"/>
      <c r="Q8008" s="1"/>
      <c r="T8008" s="1"/>
    </row>
    <row r="8009" spans="5:20" x14ac:dyDescent="0.35">
      <c r="E8009" s="1"/>
      <c r="F8009" s="1"/>
      <c r="P8009" s="1"/>
      <c r="Q8009" s="1"/>
      <c r="T8009" s="1"/>
    </row>
    <row r="8010" spans="5:20" x14ac:dyDescent="0.35">
      <c r="E8010" s="1"/>
      <c r="F8010" s="1"/>
      <c r="P8010" s="1"/>
      <c r="Q8010" s="1"/>
      <c r="T8010" s="1"/>
    </row>
    <row r="8011" spans="5:20" x14ac:dyDescent="0.35">
      <c r="E8011" s="1"/>
      <c r="F8011" s="1"/>
      <c r="P8011" s="1"/>
      <c r="Q8011" s="1"/>
      <c r="T8011" s="1"/>
    </row>
    <row r="8012" spans="5:20" x14ac:dyDescent="0.35">
      <c r="E8012" s="1"/>
      <c r="F8012" s="1"/>
      <c r="P8012" s="1"/>
      <c r="Q8012" s="1"/>
      <c r="T8012" s="1"/>
    </row>
    <row r="8013" spans="5:20" x14ac:dyDescent="0.35">
      <c r="E8013" s="1"/>
      <c r="F8013" s="1"/>
      <c r="P8013" s="1"/>
      <c r="Q8013" s="1"/>
      <c r="T8013" s="1"/>
    </row>
    <row r="8014" spans="5:20" x14ac:dyDescent="0.35">
      <c r="E8014" s="1"/>
      <c r="F8014" s="1"/>
      <c r="P8014" s="1"/>
      <c r="Q8014" s="1"/>
      <c r="T8014" s="1"/>
    </row>
    <row r="8015" spans="5:20" x14ac:dyDescent="0.35">
      <c r="E8015" s="1"/>
      <c r="F8015" s="1"/>
      <c r="P8015" s="1"/>
      <c r="Q8015" s="1"/>
      <c r="T8015" s="1"/>
    </row>
    <row r="8016" spans="5:20" x14ac:dyDescent="0.35">
      <c r="E8016" s="1"/>
      <c r="F8016" s="1"/>
      <c r="P8016" s="1"/>
      <c r="Q8016" s="1"/>
      <c r="T8016" s="1"/>
    </row>
    <row r="8017" spans="5:20" x14ac:dyDescent="0.35">
      <c r="E8017" s="1"/>
      <c r="F8017" s="1"/>
      <c r="P8017" s="1"/>
      <c r="Q8017" s="1"/>
      <c r="T8017" s="1"/>
    </row>
    <row r="8018" spans="5:20" x14ac:dyDescent="0.35">
      <c r="E8018" s="1"/>
      <c r="F8018" s="1"/>
      <c r="P8018" s="1"/>
      <c r="Q8018" s="1"/>
      <c r="T8018" s="1"/>
    </row>
    <row r="8019" spans="5:20" x14ac:dyDescent="0.35">
      <c r="E8019" s="1"/>
      <c r="F8019" s="1"/>
      <c r="P8019" s="1"/>
      <c r="Q8019" s="1"/>
      <c r="T8019" s="1"/>
    </row>
    <row r="8020" spans="5:20" x14ac:dyDescent="0.35">
      <c r="E8020" s="1"/>
      <c r="F8020" s="1"/>
      <c r="P8020" s="1"/>
      <c r="Q8020" s="1"/>
      <c r="T8020" s="1"/>
    </row>
    <row r="8021" spans="5:20" x14ac:dyDescent="0.35">
      <c r="E8021" s="1"/>
      <c r="F8021" s="1"/>
      <c r="P8021" s="1"/>
      <c r="Q8021" s="1"/>
      <c r="T8021" s="1"/>
    </row>
    <row r="8022" spans="5:20" x14ac:dyDescent="0.35">
      <c r="E8022" s="1"/>
      <c r="F8022" s="1"/>
      <c r="P8022" s="1"/>
      <c r="Q8022" s="1"/>
      <c r="T8022" s="1"/>
    </row>
    <row r="8023" spans="5:20" x14ac:dyDescent="0.35">
      <c r="E8023" s="1"/>
      <c r="F8023" s="1"/>
      <c r="P8023" s="1"/>
      <c r="Q8023" s="1"/>
      <c r="T8023" s="1"/>
    </row>
    <row r="8024" spans="5:20" x14ac:dyDescent="0.35">
      <c r="E8024" s="1"/>
      <c r="F8024" s="1"/>
      <c r="P8024" s="1"/>
      <c r="Q8024" s="1"/>
      <c r="T8024" s="1"/>
    </row>
    <row r="8025" spans="5:20" x14ac:dyDescent="0.35">
      <c r="E8025" s="1"/>
      <c r="F8025" s="1"/>
      <c r="P8025" s="1"/>
      <c r="Q8025" s="1"/>
      <c r="T8025" s="1"/>
    </row>
    <row r="8026" spans="5:20" x14ac:dyDescent="0.35">
      <c r="E8026" s="1"/>
      <c r="F8026" s="1"/>
      <c r="P8026" s="1"/>
      <c r="Q8026" s="1"/>
      <c r="T8026" s="1"/>
    </row>
    <row r="8027" spans="5:20" x14ac:dyDescent="0.35">
      <c r="E8027" s="1"/>
      <c r="F8027" s="1"/>
      <c r="P8027" s="1"/>
      <c r="Q8027" s="1"/>
      <c r="T8027" s="1"/>
    </row>
    <row r="8028" spans="5:20" x14ac:dyDescent="0.35">
      <c r="E8028" s="1"/>
      <c r="F8028" s="1"/>
      <c r="P8028" s="1"/>
      <c r="Q8028" s="1"/>
      <c r="T8028" s="1"/>
    </row>
    <row r="8029" spans="5:20" x14ac:dyDescent="0.35">
      <c r="E8029" s="1"/>
      <c r="F8029" s="1"/>
      <c r="P8029" s="1"/>
      <c r="Q8029" s="1"/>
      <c r="T8029" s="1"/>
    </row>
    <row r="8030" spans="5:20" x14ac:dyDescent="0.35">
      <c r="E8030" s="1"/>
      <c r="F8030" s="1"/>
      <c r="P8030" s="1"/>
      <c r="Q8030" s="1"/>
      <c r="T8030" s="1"/>
    </row>
    <row r="8031" spans="5:20" x14ac:dyDescent="0.35">
      <c r="E8031" s="1"/>
      <c r="F8031" s="1"/>
      <c r="P8031" s="1"/>
      <c r="Q8031" s="1"/>
      <c r="T8031" s="1"/>
    </row>
    <row r="8032" spans="5:20" x14ac:dyDescent="0.35">
      <c r="E8032" s="1"/>
      <c r="F8032" s="1"/>
      <c r="P8032" s="1"/>
      <c r="Q8032" s="1"/>
      <c r="T8032" s="1"/>
    </row>
    <row r="8033" spans="5:20" x14ac:dyDescent="0.35">
      <c r="E8033" s="1"/>
      <c r="F8033" s="1"/>
      <c r="P8033" s="1"/>
      <c r="Q8033" s="1"/>
      <c r="T8033" s="1"/>
    </row>
    <row r="8034" spans="5:20" x14ac:dyDescent="0.35">
      <c r="E8034" s="1"/>
      <c r="F8034" s="1"/>
      <c r="P8034" s="1"/>
      <c r="Q8034" s="1"/>
      <c r="T8034" s="1"/>
    </row>
    <row r="8035" spans="5:20" x14ac:dyDescent="0.35">
      <c r="E8035" s="1"/>
      <c r="F8035" s="1"/>
      <c r="P8035" s="1"/>
      <c r="Q8035" s="1"/>
      <c r="T8035" s="1"/>
    </row>
    <row r="8036" spans="5:20" x14ac:dyDescent="0.35">
      <c r="E8036" s="1"/>
      <c r="F8036" s="1"/>
      <c r="P8036" s="1"/>
      <c r="Q8036" s="1"/>
      <c r="T8036" s="1"/>
    </row>
    <row r="8037" spans="5:20" x14ac:dyDescent="0.35">
      <c r="E8037" s="1"/>
      <c r="F8037" s="1"/>
      <c r="P8037" s="1"/>
      <c r="Q8037" s="1"/>
      <c r="T8037" s="1"/>
    </row>
    <row r="8038" spans="5:20" x14ac:dyDescent="0.35">
      <c r="E8038" s="1"/>
      <c r="F8038" s="1"/>
      <c r="P8038" s="1"/>
      <c r="Q8038" s="1"/>
      <c r="T8038" s="1"/>
    </row>
    <row r="8039" spans="5:20" x14ac:dyDescent="0.35">
      <c r="E8039" s="1"/>
      <c r="F8039" s="1"/>
      <c r="P8039" s="1"/>
      <c r="Q8039" s="1"/>
      <c r="T8039" s="1"/>
    </row>
    <row r="8040" spans="5:20" x14ac:dyDescent="0.35">
      <c r="E8040" s="1"/>
      <c r="F8040" s="1"/>
      <c r="P8040" s="1"/>
      <c r="Q8040" s="1"/>
      <c r="T8040" s="1"/>
    </row>
    <row r="8041" spans="5:20" x14ac:dyDescent="0.35">
      <c r="E8041" s="1"/>
      <c r="F8041" s="1"/>
      <c r="P8041" s="1"/>
      <c r="Q8041" s="1"/>
      <c r="T8041" s="1"/>
    </row>
    <row r="8042" spans="5:20" x14ac:dyDescent="0.35">
      <c r="E8042" s="1"/>
      <c r="F8042" s="1"/>
      <c r="P8042" s="1"/>
      <c r="Q8042" s="1"/>
      <c r="T8042" s="1"/>
    </row>
    <row r="8043" spans="5:20" x14ac:dyDescent="0.35">
      <c r="E8043" s="1"/>
      <c r="F8043" s="1"/>
      <c r="P8043" s="1"/>
      <c r="Q8043" s="1"/>
      <c r="T8043" s="1"/>
    </row>
    <row r="8044" spans="5:20" x14ac:dyDescent="0.35">
      <c r="E8044" s="1"/>
      <c r="F8044" s="1"/>
      <c r="P8044" s="1"/>
      <c r="Q8044" s="1"/>
      <c r="T8044" s="1"/>
    </row>
    <row r="8045" spans="5:20" x14ac:dyDescent="0.35">
      <c r="E8045" s="1"/>
      <c r="F8045" s="1"/>
      <c r="P8045" s="1"/>
      <c r="Q8045" s="1"/>
      <c r="T8045" s="1"/>
    </row>
    <row r="8046" spans="5:20" x14ac:dyDescent="0.35">
      <c r="E8046" s="1"/>
      <c r="F8046" s="1"/>
      <c r="P8046" s="1"/>
      <c r="Q8046" s="1"/>
      <c r="T8046" s="1"/>
    </row>
    <row r="8047" spans="5:20" x14ac:dyDescent="0.35">
      <c r="E8047" s="1"/>
      <c r="F8047" s="1"/>
      <c r="P8047" s="1"/>
      <c r="Q8047" s="1"/>
      <c r="T8047" s="1"/>
    </row>
    <row r="8048" spans="5:20" x14ac:dyDescent="0.35">
      <c r="E8048" s="1"/>
      <c r="F8048" s="1"/>
      <c r="P8048" s="1"/>
      <c r="Q8048" s="1"/>
      <c r="T8048" s="1"/>
    </row>
    <row r="8049" spans="5:20" x14ac:dyDescent="0.35">
      <c r="E8049" s="1"/>
      <c r="F8049" s="1"/>
      <c r="P8049" s="1"/>
      <c r="Q8049" s="1"/>
      <c r="T8049" s="1"/>
    </row>
    <row r="8050" spans="5:20" x14ac:dyDescent="0.35">
      <c r="E8050" s="1"/>
      <c r="F8050" s="1"/>
      <c r="P8050" s="1"/>
      <c r="Q8050" s="1"/>
      <c r="T8050" s="1"/>
    </row>
    <row r="8051" spans="5:20" x14ac:dyDescent="0.35">
      <c r="E8051" s="1"/>
      <c r="F8051" s="1"/>
      <c r="P8051" s="1"/>
      <c r="Q8051" s="1"/>
      <c r="T8051" s="1"/>
    </row>
    <row r="8052" spans="5:20" x14ac:dyDescent="0.35">
      <c r="E8052" s="1"/>
      <c r="F8052" s="1"/>
      <c r="P8052" s="1"/>
      <c r="Q8052" s="1"/>
      <c r="T8052" s="1"/>
    </row>
    <row r="8053" spans="5:20" x14ac:dyDescent="0.35">
      <c r="E8053" s="1"/>
      <c r="F8053" s="1"/>
      <c r="P8053" s="1"/>
      <c r="Q8053" s="1"/>
      <c r="T8053" s="1"/>
    </row>
    <row r="8054" spans="5:20" x14ac:dyDescent="0.35">
      <c r="E8054" s="1"/>
      <c r="F8054" s="1"/>
      <c r="P8054" s="1"/>
      <c r="Q8054" s="1"/>
      <c r="T8054" s="1"/>
    </row>
    <row r="8055" spans="5:20" x14ac:dyDescent="0.35">
      <c r="E8055" s="1"/>
      <c r="F8055" s="1"/>
      <c r="P8055" s="1"/>
      <c r="Q8055" s="1"/>
      <c r="T8055" s="1"/>
    </row>
    <row r="8056" spans="5:20" x14ac:dyDescent="0.35">
      <c r="E8056" s="1"/>
      <c r="F8056" s="1"/>
      <c r="P8056" s="1"/>
      <c r="Q8056" s="1"/>
      <c r="T8056" s="1"/>
    </row>
    <row r="8057" spans="5:20" x14ac:dyDescent="0.35">
      <c r="E8057" s="1"/>
      <c r="F8057" s="1"/>
      <c r="P8057" s="1"/>
      <c r="Q8057" s="1"/>
      <c r="T8057" s="1"/>
    </row>
    <row r="8058" spans="5:20" x14ac:dyDescent="0.35">
      <c r="E8058" s="1"/>
      <c r="F8058" s="1"/>
      <c r="P8058" s="1"/>
      <c r="Q8058" s="1"/>
      <c r="T8058" s="1"/>
    </row>
    <row r="8059" spans="5:20" x14ac:dyDescent="0.35">
      <c r="E8059" s="1"/>
      <c r="F8059" s="1"/>
      <c r="P8059" s="1"/>
      <c r="Q8059" s="1"/>
      <c r="T8059" s="1"/>
    </row>
    <row r="8060" spans="5:20" x14ac:dyDescent="0.35">
      <c r="E8060" s="1"/>
      <c r="F8060" s="1"/>
      <c r="P8060" s="1"/>
      <c r="Q8060" s="1"/>
      <c r="T8060" s="1"/>
    </row>
    <row r="8061" spans="5:20" x14ac:dyDescent="0.35">
      <c r="E8061" s="1"/>
      <c r="F8061" s="1"/>
      <c r="P8061" s="1"/>
      <c r="Q8061" s="1"/>
      <c r="T8061" s="1"/>
    </row>
    <row r="8062" spans="5:20" x14ac:dyDescent="0.35">
      <c r="E8062" s="1"/>
      <c r="F8062" s="1"/>
      <c r="P8062" s="1"/>
      <c r="Q8062" s="1"/>
      <c r="T8062" s="1"/>
    </row>
    <row r="8063" spans="5:20" x14ac:dyDescent="0.35">
      <c r="E8063" s="1"/>
      <c r="F8063" s="1"/>
      <c r="P8063" s="1"/>
      <c r="Q8063" s="1"/>
      <c r="T8063" s="1"/>
    </row>
    <row r="8064" spans="5:20" x14ac:dyDescent="0.35">
      <c r="E8064" s="1"/>
      <c r="F8064" s="1"/>
      <c r="P8064" s="1"/>
      <c r="Q8064" s="1"/>
      <c r="T8064" s="1"/>
    </row>
    <row r="8065" spans="5:20" x14ac:dyDescent="0.35">
      <c r="E8065" s="1"/>
      <c r="F8065" s="1"/>
      <c r="P8065" s="1"/>
      <c r="Q8065" s="1"/>
      <c r="T8065" s="1"/>
    </row>
    <row r="8066" spans="5:20" x14ac:dyDescent="0.35">
      <c r="E8066" s="1"/>
      <c r="F8066" s="1"/>
      <c r="P8066" s="1"/>
      <c r="Q8066" s="1"/>
      <c r="T8066" s="1"/>
    </row>
    <row r="8067" spans="5:20" x14ac:dyDescent="0.35">
      <c r="E8067" s="1"/>
      <c r="F8067" s="1"/>
      <c r="P8067" s="1"/>
      <c r="Q8067" s="1"/>
      <c r="T8067" s="1"/>
    </row>
    <row r="8068" spans="5:20" x14ac:dyDescent="0.35">
      <c r="E8068" s="1"/>
      <c r="F8068" s="1"/>
      <c r="P8068" s="1"/>
      <c r="Q8068" s="1"/>
      <c r="T8068" s="1"/>
    </row>
    <row r="8069" spans="5:20" x14ac:dyDescent="0.35">
      <c r="E8069" s="1"/>
      <c r="F8069" s="1"/>
      <c r="P8069" s="1"/>
      <c r="Q8069" s="1"/>
      <c r="T8069" s="1"/>
    </row>
    <row r="8070" spans="5:20" x14ac:dyDescent="0.35">
      <c r="E8070" s="1"/>
      <c r="F8070" s="1"/>
      <c r="P8070" s="1"/>
      <c r="Q8070" s="1"/>
      <c r="T8070" s="1"/>
    </row>
    <row r="8071" spans="5:20" x14ac:dyDescent="0.35">
      <c r="E8071" s="1"/>
      <c r="F8071" s="1"/>
      <c r="P8071" s="1"/>
      <c r="Q8071" s="1"/>
      <c r="T8071" s="1"/>
    </row>
    <row r="8072" spans="5:20" x14ac:dyDescent="0.35">
      <c r="E8072" s="1"/>
      <c r="F8072" s="1"/>
      <c r="P8072" s="1"/>
      <c r="Q8072" s="1"/>
      <c r="T8072" s="1"/>
    </row>
    <row r="8073" spans="5:20" x14ac:dyDescent="0.35">
      <c r="E8073" s="1"/>
      <c r="F8073" s="1"/>
      <c r="P8073" s="1"/>
      <c r="Q8073" s="1"/>
      <c r="T8073" s="1"/>
    </row>
    <row r="8074" spans="5:20" x14ac:dyDescent="0.35">
      <c r="E8074" s="1"/>
      <c r="F8074" s="1"/>
      <c r="P8074" s="1"/>
      <c r="Q8074" s="1"/>
      <c r="T8074" s="1"/>
    </row>
    <row r="8075" spans="5:20" x14ac:dyDescent="0.35">
      <c r="E8075" s="1"/>
      <c r="F8075" s="1"/>
      <c r="P8075" s="1"/>
      <c r="Q8075" s="1"/>
      <c r="T8075" s="1"/>
    </row>
    <row r="8076" spans="5:20" x14ac:dyDescent="0.35">
      <c r="E8076" s="1"/>
      <c r="F8076" s="1"/>
      <c r="P8076" s="1"/>
      <c r="Q8076" s="1"/>
      <c r="T8076" s="1"/>
    </row>
    <row r="8077" spans="5:20" x14ac:dyDescent="0.35">
      <c r="E8077" s="1"/>
      <c r="F8077" s="1"/>
      <c r="P8077" s="1"/>
      <c r="Q8077" s="1"/>
      <c r="T8077" s="1"/>
    </row>
    <row r="8078" spans="5:20" x14ac:dyDescent="0.35">
      <c r="E8078" s="1"/>
      <c r="F8078" s="1"/>
      <c r="P8078" s="1"/>
      <c r="Q8078" s="1"/>
      <c r="T8078" s="1"/>
    </row>
    <row r="8079" spans="5:20" x14ac:dyDescent="0.35">
      <c r="E8079" s="1"/>
      <c r="F8079" s="1"/>
      <c r="P8079" s="1"/>
      <c r="Q8079" s="1"/>
      <c r="T8079" s="1"/>
    </row>
    <row r="8080" spans="5:20" x14ac:dyDescent="0.35">
      <c r="E8080" s="1"/>
      <c r="F8080" s="1"/>
      <c r="P8080" s="1"/>
      <c r="Q8080" s="1"/>
      <c r="T8080" s="1"/>
    </row>
    <row r="8081" spans="5:20" x14ac:dyDescent="0.35">
      <c r="E8081" s="1"/>
      <c r="F8081" s="1"/>
      <c r="P8081" s="1"/>
      <c r="Q8081" s="1"/>
      <c r="T8081" s="1"/>
    </row>
    <row r="8082" spans="5:20" x14ac:dyDescent="0.35">
      <c r="E8082" s="1"/>
      <c r="F8082" s="1"/>
      <c r="P8082" s="1"/>
      <c r="Q8082" s="1"/>
      <c r="T8082" s="1"/>
    </row>
    <row r="8083" spans="5:20" x14ac:dyDescent="0.35">
      <c r="E8083" s="1"/>
      <c r="F8083" s="1"/>
      <c r="P8083" s="1"/>
      <c r="Q8083" s="1"/>
      <c r="T8083" s="1"/>
    </row>
    <row r="8084" spans="5:20" x14ac:dyDescent="0.35">
      <c r="E8084" s="1"/>
      <c r="F8084" s="1"/>
      <c r="P8084" s="1"/>
      <c r="Q8084" s="1"/>
      <c r="T8084" s="1"/>
    </row>
    <row r="8085" spans="5:20" x14ac:dyDescent="0.35">
      <c r="E8085" s="1"/>
      <c r="F8085" s="1"/>
      <c r="P8085" s="1"/>
      <c r="Q8085" s="1"/>
      <c r="T8085" s="1"/>
    </row>
    <row r="8086" spans="5:20" x14ac:dyDescent="0.35">
      <c r="E8086" s="1"/>
      <c r="F8086" s="1"/>
      <c r="P8086" s="1"/>
      <c r="Q8086" s="1"/>
      <c r="T8086" s="1"/>
    </row>
    <row r="8087" spans="5:20" x14ac:dyDescent="0.35">
      <c r="E8087" s="1"/>
      <c r="F8087" s="1"/>
      <c r="P8087" s="1"/>
      <c r="Q8087" s="1"/>
      <c r="T8087" s="1"/>
    </row>
    <row r="8088" spans="5:20" x14ac:dyDescent="0.35">
      <c r="E8088" s="1"/>
      <c r="F8088" s="1"/>
      <c r="P8088" s="1"/>
      <c r="Q8088" s="1"/>
      <c r="T8088" s="1"/>
    </row>
    <row r="8089" spans="5:20" x14ac:dyDescent="0.35">
      <c r="E8089" s="1"/>
      <c r="F8089" s="1"/>
      <c r="P8089" s="1"/>
      <c r="Q8089" s="1"/>
      <c r="T8089" s="1"/>
    </row>
    <row r="8090" spans="5:20" x14ac:dyDescent="0.35">
      <c r="E8090" s="1"/>
      <c r="F8090" s="1"/>
      <c r="P8090" s="1"/>
      <c r="Q8090" s="1"/>
      <c r="T8090" s="1"/>
    </row>
    <row r="8091" spans="5:20" x14ac:dyDescent="0.35">
      <c r="E8091" s="1"/>
      <c r="F8091" s="1"/>
      <c r="P8091" s="1"/>
      <c r="Q8091" s="1"/>
      <c r="T8091" s="1"/>
    </row>
    <row r="8092" spans="5:20" x14ac:dyDescent="0.35">
      <c r="E8092" s="1"/>
      <c r="F8092" s="1"/>
      <c r="P8092" s="1"/>
      <c r="Q8092" s="1"/>
      <c r="T8092" s="1"/>
    </row>
    <row r="8093" spans="5:20" x14ac:dyDescent="0.35">
      <c r="E8093" s="1"/>
      <c r="F8093" s="1"/>
      <c r="P8093" s="1"/>
      <c r="Q8093" s="1"/>
      <c r="T8093" s="1"/>
    </row>
    <row r="8094" spans="5:20" x14ac:dyDescent="0.35">
      <c r="E8094" s="1"/>
      <c r="F8094" s="1"/>
      <c r="P8094" s="1"/>
      <c r="Q8094" s="1"/>
      <c r="T8094" s="1"/>
    </row>
    <row r="8095" spans="5:20" x14ac:dyDescent="0.35">
      <c r="E8095" s="1"/>
      <c r="F8095" s="1"/>
      <c r="P8095" s="1"/>
      <c r="Q8095" s="1"/>
      <c r="T8095" s="1"/>
    </row>
    <row r="8096" spans="5:20" x14ac:dyDescent="0.35">
      <c r="E8096" s="1"/>
      <c r="F8096" s="1"/>
      <c r="P8096" s="1"/>
      <c r="Q8096" s="1"/>
      <c r="T8096" s="1"/>
    </row>
    <row r="8097" spans="5:20" x14ac:dyDescent="0.35">
      <c r="E8097" s="1"/>
      <c r="F8097" s="1"/>
      <c r="P8097" s="1"/>
      <c r="Q8097" s="1"/>
      <c r="T8097" s="1"/>
    </row>
    <row r="8098" spans="5:20" x14ac:dyDescent="0.35">
      <c r="E8098" s="1"/>
      <c r="F8098" s="1"/>
      <c r="P8098" s="1"/>
      <c r="Q8098" s="1"/>
      <c r="T8098" s="1"/>
    </row>
    <row r="8099" spans="5:20" x14ac:dyDescent="0.35">
      <c r="E8099" s="1"/>
      <c r="F8099" s="1"/>
      <c r="P8099" s="1"/>
      <c r="Q8099" s="1"/>
      <c r="T8099" s="1"/>
    </row>
    <row r="8100" spans="5:20" x14ac:dyDescent="0.35">
      <c r="E8100" s="1"/>
      <c r="F8100" s="1"/>
      <c r="P8100" s="1"/>
      <c r="Q8100" s="1"/>
      <c r="T8100" s="1"/>
    </row>
    <row r="8101" spans="5:20" x14ac:dyDescent="0.35">
      <c r="E8101" s="1"/>
      <c r="F8101" s="1"/>
      <c r="P8101" s="1"/>
      <c r="Q8101" s="1"/>
      <c r="T8101" s="1"/>
    </row>
    <row r="8102" spans="5:20" x14ac:dyDescent="0.35">
      <c r="E8102" s="1"/>
      <c r="F8102" s="1"/>
      <c r="P8102" s="1"/>
      <c r="Q8102" s="1"/>
      <c r="T8102" s="1"/>
    </row>
    <row r="8103" spans="5:20" x14ac:dyDescent="0.35">
      <c r="E8103" s="1"/>
      <c r="F8103" s="1"/>
      <c r="P8103" s="1"/>
      <c r="Q8103" s="1"/>
      <c r="T8103" s="1"/>
    </row>
    <row r="8104" spans="5:20" x14ac:dyDescent="0.35">
      <c r="E8104" s="1"/>
      <c r="F8104" s="1"/>
      <c r="P8104" s="1"/>
      <c r="Q8104" s="1"/>
      <c r="T8104" s="1"/>
    </row>
    <row r="8105" spans="5:20" x14ac:dyDescent="0.35">
      <c r="E8105" s="1"/>
      <c r="F8105" s="1"/>
      <c r="P8105" s="1"/>
      <c r="Q8105" s="1"/>
      <c r="T8105" s="1"/>
    </row>
    <row r="8106" spans="5:20" x14ac:dyDescent="0.35">
      <c r="E8106" s="1"/>
      <c r="F8106" s="1"/>
      <c r="P8106" s="1"/>
      <c r="Q8106" s="1"/>
      <c r="T8106" s="1"/>
    </row>
    <row r="8107" spans="5:20" x14ac:dyDescent="0.35">
      <c r="E8107" s="1"/>
      <c r="F8107" s="1"/>
      <c r="P8107" s="1"/>
      <c r="Q8107" s="1"/>
      <c r="T8107" s="1"/>
    </row>
    <row r="8108" spans="5:20" x14ac:dyDescent="0.35">
      <c r="E8108" s="1"/>
      <c r="F8108" s="1"/>
      <c r="P8108" s="1"/>
      <c r="Q8108" s="1"/>
      <c r="T8108" s="1"/>
    </row>
    <row r="8109" spans="5:20" x14ac:dyDescent="0.35">
      <c r="E8109" s="1"/>
      <c r="F8109" s="1"/>
      <c r="P8109" s="1"/>
      <c r="Q8109" s="1"/>
      <c r="T8109" s="1"/>
    </row>
    <row r="8110" spans="5:20" x14ac:dyDescent="0.35">
      <c r="E8110" s="1"/>
      <c r="F8110" s="1"/>
      <c r="P8110" s="1"/>
      <c r="Q8110" s="1"/>
      <c r="T8110" s="1"/>
    </row>
    <row r="8111" spans="5:20" x14ac:dyDescent="0.35">
      <c r="E8111" s="1"/>
      <c r="F8111" s="1"/>
      <c r="P8111" s="1"/>
      <c r="Q8111" s="1"/>
      <c r="T8111" s="1"/>
    </row>
    <row r="8112" spans="5:20" x14ac:dyDescent="0.35">
      <c r="E8112" s="1"/>
      <c r="F8112" s="1"/>
      <c r="P8112" s="1"/>
      <c r="Q8112" s="1"/>
      <c r="T8112" s="1"/>
    </row>
    <row r="8113" spans="5:20" x14ac:dyDescent="0.35">
      <c r="E8113" s="1"/>
      <c r="F8113" s="1"/>
      <c r="P8113" s="1"/>
      <c r="Q8113" s="1"/>
      <c r="T8113" s="1"/>
    </row>
    <row r="8114" spans="5:20" x14ac:dyDescent="0.35">
      <c r="E8114" s="1"/>
      <c r="F8114" s="1"/>
      <c r="P8114" s="1"/>
      <c r="Q8114" s="1"/>
      <c r="T8114" s="1"/>
    </row>
    <row r="8115" spans="5:20" x14ac:dyDescent="0.35">
      <c r="E8115" s="1"/>
      <c r="F8115" s="1"/>
      <c r="P8115" s="1"/>
      <c r="Q8115" s="1"/>
      <c r="T8115" s="1"/>
    </row>
    <row r="8116" spans="5:20" x14ac:dyDescent="0.35">
      <c r="E8116" s="1"/>
      <c r="F8116" s="1"/>
      <c r="P8116" s="1"/>
      <c r="Q8116" s="1"/>
      <c r="T8116" s="1"/>
    </row>
    <row r="8117" spans="5:20" x14ac:dyDescent="0.35">
      <c r="E8117" s="1"/>
      <c r="F8117" s="1"/>
      <c r="P8117" s="1"/>
      <c r="Q8117" s="1"/>
      <c r="T8117" s="1"/>
    </row>
    <row r="8118" spans="5:20" x14ac:dyDescent="0.35">
      <c r="E8118" s="1"/>
      <c r="F8118" s="1"/>
      <c r="P8118" s="1"/>
      <c r="Q8118" s="1"/>
      <c r="T8118" s="1"/>
    </row>
    <row r="8119" spans="5:20" x14ac:dyDescent="0.35">
      <c r="E8119" s="1"/>
      <c r="F8119" s="1"/>
      <c r="P8119" s="1"/>
      <c r="Q8119" s="1"/>
      <c r="T8119" s="1"/>
    </row>
    <row r="8120" spans="5:20" x14ac:dyDescent="0.35">
      <c r="E8120" s="1"/>
      <c r="F8120" s="1"/>
      <c r="P8120" s="1"/>
      <c r="Q8120" s="1"/>
      <c r="T8120" s="1"/>
    </row>
    <row r="8121" spans="5:20" x14ac:dyDescent="0.35">
      <c r="E8121" s="1"/>
      <c r="F8121" s="1"/>
      <c r="P8121" s="1"/>
      <c r="Q8121" s="1"/>
      <c r="T8121" s="1"/>
    </row>
    <row r="8122" spans="5:20" x14ac:dyDescent="0.35">
      <c r="E8122" s="1"/>
      <c r="F8122" s="1"/>
      <c r="P8122" s="1"/>
      <c r="Q8122" s="1"/>
      <c r="T8122" s="1"/>
    </row>
    <row r="8123" spans="5:20" x14ac:dyDescent="0.35">
      <c r="E8123" s="1"/>
      <c r="F8123" s="1"/>
      <c r="P8123" s="1"/>
      <c r="Q8123" s="1"/>
      <c r="T8123" s="1"/>
    </row>
    <row r="8124" spans="5:20" x14ac:dyDescent="0.35">
      <c r="E8124" s="1"/>
      <c r="F8124" s="1"/>
      <c r="P8124" s="1"/>
      <c r="Q8124" s="1"/>
      <c r="T8124" s="1"/>
    </row>
    <row r="8125" spans="5:20" x14ac:dyDescent="0.35">
      <c r="E8125" s="1"/>
      <c r="F8125" s="1"/>
      <c r="P8125" s="1"/>
      <c r="Q8125" s="1"/>
      <c r="T8125" s="1"/>
    </row>
    <row r="8126" spans="5:20" x14ac:dyDescent="0.35">
      <c r="E8126" s="1"/>
      <c r="F8126" s="1"/>
      <c r="P8126" s="1"/>
      <c r="Q8126" s="1"/>
      <c r="T8126" s="1"/>
    </row>
    <row r="8127" spans="5:20" x14ac:dyDescent="0.35">
      <c r="E8127" s="1"/>
      <c r="F8127" s="1"/>
      <c r="P8127" s="1"/>
      <c r="Q8127" s="1"/>
      <c r="T8127" s="1"/>
    </row>
    <row r="8128" spans="5:20" x14ac:dyDescent="0.35">
      <c r="E8128" s="1"/>
      <c r="F8128" s="1"/>
      <c r="P8128" s="1"/>
      <c r="Q8128" s="1"/>
      <c r="T8128" s="1"/>
    </row>
    <row r="8129" spans="5:20" x14ac:dyDescent="0.35">
      <c r="E8129" s="1"/>
      <c r="F8129" s="1"/>
      <c r="P8129" s="1"/>
      <c r="Q8129" s="1"/>
      <c r="T8129" s="1"/>
    </row>
    <row r="8130" spans="5:20" x14ac:dyDescent="0.35">
      <c r="E8130" s="1"/>
      <c r="F8130" s="1"/>
      <c r="P8130" s="1"/>
      <c r="Q8130" s="1"/>
      <c r="T8130" s="1"/>
    </row>
    <row r="8131" spans="5:20" x14ac:dyDescent="0.35">
      <c r="E8131" s="1"/>
      <c r="F8131" s="1"/>
      <c r="P8131" s="1"/>
      <c r="Q8131" s="1"/>
      <c r="T8131" s="1"/>
    </row>
    <row r="8132" spans="5:20" x14ac:dyDescent="0.35">
      <c r="E8132" s="1"/>
      <c r="F8132" s="1"/>
      <c r="P8132" s="1"/>
      <c r="Q8132" s="1"/>
      <c r="T8132" s="1"/>
    </row>
    <row r="8133" spans="5:20" x14ac:dyDescent="0.35">
      <c r="E8133" s="1"/>
      <c r="F8133" s="1"/>
      <c r="P8133" s="1"/>
      <c r="Q8133" s="1"/>
      <c r="T8133" s="1"/>
    </row>
    <row r="8134" spans="5:20" x14ac:dyDescent="0.35">
      <c r="E8134" s="1"/>
      <c r="F8134" s="1"/>
      <c r="P8134" s="1"/>
      <c r="Q8134" s="1"/>
      <c r="T8134" s="1"/>
    </row>
    <row r="8135" spans="5:20" x14ac:dyDescent="0.35">
      <c r="E8135" s="1"/>
      <c r="F8135" s="1"/>
      <c r="P8135" s="1"/>
      <c r="Q8135" s="1"/>
      <c r="T8135" s="1"/>
    </row>
    <row r="8136" spans="5:20" x14ac:dyDescent="0.35">
      <c r="E8136" s="1"/>
      <c r="F8136" s="1"/>
      <c r="P8136" s="1"/>
      <c r="Q8136" s="1"/>
      <c r="T8136" s="1"/>
    </row>
    <row r="8137" spans="5:20" x14ac:dyDescent="0.35">
      <c r="E8137" s="1"/>
      <c r="F8137" s="1"/>
      <c r="P8137" s="1"/>
      <c r="Q8137" s="1"/>
      <c r="T8137" s="1"/>
    </row>
    <row r="8138" spans="5:20" x14ac:dyDescent="0.35">
      <c r="E8138" s="1"/>
      <c r="F8138" s="1"/>
      <c r="P8138" s="1"/>
      <c r="Q8138" s="1"/>
      <c r="T8138" s="1"/>
    </row>
    <row r="8139" spans="5:20" x14ac:dyDescent="0.35">
      <c r="E8139" s="1"/>
      <c r="F8139" s="1"/>
      <c r="P8139" s="1"/>
      <c r="Q8139" s="1"/>
      <c r="T8139" s="1"/>
    </row>
    <row r="8140" spans="5:20" x14ac:dyDescent="0.35">
      <c r="E8140" s="1"/>
      <c r="F8140" s="1"/>
      <c r="P8140" s="1"/>
      <c r="Q8140" s="1"/>
      <c r="T8140" s="1"/>
    </row>
    <row r="8141" spans="5:20" x14ac:dyDescent="0.35">
      <c r="E8141" s="1"/>
      <c r="F8141" s="1"/>
      <c r="P8141" s="1"/>
      <c r="Q8141" s="1"/>
      <c r="T8141" s="1"/>
    </row>
    <row r="8142" spans="5:20" x14ac:dyDescent="0.35">
      <c r="E8142" s="1"/>
      <c r="F8142" s="1"/>
      <c r="P8142" s="1"/>
      <c r="Q8142" s="1"/>
      <c r="T8142" s="1"/>
    </row>
    <row r="8143" spans="5:20" x14ac:dyDescent="0.35">
      <c r="E8143" s="1"/>
      <c r="F8143" s="1"/>
      <c r="P8143" s="1"/>
      <c r="Q8143" s="1"/>
      <c r="T8143" s="1"/>
    </row>
    <row r="8144" spans="5:20" x14ac:dyDescent="0.35">
      <c r="E8144" s="1"/>
      <c r="F8144" s="1"/>
      <c r="P8144" s="1"/>
      <c r="Q8144" s="1"/>
      <c r="T8144" s="1"/>
    </row>
    <row r="8145" spans="5:20" x14ac:dyDescent="0.35">
      <c r="E8145" s="1"/>
      <c r="F8145" s="1"/>
      <c r="P8145" s="1"/>
      <c r="Q8145" s="1"/>
      <c r="T8145" s="1"/>
    </row>
    <row r="8146" spans="5:20" x14ac:dyDescent="0.35">
      <c r="E8146" s="1"/>
      <c r="F8146" s="1"/>
      <c r="P8146" s="1"/>
      <c r="Q8146" s="1"/>
      <c r="T8146" s="1"/>
    </row>
    <row r="8147" spans="5:20" x14ac:dyDescent="0.35">
      <c r="E8147" s="1"/>
      <c r="F8147" s="1"/>
      <c r="P8147" s="1"/>
      <c r="Q8147" s="1"/>
      <c r="T8147" s="1"/>
    </row>
    <row r="8148" spans="5:20" x14ac:dyDescent="0.35">
      <c r="E8148" s="1"/>
      <c r="F8148" s="1"/>
      <c r="P8148" s="1"/>
      <c r="Q8148" s="1"/>
      <c r="T8148" s="1"/>
    </row>
    <row r="8149" spans="5:20" x14ac:dyDescent="0.35">
      <c r="E8149" s="1"/>
      <c r="F8149" s="1"/>
      <c r="P8149" s="1"/>
      <c r="Q8149" s="1"/>
      <c r="T8149" s="1"/>
    </row>
    <row r="8150" spans="5:20" x14ac:dyDescent="0.35">
      <c r="E8150" s="1"/>
      <c r="F8150" s="1"/>
      <c r="P8150" s="1"/>
      <c r="Q8150" s="1"/>
      <c r="T8150" s="1"/>
    </row>
    <row r="8151" spans="5:20" x14ac:dyDescent="0.35">
      <c r="E8151" s="1"/>
      <c r="F8151" s="1"/>
      <c r="P8151" s="1"/>
      <c r="Q8151" s="1"/>
      <c r="T8151" s="1"/>
    </row>
    <row r="8152" spans="5:20" x14ac:dyDescent="0.35">
      <c r="E8152" s="1"/>
      <c r="F8152" s="1"/>
      <c r="P8152" s="1"/>
      <c r="Q8152" s="1"/>
      <c r="T8152" s="1"/>
    </row>
    <row r="8153" spans="5:20" x14ac:dyDescent="0.35">
      <c r="E8153" s="1"/>
      <c r="F8153" s="1"/>
      <c r="P8153" s="1"/>
      <c r="Q8153" s="1"/>
      <c r="T8153" s="1"/>
    </row>
    <row r="8154" spans="5:20" x14ac:dyDescent="0.35">
      <c r="E8154" s="1"/>
      <c r="F8154" s="1"/>
      <c r="P8154" s="1"/>
      <c r="Q8154" s="1"/>
      <c r="T8154" s="1"/>
    </row>
    <row r="8155" spans="5:20" x14ac:dyDescent="0.35">
      <c r="E8155" s="1"/>
      <c r="F8155" s="1"/>
      <c r="P8155" s="1"/>
      <c r="Q8155" s="1"/>
      <c r="T8155" s="1"/>
    </row>
    <row r="8156" spans="5:20" x14ac:dyDescent="0.35">
      <c r="E8156" s="1"/>
      <c r="F8156" s="1"/>
      <c r="P8156" s="1"/>
      <c r="Q8156" s="1"/>
      <c r="T8156" s="1"/>
    </row>
    <row r="8157" spans="5:20" x14ac:dyDescent="0.35">
      <c r="E8157" s="1"/>
      <c r="F8157" s="1"/>
      <c r="P8157" s="1"/>
      <c r="Q8157" s="1"/>
      <c r="T8157" s="1"/>
    </row>
    <row r="8158" spans="5:20" x14ac:dyDescent="0.35">
      <c r="E8158" s="1"/>
      <c r="F8158" s="1"/>
      <c r="P8158" s="1"/>
      <c r="Q8158" s="1"/>
      <c r="T8158" s="1"/>
    </row>
    <row r="8159" spans="5:20" x14ac:dyDescent="0.35">
      <c r="E8159" s="1"/>
      <c r="F8159" s="1"/>
      <c r="P8159" s="1"/>
      <c r="Q8159" s="1"/>
      <c r="T8159" s="1"/>
    </row>
    <row r="8160" spans="5:20" x14ac:dyDescent="0.35">
      <c r="E8160" s="1"/>
      <c r="F8160" s="1"/>
      <c r="P8160" s="1"/>
      <c r="Q8160" s="1"/>
      <c r="T8160" s="1"/>
    </row>
    <row r="8161" spans="5:20" x14ac:dyDescent="0.35">
      <c r="E8161" s="1"/>
      <c r="F8161" s="1"/>
      <c r="P8161" s="1"/>
      <c r="Q8161" s="1"/>
      <c r="T8161" s="1"/>
    </row>
    <row r="8162" spans="5:20" x14ac:dyDescent="0.35">
      <c r="E8162" s="1"/>
      <c r="F8162" s="1"/>
      <c r="P8162" s="1"/>
      <c r="Q8162" s="1"/>
      <c r="T8162" s="1"/>
    </row>
    <row r="8163" spans="5:20" x14ac:dyDescent="0.35">
      <c r="E8163" s="1"/>
      <c r="F8163" s="1"/>
      <c r="P8163" s="1"/>
      <c r="Q8163" s="1"/>
      <c r="T8163" s="1"/>
    </row>
    <row r="8164" spans="5:20" x14ac:dyDescent="0.35">
      <c r="E8164" s="1"/>
      <c r="F8164" s="1"/>
      <c r="P8164" s="1"/>
      <c r="Q8164" s="1"/>
      <c r="T8164" s="1"/>
    </row>
    <row r="8165" spans="5:20" x14ac:dyDescent="0.35">
      <c r="E8165" s="1"/>
      <c r="F8165" s="1"/>
      <c r="P8165" s="1"/>
      <c r="Q8165" s="1"/>
      <c r="T8165" s="1"/>
    </row>
    <row r="8166" spans="5:20" x14ac:dyDescent="0.35">
      <c r="E8166" s="1"/>
      <c r="F8166" s="1"/>
      <c r="P8166" s="1"/>
      <c r="Q8166" s="1"/>
      <c r="T8166" s="1"/>
    </row>
    <row r="8167" spans="5:20" x14ac:dyDescent="0.35">
      <c r="E8167" s="1"/>
      <c r="F8167" s="1"/>
      <c r="P8167" s="1"/>
      <c r="Q8167" s="1"/>
      <c r="T8167" s="1"/>
    </row>
    <row r="8168" spans="5:20" x14ac:dyDescent="0.35">
      <c r="E8168" s="1"/>
      <c r="F8168" s="1"/>
      <c r="P8168" s="1"/>
      <c r="Q8168" s="1"/>
      <c r="T8168" s="1"/>
    </row>
    <row r="8169" spans="5:20" x14ac:dyDescent="0.35">
      <c r="E8169" s="1"/>
      <c r="F8169" s="1"/>
      <c r="P8169" s="1"/>
      <c r="Q8169" s="1"/>
      <c r="T8169" s="1"/>
    </row>
    <row r="8170" spans="5:20" x14ac:dyDescent="0.35">
      <c r="E8170" s="1"/>
      <c r="F8170" s="1"/>
      <c r="P8170" s="1"/>
      <c r="Q8170" s="1"/>
      <c r="T8170" s="1"/>
    </row>
    <row r="8171" spans="5:20" x14ac:dyDescent="0.35">
      <c r="E8171" s="1"/>
      <c r="F8171" s="1"/>
      <c r="P8171" s="1"/>
      <c r="Q8171" s="1"/>
      <c r="T8171" s="1"/>
    </row>
    <row r="8172" spans="5:20" x14ac:dyDescent="0.35">
      <c r="E8172" s="1"/>
      <c r="F8172" s="1"/>
      <c r="P8172" s="1"/>
      <c r="Q8172" s="1"/>
      <c r="T8172" s="1"/>
    </row>
    <row r="8173" spans="5:20" x14ac:dyDescent="0.35">
      <c r="E8173" s="1"/>
      <c r="F8173" s="1"/>
      <c r="P8173" s="1"/>
      <c r="Q8173" s="1"/>
      <c r="T8173" s="1"/>
    </row>
    <row r="8174" spans="5:20" x14ac:dyDescent="0.35">
      <c r="E8174" s="1"/>
      <c r="F8174" s="1"/>
      <c r="P8174" s="1"/>
      <c r="Q8174" s="1"/>
      <c r="T8174" s="1"/>
    </row>
    <row r="8175" spans="5:20" x14ac:dyDescent="0.35">
      <c r="E8175" s="1"/>
      <c r="F8175" s="1"/>
      <c r="P8175" s="1"/>
      <c r="Q8175" s="1"/>
      <c r="T8175" s="1"/>
    </row>
    <row r="8176" spans="5:20" x14ac:dyDescent="0.35">
      <c r="E8176" s="1"/>
      <c r="F8176" s="1"/>
      <c r="P8176" s="1"/>
      <c r="Q8176" s="1"/>
      <c r="T8176" s="1"/>
    </row>
    <row r="8177" spans="5:20" x14ac:dyDescent="0.35">
      <c r="E8177" s="1"/>
      <c r="F8177" s="1"/>
      <c r="P8177" s="1"/>
      <c r="Q8177" s="1"/>
      <c r="T8177" s="1"/>
    </row>
    <row r="8178" spans="5:20" x14ac:dyDescent="0.35">
      <c r="E8178" s="1"/>
      <c r="F8178" s="1"/>
      <c r="P8178" s="1"/>
      <c r="Q8178" s="1"/>
      <c r="T8178" s="1"/>
    </row>
    <row r="8179" spans="5:20" x14ac:dyDescent="0.35">
      <c r="E8179" s="1"/>
      <c r="F8179" s="1"/>
      <c r="P8179" s="1"/>
      <c r="Q8179" s="1"/>
      <c r="T8179" s="1"/>
    </row>
    <row r="8180" spans="5:20" x14ac:dyDescent="0.35">
      <c r="E8180" s="1"/>
      <c r="F8180" s="1"/>
      <c r="P8180" s="1"/>
      <c r="Q8180" s="1"/>
      <c r="T8180" s="1"/>
    </row>
    <row r="8181" spans="5:20" x14ac:dyDescent="0.35">
      <c r="E8181" s="1"/>
      <c r="F8181" s="1"/>
      <c r="P8181" s="1"/>
      <c r="Q8181" s="1"/>
      <c r="T8181" s="1"/>
    </row>
    <row r="8182" spans="5:20" x14ac:dyDescent="0.35">
      <c r="E8182" s="1"/>
      <c r="F8182" s="1"/>
      <c r="P8182" s="1"/>
      <c r="Q8182" s="1"/>
      <c r="T8182" s="1"/>
    </row>
    <row r="8183" spans="5:20" x14ac:dyDescent="0.35">
      <c r="E8183" s="1"/>
      <c r="F8183" s="1"/>
      <c r="P8183" s="1"/>
      <c r="Q8183" s="1"/>
      <c r="T8183" s="1"/>
    </row>
    <row r="8184" spans="5:20" x14ac:dyDescent="0.35">
      <c r="E8184" s="1"/>
      <c r="F8184" s="1"/>
      <c r="P8184" s="1"/>
      <c r="Q8184" s="1"/>
      <c r="T8184" s="1"/>
    </row>
    <row r="8185" spans="5:20" x14ac:dyDescent="0.35">
      <c r="E8185" s="1"/>
      <c r="F8185" s="1"/>
      <c r="P8185" s="1"/>
      <c r="Q8185" s="1"/>
      <c r="T8185" s="1"/>
    </row>
    <row r="8186" spans="5:20" x14ac:dyDescent="0.35">
      <c r="E8186" s="1"/>
      <c r="F8186" s="1"/>
      <c r="P8186" s="1"/>
      <c r="Q8186" s="1"/>
      <c r="T8186" s="1"/>
    </row>
    <row r="8187" spans="5:20" x14ac:dyDescent="0.35">
      <c r="E8187" s="1"/>
      <c r="F8187" s="1"/>
      <c r="P8187" s="1"/>
      <c r="Q8187" s="1"/>
      <c r="T8187" s="1"/>
    </row>
    <row r="8188" spans="5:20" x14ac:dyDescent="0.35">
      <c r="E8188" s="1"/>
      <c r="F8188" s="1"/>
      <c r="P8188" s="1"/>
      <c r="Q8188" s="1"/>
      <c r="T8188" s="1"/>
    </row>
    <row r="8189" spans="5:20" x14ac:dyDescent="0.35">
      <c r="E8189" s="1"/>
      <c r="F8189" s="1"/>
      <c r="P8189" s="1"/>
      <c r="Q8189" s="1"/>
      <c r="T8189" s="1"/>
    </row>
    <row r="8190" spans="5:20" x14ac:dyDescent="0.35">
      <c r="E8190" s="1"/>
      <c r="F8190" s="1"/>
      <c r="P8190" s="1"/>
      <c r="Q8190" s="1"/>
      <c r="T8190" s="1"/>
    </row>
    <row r="8191" spans="5:20" x14ac:dyDescent="0.35">
      <c r="E8191" s="1"/>
      <c r="F8191" s="1"/>
      <c r="P8191" s="1"/>
      <c r="Q8191" s="1"/>
      <c r="T8191" s="1"/>
    </row>
    <row r="8192" spans="5:20" x14ac:dyDescent="0.35">
      <c r="E8192" s="1"/>
      <c r="F8192" s="1"/>
      <c r="P8192" s="1"/>
      <c r="Q8192" s="1"/>
      <c r="T8192" s="1"/>
    </row>
    <row r="8193" spans="5:20" x14ac:dyDescent="0.35">
      <c r="E8193" s="1"/>
      <c r="F8193" s="1"/>
      <c r="P8193" s="1"/>
      <c r="Q8193" s="1"/>
      <c r="T8193" s="1"/>
    </row>
    <row r="8194" spans="5:20" x14ac:dyDescent="0.35">
      <c r="E8194" s="1"/>
      <c r="F8194" s="1"/>
      <c r="P8194" s="1"/>
      <c r="Q8194" s="1"/>
      <c r="T8194" s="1"/>
    </row>
    <row r="8195" spans="5:20" x14ac:dyDescent="0.35">
      <c r="E8195" s="1"/>
      <c r="F8195" s="1"/>
      <c r="P8195" s="1"/>
      <c r="Q8195" s="1"/>
      <c r="T8195" s="1"/>
    </row>
    <row r="8196" spans="5:20" x14ac:dyDescent="0.35">
      <c r="E8196" s="1"/>
      <c r="F8196" s="1"/>
      <c r="P8196" s="1"/>
      <c r="Q8196" s="1"/>
      <c r="T8196" s="1"/>
    </row>
    <row r="8197" spans="5:20" x14ac:dyDescent="0.35">
      <c r="E8197" s="1"/>
      <c r="F8197" s="1"/>
      <c r="P8197" s="1"/>
      <c r="Q8197" s="1"/>
      <c r="T8197" s="1"/>
    </row>
    <row r="8198" spans="5:20" x14ac:dyDescent="0.35">
      <c r="E8198" s="1"/>
      <c r="F8198" s="1"/>
      <c r="P8198" s="1"/>
      <c r="Q8198" s="1"/>
      <c r="T8198" s="1"/>
    </row>
    <row r="8199" spans="5:20" x14ac:dyDescent="0.35">
      <c r="E8199" s="1"/>
      <c r="F8199" s="1"/>
      <c r="P8199" s="1"/>
      <c r="Q8199" s="1"/>
      <c r="T8199" s="1"/>
    </row>
    <row r="8200" spans="5:20" x14ac:dyDescent="0.35">
      <c r="E8200" s="1"/>
      <c r="F8200" s="1"/>
      <c r="P8200" s="1"/>
      <c r="Q8200" s="1"/>
      <c r="T8200" s="1"/>
    </row>
    <row r="8201" spans="5:20" x14ac:dyDescent="0.35">
      <c r="E8201" s="1"/>
      <c r="F8201" s="1"/>
      <c r="P8201" s="1"/>
      <c r="Q8201" s="1"/>
      <c r="T8201" s="1"/>
    </row>
    <row r="8202" spans="5:20" x14ac:dyDescent="0.35">
      <c r="E8202" s="1"/>
      <c r="F8202" s="1"/>
      <c r="P8202" s="1"/>
      <c r="Q8202" s="1"/>
      <c r="T8202" s="1"/>
    </row>
    <row r="8203" spans="5:20" x14ac:dyDescent="0.35">
      <c r="E8203" s="1"/>
      <c r="F8203" s="1"/>
      <c r="P8203" s="1"/>
      <c r="Q8203" s="1"/>
      <c r="T8203" s="1"/>
    </row>
    <row r="8204" spans="5:20" x14ac:dyDescent="0.35">
      <c r="E8204" s="1"/>
      <c r="F8204" s="1"/>
      <c r="P8204" s="1"/>
      <c r="Q8204" s="1"/>
      <c r="T8204" s="1"/>
    </row>
    <row r="8205" spans="5:20" x14ac:dyDescent="0.35">
      <c r="E8205" s="1"/>
      <c r="F8205" s="1"/>
      <c r="P8205" s="1"/>
      <c r="Q8205" s="1"/>
      <c r="T8205" s="1"/>
    </row>
    <row r="8206" spans="5:20" x14ac:dyDescent="0.35">
      <c r="E8206" s="1"/>
      <c r="F8206" s="1"/>
      <c r="P8206" s="1"/>
      <c r="Q8206" s="1"/>
      <c r="T8206" s="1"/>
    </row>
    <row r="8207" spans="5:20" x14ac:dyDescent="0.35">
      <c r="E8207" s="1"/>
      <c r="F8207" s="1"/>
      <c r="P8207" s="1"/>
      <c r="Q8207" s="1"/>
      <c r="T8207" s="1"/>
    </row>
    <row r="8208" spans="5:20" x14ac:dyDescent="0.35">
      <c r="E8208" s="1"/>
      <c r="F8208" s="1"/>
      <c r="P8208" s="1"/>
      <c r="Q8208" s="1"/>
      <c r="T8208" s="1"/>
    </row>
    <row r="8209" spans="5:20" x14ac:dyDescent="0.35">
      <c r="E8209" s="1"/>
      <c r="F8209" s="1"/>
      <c r="P8209" s="1"/>
      <c r="Q8209" s="1"/>
      <c r="T8209" s="1"/>
    </row>
    <row r="8210" spans="5:20" x14ac:dyDescent="0.35">
      <c r="E8210" s="1"/>
      <c r="F8210" s="1"/>
      <c r="P8210" s="1"/>
      <c r="Q8210" s="1"/>
      <c r="T8210" s="1"/>
    </row>
    <row r="8211" spans="5:20" x14ac:dyDescent="0.35">
      <c r="E8211" s="1"/>
      <c r="F8211" s="1"/>
      <c r="P8211" s="1"/>
      <c r="Q8211" s="1"/>
      <c r="T8211" s="1"/>
    </row>
    <row r="8212" spans="5:20" x14ac:dyDescent="0.35">
      <c r="E8212" s="1"/>
      <c r="F8212" s="1"/>
      <c r="P8212" s="1"/>
      <c r="Q8212" s="1"/>
      <c r="T8212" s="1"/>
    </row>
    <row r="8213" spans="5:20" x14ac:dyDescent="0.35">
      <c r="E8213" s="1"/>
      <c r="F8213" s="1"/>
      <c r="P8213" s="1"/>
      <c r="Q8213" s="1"/>
      <c r="T8213" s="1"/>
    </row>
    <row r="8214" spans="5:20" x14ac:dyDescent="0.35">
      <c r="E8214" s="1"/>
      <c r="F8214" s="1"/>
      <c r="P8214" s="1"/>
      <c r="Q8214" s="1"/>
      <c r="T8214" s="1"/>
    </row>
    <row r="8215" spans="5:20" x14ac:dyDescent="0.35">
      <c r="E8215" s="1"/>
      <c r="F8215" s="1"/>
      <c r="P8215" s="1"/>
      <c r="Q8215" s="1"/>
      <c r="T8215" s="1"/>
    </row>
    <row r="8216" spans="5:20" x14ac:dyDescent="0.35">
      <c r="E8216" s="1"/>
      <c r="F8216" s="1"/>
      <c r="P8216" s="1"/>
      <c r="Q8216" s="1"/>
      <c r="T8216" s="1"/>
    </row>
    <row r="8217" spans="5:20" x14ac:dyDescent="0.35">
      <c r="E8217" s="1"/>
      <c r="F8217" s="1"/>
      <c r="P8217" s="1"/>
      <c r="Q8217" s="1"/>
      <c r="T8217" s="1"/>
    </row>
    <row r="8218" spans="5:20" x14ac:dyDescent="0.35">
      <c r="E8218" s="1"/>
      <c r="F8218" s="1"/>
      <c r="P8218" s="1"/>
      <c r="Q8218" s="1"/>
      <c r="T8218" s="1"/>
    </row>
    <row r="8219" spans="5:20" x14ac:dyDescent="0.35">
      <c r="E8219" s="1"/>
      <c r="F8219" s="1"/>
      <c r="P8219" s="1"/>
      <c r="Q8219" s="1"/>
      <c r="T8219" s="1"/>
    </row>
    <row r="8220" spans="5:20" x14ac:dyDescent="0.35">
      <c r="E8220" s="1"/>
      <c r="F8220" s="1"/>
      <c r="P8220" s="1"/>
      <c r="Q8220" s="1"/>
      <c r="T8220" s="1"/>
    </row>
    <row r="8221" spans="5:20" x14ac:dyDescent="0.35">
      <c r="E8221" s="1"/>
      <c r="F8221" s="1"/>
      <c r="P8221" s="1"/>
      <c r="Q8221" s="1"/>
      <c r="T8221" s="1"/>
    </row>
    <row r="8222" spans="5:20" x14ac:dyDescent="0.35">
      <c r="E8222" s="1"/>
      <c r="F8222" s="1"/>
      <c r="P8222" s="1"/>
      <c r="Q8222" s="1"/>
      <c r="T8222" s="1"/>
    </row>
    <row r="8223" spans="5:20" x14ac:dyDescent="0.35">
      <c r="E8223" s="1"/>
      <c r="F8223" s="1"/>
      <c r="P8223" s="1"/>
      <c r="Q8223" s="1"/>
      <c r="T8223" s="1"/>
    </row>
    <row r="8224" spans="5:20" x14ac:dyDescent="0.35">
      <c r="E8224" s="1"/>
      <c r="F8224" s="1"/>
      <c r="P8224" s="1"/>
      <c r="Q8224" s="1"/>
      <c r="T8224" s="1"/>
    </row>
    <row r="8225" spans="5:20" x14ac:dyDescent="0.35">
      <c r="E8225" s="1"/>
      <c r="F8225" s="1"/>
      <c r="P8225" s="1"/>
      <c r="Q8225" s="1"/>
      <c r="T8225" s="1"/>
    </row>
    <row r="8226" spans="5:20" x14ac:dyDescent="0.35">
      <c r="E8226" s="1"/>
      <c r="F8226" s="1"/>
      <c r="P8226" s="1"/>
      <c r="Q8226" s="1"/>
      <c r="T8226" s="1"/>
    </row>
    <row r="8227" spans="5:20" x14ac:dyDescent="0.35">
      <c r="E8227" s="1"/>
      <c r="F8227" s="1"/>
      <c r="P8227" s="1"/>
      <c r="Q8227" s="1"/>
      <c r="T8227" s="1"/>
    </row>
    <row r="8228" spans="5:20" x14ac:dyDescent="0.35">
      <c r="E8228" s="1"/>
      <c r="F8228" s="1"/>
      <c r="P8228" s="1"/>
      <c r="Q8228" s="1"/>
      <c r="T8228" s="1"/>
    </row>
    <row r="8229" spans="5:20" x14ac:dyDescent="0.35">
      <c r="E8229" s="1"/>
      <c r="F8229" s="1"/>
      <c r="P8229" s="1"/>
      <c r="Q8229" s="1"/>
      <c r="T8229" s="1"/>
    </row>
    <row r="8230" spans="5:20" x14ac:dyDescent="0.35">
      <c r="E8230" s="1"/>
      <c r="F8230" s="1"/>
      <c r="P8230" s="1"/>
      <c r="Q8230" s="1"/>
      <c r="T8230" s="1"/>
    </row>
    <row r="8231" spans="5:20" x14ac:dyDescent="0.35">
      <c r="E8231" s="1"/>
      <c r="F8231" s="1"/>
      <c r="P8231" s="1"/>
      <c r="Q8231" s="1"/>
      <c r="T8231" s="1"/>
    </row>
    <row r="8232" spans="5:20" x14ac:dyDescent="0.35">
      <c r="E8232" s="1"/>
      <c r="F8232" s="1"/>
      <c r="P8232" s="1"/>
      <c r="Q8232" s="1"/>
      <c r="T8232" s="1"/>
    </row>
    <row r="8233" spans="5:20" x14ac:dyDescent="0.35">
      <c r="E8233" s="1"/>
      <c r="F8233" s="1"/>
      <c r="P8233" s="1"/>
      <c r="Q8233" s="1"/>
      <c r="T8233" s="1"/>
    </row>
    <row r="8234" spans="5:20" x14ac:dyDescent="0.35">
      <c r="P8234" s="1"/>
      <c r="Q8234" s="1"/>
      <c r="T8234" s="1"/>
    </row>
    <row r="8235" spans="5:20" x14ac:dyDescent="0.35">
      <c r="P8235" s="1"/>
      <c r="Q8235" s="1"/>
      <c r="T8235" s="1"/>
    </row>
    <row r="8236" spans="5:20" x14ac:dyDescent="0.35">
      <c r="P8236" s="1"/>
      <c r="Q8236" s="1"/>
      <c r="T8236" s="1"/>
    </row>
    <row r="8237" spans="5:20" x14ac:dyDescent="0.35">
      <c r="P8237" s="1"/>
      <c r="Q8237" s="1"/>
      <c r="T8237" s="1"/>
    </row>
    <row r="8238" spans="5:20" x14ac:dyDescent="0.35">
      <c r="P8238" s="1"/>
      <c r="Q8238" s="1"/>
      <c r="T8238" s="1"/>
    </row>
    <row r="8239" spans="5:20" x14ac:dyDescent="0.35">
      <c r="P8239" s="1"/>
      <c r="Q8239" s="1"/>
      <c r="T8239" s="1"/>
    </row>
    <row r="8240" spans="5:20" x14ac:dyDescent="0.35">
      <c r="P8240" s="1"/>
      <c r="Q8240" s="1"/>
      <c r="T8240" s="1"/>
    </row>
    <row r="8241" spans="16:20" x14ac:dyDescent="0.35">
      <c r="P8241" s="1"/>
      <c r="Q8241" s="1"/>
      <c r="T8241" s="1"/>
    </row>
    <row r="8242" spans="16:20" x14ac:dyDescent="0.35">
      <c r="P8242" s="1"/>
      <c r="Q8242" s="1"/>
      <c r="T8242" s="1"/>
    </row>
    <row r="8243" spans="16:20" x14ac:dyDescent="0.35">
      <c r="P8243" s="1"/>
      <c r="Q8243" s="1"/>
      <c r="T8243" s="1"/>
    </row>
    <row r="8244" spans="16:20" x14ac:dyDescent="0.35">
      <c r="P8244" s="1"/>
      <c r="Q8244" s="1"/>
      <c r="T8244" s="1"/>
    </row>
    <row r="8245" spans="16:20" x14ac:dyDescent="0.35">
      <c r="P8245" s="1"/>
      <c r="Q8245" s="1"/>
      <c r="T8245" s="1"/>
    </row>
    <row r="8246" spans="16:20" x14ac:dyDescent="0.35">
      <c r="P8246" s="1"/>
      <c r="Q8246" s="1"/>
      <c r="T8246" s="1"/>
    </row>
    <row r="8247" spans="16:20" x14ac:dyDescent="0.35">
      <c r="P8247" s="1"/>
      <c r="Q8247" s="1"/>
      <c r="T8247" s="1"/>
    </row>
    <row r="8248" spans="16:20" x14ac:dyDescent="0.35">
      <c r="P8248" s="1"/>
      <c r="Q8248" s="1"/>
      <c r="T8248" s="1"/>
    </row>
    <row r="8249" spans="16:20" x14ac:dyDescent="0.35">
      <c r="P8249" s="1"/>
      <c r="Q8249" s="1"/>
      <c r="T8249" s="1"/>
    </row>
    <row r="8250" spans="16:20" x14ac:dyDescent="0.35">
      <c r="P8250" s="1"/>
      <c r="Q8250" s="1"/>
      <c r="T8250" s="1"/>
    </row>
    <row r="8251" spans="16:20" x14ac:dyDescent="0.35">
      <c r="P8251" s="1"/>
      <c r="Q8251" s="1"/>
      <c r="T8251" s="1"/>
    </row>
    <row r="8252" spans="16:20" x14ac:dyDescent="0.35">
      <c r="P8252" s="1"/>
      <c r="Q8252" s="1"/>
      <c r="T8252" s="1"/>
    </row>
    <row r="8253" spans="16:20" x14ac:dyDescent="0.35">
      <c r="P8253" s="1"/>
      <c r="Q8253" s="1"/>
      <c r="T8253" s="1"/>
    </row>
    <row r="8254" spans="16:20" x14ac:dyDescent="0.35">
      <c r="P8254" s="1"/>
      <c r="Q8254" s="1"/>
      <c r="T8254" s="1"/>
    </row>
    <row r="8255" spans="16:20" x14ac:dyDescent="0.35">
      <c r="P8255" s="1"/>
      <c r="Q8255" s="1"/>
      <c r="T8255" s="1"/>
    </row>
    <row r="8256" spans="16:20" x14ac:dyDescent="0.35">
      <c r="P8256" s="1"/>
      <c r="Q8256" s="1"/>
      <c r="T8256" s="1"/>
    </row>
    <row r="8257" spans="16:20" x14ac:dyDescent="0.35">
      <c r="P8257" s="1"/>
      <c r="Q8257" s="1"/>
      <c r="T8257" s="1"/>
    </row>
    <row r="8258" spans="16:20" x14ac:dyDescent="0.35">
      <c r="P8258" s="1"/>
      <c r="Q8258" s="1"/>
      <c r="T8258" s="1"/>
    </row>
    <row r="8259" spans="16:20" x14ac:dyDescent="0.35">
      <c r="P8259" s="1"/>
      <c r="Q8259" s="1"/>
      <c r="T8259" s="1"/>
    </row>
    <row r="8260" spans="16:20" x14ac:dyDescent="0.35">
      <c r="P8260" s="1"/>
      <c r="Q8260" s="1"/>
      <c r="T8260" s="1"/>
    </row>
    <row r="8261" spans="16:20" x14ac:dyDescent="0.35">
      <c r="P8261" s="1"/>
      <c r="Q8261" s="1"/>
      <c r="T8261" s="1"/>
    </row>
    <row r="8262" spans="16:20" x14ac:dyDescent="0.35">
      <c r="P8262" s="1"/>
      <c r="Q8262" s="1"/>
      <c r="T8262" s="1"/>
    </row>
    <row r="8263" spans="16:20" x14ac:dyDescent="0.35">
      <c r="P8263" s="1"/>
      <c r="Q8263" s="1"/>
      <c r="T8263" s="1"/>
    </row>
    <row r="8264" spans="16:20" x14ac:dyDescent="0.35">
      <c r="P8264" s="1"/>
      <c r="Q8264" s="1"/>
      <c r="T8264" s="1"/>
    </row>
    <row r="8265" spans="16:20" x14ac:dyDescent="0.35">
      <c r="P8265" s="1"/>
      <c r="Q8265" s="1"/>
      <c r="T8265" s="1"/>
    </row>
    <row r="8266" spans="16:20" x14ac:dyDescent="0.35">
      <c r="P8266" s="1"/>
      <c r="Q8266" s="1"/>
      <c r="T8266" s="1"/>
    </row>
    <row r="8267" spans="16:20" x14ac:dyDescent="0.35">
      <c r="P8267" s="1"/>
      <c r="Q8267" s="1"/>
      <c r="T8267" s="1"/>
    </row>
    <row r="8268" spans="16:20" x14ac:dyDescent="0.35">
      <c r="P8268" s="1"/>
      <c r="Q8268" s="1"/>
      <c r="T8268" s="1"/>
    </row>
    <row r="8269" spans="16:20" x14ac:dyDescent="0.35">
      <c r="P8269" s="1"/>
      <c r="Q8269" s="1"/>
      <c r="T8269" s="1"/>
    </row>
    <row r="8270" spans="16:20" x14ac:dyDescent="0.35">
      <c r="P8270" s="1"/>
      <c r="Q8270" s="1"/>
      <c r="T8270" s="1"/>
    </row>
    <row r="8271" spans="16:20" x14ac:dyDescent="0.35">
      <c r="P8271" s="1"/>
      <c r="Q8271" s="1"/>
      <c r="T8271" s="1"/>
    </row>
    <row r="8272" spans="16:20" x14ac:dyDescent="0.35">
      <c r="P8272" s="1"/>
      <c r="Q8272" s="1"/>
      <c r="T8272" s="1"/>
    </row>
    <row r="8273" spans="16:20" x14ac:dyDescent="0.35">
      <c r="P8273" s="1"/>
      <c r="Q8273" s="1"/>
      <c r="T8273" s="1"/>
    </row>
    <row r="8274" spans="16:20" x14ac:dyDescent="0.35">
      <c r="P8274" s="1"/>
      <c r="Q8274" s="1"/>
      <c r="T8274" s="1"/>
    </row>
    <row r="8275" spans="16:20" x14ac:dyDescent="0.35">
      <c r="P8275" s="1"/>
      <c r="Q8275" s="1"/>
      <c r="T8275" s="1"/>
    </row>
    <row r="8276" spans="16:20" x14ac:dyDescent="0.35">
      <c r="P8276" s="1"/>
      <c r="Q8276" s="1"/>
      <c r="T8276" s="1"/>
    </row>
    <row r="8277" spans="16:20" x14ac:dyDescent="0.35">
      <c r="P8277" s="1"/>
      <c r="Q8277" s="1"/>
      <c r="T8277" s="1"/>
    </row>
    <row r="8278" spans="16:20" x14ac:dyDescent="0.35">
      <c r="P8278" s="1"/>
      <c r="Q8278" s="1"/>
      <c r="T8278" s="1"/>
    </row>
    <row r="8279" spans="16:20" x14ac:dyDescent="0.35">
      <c r="P8279" s="1"/>
      <c r="Q8279" s="1"/>
      <c r="T8279" s="1"/>
    </row>
    <row r="8280" spans="16:20" x14ac:dyDescent="0.35">
      <c r="P8280" s="1"/>
      <c r="Q8280" s="1"/>
      <c r="T8280" s="1"/>
    </row>
    <row r="8281" spans="16:20" x14ac:dyDescent="0.35">
      <c r="P8281" s="1"/>
      <c r="Q8281" s="1"/>
      <c r="T8281" s="1"/>
    </row>
    <row r="8282" spans="16:20" x14ac:dyDescent="0.35">
      <c r="P8282" s="1"/>
      <c r="Q8282" s="1"/>
      <c r="T8282" s="1"/>
    </row>
    <row r="8283" spans="16:20" x14ac:dyDescent="0.35">
      <c r="P8283" s="1"/>
      <c r="Q8283" s="1"/>
      <c r="T8283" s="1"/>
    </row>
    <row r="8284" spans="16:20" x14ac:dyDescent="0.35">
      <c r="P8284" s="1"/>
      <c r="Q8284" s="1"/>
      <c r="T8284" s="1"/>
    </row>
    <row r="8285" spans="16:20" x14ac:dyDescent="0.35">
      <c r="P8285" s="1"/>
      <c r="Q8285" s="1"/>
      <c r="T8285" s="1"/>
    </row>
    <row r="8286" spans="16:20" x14ac:dyDescent="0.35">
      <c r="P8286" s="1"/>
      <c r="Q8286" s="1"/>
      <c r="T8286" s="1"/>
    </row>
    <row r="8287" spans="16:20" x14ac:dyDescent="0.35">
      <c r="P8287" s="1"/>
      <c r="Q8287" s="1"/>
      <c r="T8287" s="1"/>
    </row>
    <row r="8288" spans="16:20" x14ac:dyDescent="0.35">
      <c r="P8288" s="1"/>
      <c r="Q8288" s="1"/>
      <c r="T8288" s="1"/>
    </row>
    <row r="8289" spans="16:20" x14ac:dyDescent="0.35">
      <c r="P8289" s="1"/>
      <c r="Q8289" s="1"/>
      <c r="T8289" s="1"/>
    </row>
    <row r="8290" spans="16:20" x14ac:dyDescent="0.35">
      <c r="P8290" s="1"/>
      <c r="Q8290" s="1"/>
      <c r="T8290" s="1"/>
    </row>
    <row r="8291" spans="16:20" x14ac:dyDescent="0.35">
      <c r="P8291" s="1"/>
      <c r="Q8291" s="1"/>
      <c r="T8291" s="1"/>
    </row>
    <row r="8292" spans="16:20" x14ac:dyDescent="0.35">
      <c r="P8292" s="1"/>
      <c r="Q8292" s="1"/>
      <c r="T8292" s="1"/>
    </row>
    <row r="8293" spans="16:20" x14ac:dyDescent="0.35">
      <c r="P8293" s="1"/>
      <c r="Q8293" s="1"/>
      <c r="T8293" s="1"/>
    </row>
    <row r="8294" spans="16:20" x14ac:dyDescent="0.35">
      <c r="P8294" s="1"/>
      <c r="Q8294" s="1"/>
      <c r="T8294" s="1"/>
    </row>
    <row r="8295" spans="16:20" x14ac:dyDescent="0.35">
      <c r="P8295" s="1"/>
      <c r="Q8295" s="1"/>
      <c r="T8295" s="1"/>
    </row>
    <row r="8296" spans="16:20" x14ac:dyDescent="0.35">
      <c r="P8296" s="1"/>
      <c r="Q8296" s="1"/>
      <c r="T8296" s="1"/>
    </row>
    <row r="8297" spans="16:20" x14ac:dyDescent="0.35">
      <c r="P8297" s="1"/>
      <c r="Q8297" s="1"/>
      <c r="T8297" s="1"/>
    </row>
    <row r="8298" spans="16:20" x14ac:dyDescent="0.35">
      <c r="P8298" s="1"/>
      <c r="Q8298" s="1"/>
      <c r="T8298" s="1"/>
    </row>
    <row r="8299" spans="16:20" x14ac:dyDescent="0.35">
      <c r="P8299" s="1"/>
      <c r="Q8299" s="1"/>
      <c r="T8299" s="1"/>
    </row>
    <row r="8300" spans="16:20" x14ac:dyDescent="0.35">
      <c r="P8300" s="1"/>
      <c r="Q8300" s="1"/>
      <c r="T8300" s="1"/>
    </row>
    <row r="8301" spans="16:20" x14ac:dyDescent="0.35">
      <c r="P8301" s="1"/>
      <c r="Q8301" s="1"/>
      <c r="T8301" s="1"/>
    </row>
    <row r="8302" spans="16:20" x14ac:dyDescent="0.35">
      <c r="P8302" s="1"/>
      <c r="Q8302" s="1"/>
      <c r="T8302" s="1"/>
    </row>
    <row r="8303" spans="16:20" x14ac:dyDescent="0.35">
      <c r="P8303" s="1"/>
      <c r="Q8303" s="1"/>
      <c r="T8303" s="1"/>
    </row>
    <row r="8304" spans="16:20" x14ac:dyDescent="0.35">
      <c r="P8304" s="1"/>
      <c r="Q8304" s="1"/>
      <c r="T8304" s="1"/>
    </row>
    <row r="8305" spans="16:20" x14ac:dyDescent="0.35">
      <c r="P8305" s="1"/>
      <c r="Q8305" s="1"/>
      <c r="T8305" s="1"/>
    </row>
    <row r="8306" spans="16:20" x14ac:dyDescent="0.35">
      <c r="P8306" s="1"/>
      <c r="Q8306" s="1"/>
      <c r="T8306" s="1"/>
    </row>
    <row r="8307" spans="16:20" x14ac:dyDescent="0.35">
      <c r="P8307" s="1"/>
      <c r="Q8307" s="1"/>
      <c r="T8307" s="1"/>
    </row>
    <row r="8308" spans="16:20" x14ac:dyDescent="0.35">
      <c r="P8308" s="1"/>
      <c r="Q8308" s="1"/>
      <c r="T8308" s="1"/>
    </row>
    <row r="8309" spans="16:20" x14ac:dyDescent="0.35">
      <c r="P8309" s="1"/>
      <c r="Q8309" s="1"/>
      <c r="T8309" s="1"/>
    </row>
    <row r="8310" spans="16:20" x14ac:dyDescent="0.35">
      <c r="P8310" s="1"/>
      <c r="Q8310" s="1"/>
      <c r="T8310" s="1"/>
    </row>
    <row r="8311" spans="16:20" x14ac:dyDescent="0.35">
      <c r="P8311" s="1"/>
      <c r="Q8311" s="1"/>
      <c r="T8311" s="1"/>
    </row>
    <row r="8312" spans="16:20" x14ac:dyDescent="0.35">
      <c r="P8312" s="1"/>
      <c r="Q8312" s="1"/>
      <c r="T8312" s="1"/>
    </row>
    <row r="8313" spans="16:20" x14ac:dyDescent="0.35">
      <c r="P8313" s="1"/>
      <c r="Q8313" s="1"/>
      <c r="T8313" s="1"/>
    </row>
    <row r="8314" spans="16:20" x14ac:dyDescent="0.35">
      <c r="P8314" s="1"/>
      <c r="Q8314" s="1"/>
      <c r="T8314" s="1"/>
    </row>
    <row r="8315" spans="16:20" x14ac:dyDescent="0.35">
      <c r="P8315" s="1"/>
      <c r="Q8315" s="1"/>
      <c r="T8315" s="1"/>
    </row>
    <row r="8316" spans="16:20" x14ac:dyDescent="0.35">
      <c r="P8316" s="1"/>
      <c r="Q8316" s="1"/>
      <c r="T8316" s="1"/>
    </row>
    <row r="8317" spans="16:20" x14ac:dyDescent="0.35">
      <c r="P8317" s="1"/>
      <c r="Q8317" s="1"/>
      <c r="T8317" s="1"/>
    </row>
    <row r="8318" spans="16:20" x14ac:dyDescent="0.35">
      <c r="P8318" s="1"/>
      <c r="Q8318" s="1"/>
      <c r="T8318" s="1"/>
    </row>
    <row r="8319" spans="16:20" x14ac:dyDescent="0.35">
      <c r="P8319" s="1"/>
      <c r="Q8319" s="1"/>
      <c r="T8319" s="1"/>
    </row>
    <row r="8320" spans="16:20" x14ac:dyDescent="0.35">
      <c r="P8320" s="1"/>
      <c r="Q8320" s="1"/>
      <c r="T8320" s="1"/>
    </row>
    <row r="8321" spans="5:20" x14ac:dyDescent="0.35">
      <c r="P8321" s="1"/>
      <c r="Q8321" s="1"/>
      <c r="T8321" s="1"/>
    </row>
    <row r="8322" spans="5:20" x14ac:dyDescent="0.35">
      <c r="P8322" s="1"/>
      <c r="Q8322" s="1"/>
      <c r="T8322" s="1"/>
    </row>
    <row r="8323" spans="5:20" x14ac:dyDescent="0.35">
      <c r="P8323" s="1"/>
      <c r="Q8323" s="1"/>
      <c r="T8323" s="1"/>
    </row>
    <row r="8324" spans="5:20" x14ac:dyDescent="0.35">
      <c r="P8324" s="1"/>
      <c r="Q8324" s="1"/>
      <c r="T8324" s="1"/>
    </row>
    <row r="8325" spans="5:20" x14ac:dyDescent="0.35">
      <c r="P8325" s="1"/>
      <c r="Q8325" s="1"/>
      <c r="T8325" s="1"/>
    </row>
    <row r="8326" spans="5:20" x14ac:dyDescent="0.35">
      <c r="P8326" s="1"/>
      <c r="Q8326" s="1"/>
      <c r="T8326" s="1"/>
    </row>
    <row r="8327" spans="5:20" x14ac:dyDescent="0.35">
      <c r="P8327" s="1"/>
      <c r="Q8327" s="1"/>
      <c r="T8327" s="1"/>
    </row>
    <row r="8328" spans="5:20" x14ac:dyDescent="0.35">
      <c r="P8328" s="1"/>
      <c r="Q8328" s="1"/>
      <c r="T8328" s="1"/>
    </row>
    <row r="8329" spans="5:20" x14ac:dyDescent="0.35">
      <c r="P8329" s="1"/>
      <c r="Q8329" s="1"/>
      <c r="T8329" s="1"/>
    </row>
    <row r="8330" spans="5:20" x14ac:dyDescent="0.35">
      <c r="E8330" s="1"/>
      <c r="F8330" s="1"/>
      <c r="P8330" s="1"/>
      <c r="Q8330" s="1"/>
      <c r="T8330" s="1"/>
    </row>
    <row r="8331" spans="5:20" x14ac:dyDescent="0.35">
      <c r="E8331" s="1"/>
      <c r="F8331" s="1"/>
      <c r="P8331" s="1"/>
      <c r="Q8331" s="1"/>
      <c r="T8331" s="1"/>
    </row>
    <row r="8332" spans="5:20" x14ac:dyDescent="0.35">
      <c r="E8332" s="1"/>
      <c r="F8332" s="1"/>
      <c r="P8332" s="1"/>
      <c r="Q8332" s="1"/>
      <c r="T8332" s="1"/>
    </row>
    <row r="8333" spans="5:20" x14ac:dyDescent="0.35">
      <c r="E8333" s="1"/>
      <c r="F8333" s="1"/>
      <c r="P8333" s="1"/>
      <c r="Q8333" s="1"/>
      <c r="T8333" s="1"/>
    </row>
    <row r="8334" spans="5:20" x14ac:dyDescent="0.35">
      <c r="E8334" s="1"/>
      <c r="F8334" s="1"/>
      <c r="P8334" s="1"/>
      <c r="Q8334" s="1"/>
      <c r="T8334" s="1"/>
    </row>
    <row r="8335" spans="5:20" x14ac:dyDescent="0.35">
      <c r="E8335" s="1"/>
      <c r="F8335" s="1"/>
      <c r="P8335" s="1"/>
      <c r="Q8335" s="1"/>
      <c r="T8335" s="1"/>
    </row>
    <row r="8336" spans="5:20" x14ac:dyDescent="0.35">
      <c r="E8336" s="1"/>
      <c r="F8336" s="1"/>
      <c r="P8336" s="1"/>
      <c r="Q8336" s="1"/>
      <c r="T8336" s="1"/>
    </row>
    <row r="8337" spans="5:20" x14ac:dyDescent="0.35">
      <c r="E8337" s="1"/>
      <c r="F8337" s="1"/>
      <c r="P8337" s="1"/>
      <c r="Q8337" s="1"/>
      <c r="T8337" s="1"/>
    </row>
    <row r="8338" spans="5:20" x14ac:dyDescent="0.35">
      <c r="E8338" s="1"/>
      <c r="F8338" s="1"/>
      <c r="P8338" s="1"/>
      <c r="Q8338" s="1"/>
      <c r="T8338" s="1"/>
    </row>
    <row r="8339" spans="5:20" x14ac:dyDescent="0.35">
      <c r="E8339" s="1"/>
      <c r="F8339" s="1"/>
      <c r="P8339" s="1"/>
      <c r="Q8339" s="1"/>
      <c r="T8339" s="1"/>
    </row>
    <row r="8340" spans="5:20" x14ac:dyDescent="0.35">
      <c r="E8340" s="1"/>
      <c r="F8340" s="1"/>
      <c r="P8340" s="1"/>
      <c r="Q8340" s="1"/>
      <c r="T8340" s="1"/>
    </row>
    <row r="8341" spans="5:20" x14ac:dyDescent="0.35">
      <c r="E8341" s="1"/>
      <c r="F8341" s="1"/>
      <c r="P8341" s="1"/>
      <c r="Q8341" s="1"/>
      <c r="T8341" s="1"/>
    </row>
    <row r="8342" spans="5:20" x14ac:dyDescent="0.35">
      <c r="E8342" s="1"/>
      <c r="F8342" s="1"/>
      <c r="P8342" s="1"/>
      <c r="Q8342" s="1"/>
      <c r="T8342" s="1"/>
    </row>
    <row r="8343" spans="5:20" x14ac:dyDescent="0.35">
      <c r="E8343" s="1"/>
      <c r="F8343" s="1"/>
      <c r="P8343" s="1"/>
      <c r="Q8343" s="1"/>
      <c r="T8343" s="1"/>
    </row>
    <row r="8344" spans="5:20" x14ac:dyDescent="0.35">
      <c r="E8344" s="1"/>
      <c r="F8344" s="1"/>
      <c r="P8344" s="1"/>
      <c r="Q8344" s="1"/>
      <c r="T8344" s="1"/>
    </row>
    <row r="8345" spans="5:20" x14ac:dyDescent="0.35">
      <c r="E8345" s="1"/>
      <c r="F8345" s="1"/>
      <c r="P8345" s="1"/>
      <c r="Q8345" s="1"/>
      <c r="T8345" s="1"/>
    </row>
    <row r="8346" spans="5:20" x14ac:dyDescent="0.35">
      <c r="E8346" s="1"/>
      <c r="F8346" s="1"/>
      <c r="P8346" s="1"/>
      <c r="Q8346" s="1"/>
      <c r="T8346" s="1"/>
    </row>
    <row r="8347" spans="5:20" x14ac:dyDescent="0.35">
      <c r="E8347" s="1"/>
      <c r="F8347" s="1"/>
      <c r="P8347" s="1"/>
      <c r="Q8347" s="1"/>
      <c r="T8347" s="1"/>
    </row>
    <row r="8348" spans="5:20" x14ac:dyDescent="0.35">
      <c r="E8348" s="1"/>
      <c r="F8348" s="1"/>
      <c r="P8348" s="1"/>
      <c r="Q8348" s="1"/>
      <c r="T8348" s="1"/>
    </row>
    <row r="8349" spans="5:20" x14ac:dyDescent="0.35">
      <c r="E8349" s="1"/>
      <c r="F8349" s="1"/>
      <c r="P8349" s="1"/>
      <c r="Q8349" s="1"/>
      <c r="T8349" s="1"/>
    </row>
    <row r="8350" spans="5:20" x14ac:dyDescent="0.35">
      <c r="E8350" s="1"/>
      <c r="F8350" s="1"/>
      <c r="P8350" s="1"/>
      <c r="Q8350" s="1"/>
      <c r="T8350" s="1"/>
    </row>
    <row r="8351" spans="5:20" x14ac:dyDescent="0.35">
      <c r="E8351" s="1"/>
      <c r="F8351" s="1"/>
      <c r="P8351" s="1"/>
      <c r="Q8351" s="1"/>
      <c r="T8351" s="1"/>
    </row>
    <row r="8352" spans="5:20" x14ac:dyDescent="0.35">
      <c r="E8352" s="1"/>
      <c r="F8352" s="1"/>
      <c r="P8352" s="1"/>
      <c r="Q8352" s="1"/>
      <c r="T8352" s="1"/>
    </row>
    <row r="8353" spans="5:20" x14ac:dyDescent="0.35">
      <c r="E8353" s="1"/>
      <c r="F8353" s="1"/>
      <c r="P8353" s="1"/>
      <c r="Q8353" s="1"/>
      <c r="T8353" s="1"/>
    </row>
    <row r="8354" spans="5:20" x14ac:dyDescent="0.35">
      <c r="P8354" s="1"/>
      <c r="Q8354" s="1"/>
      <c r="T8354" s="1"/>
    </row>
    <row r="8355" spans="5:20" x14ac:dyDescent="0.35">
      <c r="P8355" s="1"/>
      <c r="Q8355" s="1"/>
      <c r="T8355" s="1"/>
    </row>
    <row r="8356" spans="5:20" x14ac:dyDescent="0.35">
      <c r="P8356" s="1"/>
      <c r="Q8356" s="1"/>
      <c r="T8356" s="1"/>
    </row>
    <row r="8357" spans="5:20" x14ac:dyDescent="0.35">
      <c r="P8357" s="1"/>
      <c r="Q8357" s="1"/>
      <c r="T8357" s="1"/>
    </row>
    <row r="8358" spans="5:20" x14ac:dyDescent="0.35">
      <c r="P8358" s="1"/>
      <c r="Q8358" s="1"/>
      <c r="T8358" s="1"/>
    </row>
    <row r="8359" spans="5:20" x14ac:dyDescent="0.35">
      <c r="P8359" s="1"/>
      <c r="Q8359" s="1"/>
      <c r="T8359" s="1"/>
    </row>
    <row r="8360" spans="5:20" x14ac:dyDescent="0.35">
      <c r="P8360" s="1"/>
      <c r="Q8360" s="1"/>
      <c r="T8360" s="1"/>
    </row>
    <row r="8361" spans="5:20" x14ac:dyDescent="0.35">
      <c r="P8361" s="1"/>
      <c r="Q8361" s="1"/>
      <c r="T8361" s="1"/>
    </row>
    <row r="8362" spans="5:20" x14ac:dyDescent="0.35">
      <c r="P8362" s="1"/>
      <c r="Q8362" s="1"/>
      <c r="T8362" s="1"/>
    </row>
    <row r="8363" spans="5:20" x14ac:dyDescent="0.35">
      <c r="P8363" s="1"/>
      <c r="Q8363" s="1"/>
      <c r="T8363" s="1"/>
    </row>
    <row r="8364" spans="5:20" x14ac:dyDescent="0.35">
      <c r="P8364" s="1"/>
      <c r="Q8364" s="1"/>
      <c r="T8364" s="1"/>
    </row>
    <row r="8365" spans="5:20" x14ac:dyDescent="0.35">
      <c r="P8365" s="1"/>
      <c r="Q8365" s="1"/>
      <c r="T8365" s="1"/>
    </row>
    <row r="8366" spans="5:20" x14ac:dyDescent="0.35">
      <c r="P8366" s="1"/>
      <c r="Q8366" s="1"/>
      <c r="T8366" s="1"/>
    </row>
    <row r="8367" spans="5:20" x14ac:dyDescent="0.35">
      <c r="P8367" s="1"/>
      <c r="Q8367" s="1"/>
      <c r="T8367" s="1"/>
    </row>
    <row r="8368" spans="5:20" x14ac:dyDescent="0.35">
      <c r="P8368" s="1"/>
      <c r="Q8368" s="1"/>
      <c r="T8368" s="1"/>
    </row>
    <row r="8369" spans="16:20" x14ac:dyDescent="0.35">
      <c r="P8369" s="1"/>
      <c r="Q8369" s="1"/>
      <c r="T8369" s="1"/>
    </row>
    <row r="8370" spans="16:20" x14ac:dyDescent="0.35">
      <c r="P8370" s="1"/>
      <c r="Q8370" s="1"/>
      <c r="T8370" s="1"/>
    </row>
    <row r="8371" spans="16:20" x14ac:dyDescent="0.35">
      <c r="P8371" s="1"/>
      <c r="Q8371" s="1"/>
      <c r="T8371" s="1"/>
    </row>
    <row r="8372" spans="16:20" x14ac:dyDescent="0.35">
      <c r="P8372" s="1"/>
      <c r="Q8372" s="1"/>
      <c r="T8372" s="1"/>
    </row>
    <row r="8373" spans="16:20" x14ac:dyDescent="0.35">
      <c r="P8373" s="1"/>
      <c r="Q8373" s="1"/>
      <c r="T8373" s="1"/>
    </row>
    <row r="8374" spans="16:20" x14ac:dyDescent="0.35">
      <c r="P8374" s="1"/>
      <c r="Q8374" s="1"/>
      <c r="T8374" s="1"/>
    </row>
    <row r="8375" spans="16:20" x14ac:dyDescent="0.35">
      <c r="P8375" s="1"/>
      <c r="Q8375" s="1"/>
      <c r="T8375" s="1"/>
    </row>
    <row r="8376" spans="16:20" x14ac:dyDescent="0.35">
      <c r="P8376" s="1"/>
      <c r="Q8376" s="1"/>
      <c r="T8376" s="1"/>
    </row>
    <row r="8377" spans="16:20" x14ac:dyDescent="0.35">
      <c r="P8377" s="1"/>
      <c r="Q8377" s="1"/>
      <c r="T8377" s="1"/>
    </row>
    <row r="8378" spans="16:20" x14ac:dyDescent="0.35">
      <c r="P8378" s="1"/>
      <c r="Q8378" s="1"/>
      <c r="T8378" s="1"/>
    </row>
    <row r="8379" spans="16:20" x14ac:dyDescent="0.35">
      <c r="P8379" s="1"/>
      <c r="Q8379" s="1"/>
      <c r="T8379" s="1"/>
    </row>
    <row r="8380" spans="16:20" x14ac:dyDescent="0.35">
      <c r="P8380" s="1"/>
      <c r="Q8380" s="1"/>
      <c r="T8380" s="1"/>
    </row>
    <row r="8381" spans="16:20" x14ac:dyDescent="0.35">
      <c r="P8381" s="1"/>
      <c r="Q8381" s="1"/>
      <c r="T8381" s="1"/>
    </row>
    <row r="8382" spans="16:20" x14ac:dyDescent="0.35">
      <c r="P8382" s="1"/>
      <c r="Q8382" s="1"/>
      <c r="T8382" s="1"/>
    </row>
    <row r="8383" spans="16:20" x14ac:dyDescent="0.35">
      <c r="P8383" s="1"/>
      <c r="Q8383" s="1"/>
      <c r="T8383" s="1"/>
    </row>
    <row r="8384" spans="16:20" x14ac:dyDescent="0.35">
      <c r="P8384" s="1"/>
      <c r="Q8384" s="1"/>
      <c r="T8384" s="1"/>
    </row>
    <row r="8385" spans="16:20" x14ac:dyDescent="0.35">
      <c r="P8385" s="1"/>
      <c r="Q8385" s="1"/>
      <c r="T8385" s="1"/>
    </row>
    <row r="8386" spans="16:20" x14ac:dyDescent="0.35">
      <c r="P8386" s="1"/>
      <c r="Q8386" s="1"/>
      <c r="T8386" s="1"/>
    </row>
    <row r="8387" spans="16:20" x14ac:dyDescent="0.35">
      <c r="P8387" s="1"/>
      <c r="Q8387" s="1"/>
      <c r="T8387" s="1"/>
    </row>
    <row r="8388" spans="16:20" x14ac:dyDescent="0.35">
      <c r="P8388" s="1"/>
      <c r="Q8388" s="1"/>
      <c r="T8388" s="1"/>
    </row>
    <row r="8389" spans="16:20" x14ac:dyDescent="0.35">
      <c r="P8389" s="1"/>
      <c r="Q8389" s="1"/>
      <c r="T8389" s="1"/>
    </row>
    <row r="8390" spans="16:20" x14ac:dyDescent="0.35">
      <c r="P8390" s="1"/>
      <c r="Q8390" s="1"/>
      <c r="T8390" s="1"/>
    </row>
    <row r="8391" spans="16:20" x14ac:dyDescent="0.35">
      <c r="P8391" s="1"/>
      <c r="Q8391" s="1"/>
      <c r="T8391" s="1"/>
    </row>
    <row r="8392" spans="16:20" x14ac:dyDescent="0.35">
      <c r="P8392" s="1"/>
      <c r="Q8392" s="1"/>
      <c r="T8392" s="1"/>
    </row>
    <row r="8393" spans="16:20" x14ac:dyDescent="0.35">
      <c r="P8393" s="1"/>
      <c r="Q8393" s="1"/>
      <c r="T8393" s="1"/>
    </row>
    <row r="8394" spans="16:20" x14ac:dyDescent="0.35">
      <c r="P8394" s="1"/>
      <c r="Q8394" s="1"/>
      <c r="T8394" s="1"/>
    </row>
    <row r="8395" spans="16:20" x14ac:dyDescent="0.35">
      <c r="P8395" s="1"/>
      <c r="Q8395" s="1"/>
      <c r="T8395" s="1"/>
    </row>
    <row r="8396" spans="16:20" x14ac:dyDescent="0.35">
      <c r="P8396" s="1"/>
      <c r="Q8396" s="1"/>
      <c r="T8396" s="1"/>
    </row>
    <row r="8397" spans="16:20" x14ac:dyDescent="0.35">
      <c r="P8397" s="1"/>
      <c r="Q8397" s="1"/>
      <c r="T8397" s="1"/>
    </row>
    <row r="8398" spans="16:20" x14ac:dyDescent="0.35">
      <c r="P8398" s="1"/>
      <c r="Q8398" s="1"/>
      <c r="T8398" s="1"/>
    </row>
    <row r="8399" spans="16:20" x14ac:dyDescent="0.35">
      <c r="P8399" s="1"/>
      <c r="Q8399" s="1"/>
      <c r="T8399" s="1"/>
    </row>
    <row r="8400" spans="16:20" x14ac:dyDescent="0.35">
      <c r="P8400" s="1"/>
      <c r="Q8400" s="1"/>
      <c r="T8400" s="1"/>
    </row>
    <row r="8401" spans="16:20" x14ac:dyDescent="0.35">
      <c r="P8401" s="1"/>
      <c r="Q8401" s="1"/>
      <c r="T8401" s="1"/>
    </row>
    <row r="8402" spans="16:20" x14ac:dyDescent="0.35">
      <c r="P8402" s="1"/>
      <c r="Q8402" s="1"/>
      <c r="T8402" s="1"/>
    </row>
    <row r="8403" spans="16:20" x14ac:dyDescent="0.35">
      <c r="P8403" s="1"/>
      <c r="Q8403" s="1"/>
      <c r="T8403" s="1"/>
    </row>
    <row r="8404" spans="16:20" x14ac:dyDescent="0.35">
      <c r="P8404" s="1"/>
      <c r="Q8404" s="1"/>
      <c r="T8404" s="1"/>
    </row>
    <row r="8405" spans="16:20" x14ac:dyDescent="0.35">
      <c r="P8405" s="1"/>
      <c r="Q8405" s="1"/>
      <c r="T8405" s="1"/>
    </row>
    <row r="8406" spans="16:20" x14ac:dyDescent="0.35">
      <c r="P8406" s="1"/>
      <c r="Q8406" s="1"/>
      <c r="T8406" s="1"/>
    </row>
    <row r="8407" spans="16:20" x14ac:dyDescent="0.35">
      <c r="P8407" s="1"/>
      <c r="Q8407" s="1"/>
      <c r="T8407" s="1"/>
    </row>
    <row r="8408" spans="16:20" x14ac:dyDescent="0.35">
      <c r="P8408" s="1"/>
      <c r="Q8408" s="1"/>
      <c r="T8408" s="1"/>
    </row>
    <row r="8409" spans="16:20" x14ac:dyDescent="0.35">
      <c r="P8409" s="1"/>
      <c r="Q8409" s="1"/>
      <c r="T8409" s="1"/>
    </row>
    <row r="8410" spans="16:20" x14ac:dyDescent="0.35">
      <c r="P8410" s="1"/>
      <c r="Q8410" s="1"/>
      <c r="T8410" s="1"/>
    </row>
    <row r="8411" spans="16:20" x14ac:dyDescent="0.35">
      <c r="P8411" s="1"/>
      <c r="Q8411" s="1"/>
      <c r="T8411" s="1"/>
    </row>
    <row r="8412" spans="16:20" x14ac:dyDescent="0.35">
      <c r="P8412" s="1"/>
      <c r="Q8412" s="1"/>
      <c r="T8412" s="1"/>
    </row>
    <row r="8413" spans="16:20" x14ac:dyDescent="0.35">
      <c r="P8413" s="1"/>
      <c r="Q8413" s="1"/>
      <c r="T8413" s="1"/>
    </row>
    <row r="8414" spans="16:20" x14ac:dyDescent="0.35">
      <c r="P8414" s="1"/>
      <c r="Q8414" s="1"/>
      <c r="T8414" s="1"/>
    </row>
    <row r="8415" spans="16:20" x14ac:dyDescent="0.35">
      <c r="P8415" s="1"/>
      <c r="Q8415" s="1"/>
      <c r="T8415" s="1"/>
    </row>
    <row r="8416" spans="16:20" x14ac:dyDescent="0.35">
      <c r="P8416" s="1"/>
      <c r="Q8416" s="1"/>
      <c r="T8416" s="1"/>
    </row>
    <row r="8417" spans="5:20" x14ac:dyDescent="0.35">
      <c r="P8417" s="1"/>
      <c r="Q8417" s="1"/>
      <c r="T8417" s="1"/>
    </row>
    <row r="8418" spans="5:20" x14ac:dyDescent="0.35">
      <c r="P8418" s="1"/>
      <c r="Q8418" s="1"/>
      <c r="T8418" s="1"/>
    </row>
    <row r="8419" spans="5:20" x14ac:dyDescent="0.35">
      <c r="P8419" s="1"/>
      <c r="Q8419" s="1"/>
      <c r="T8419" s="1"/>
    </row>
    <row r="8420" spans="5:20" x14ac:dyDescent="0.35">
      <c r="P8420" s="1"/>
      <c r="Q8420" s="1"/>
      <c r="T8420" s="1"/>
    </row>
    <row r="8421" spans="5:20" x14ac:dyDescent="0.35">
      <c r="P8421" s="1"/>
      <c r="Q8421" s="1"/>
      <c r="T8421" s="1"/>
    </row>
    <row r="8422" spans="5:20" x14ac:dyDescent="0.35">
      <c r="P8422" s="1"/>
      <c r="Q8422" s="1"/>
      <c r="T8422" s="1"/>
    </row>
    <row r="8423" spans="5:20" x14ac:dyDescent="0.35">
      <c r="P8423" s="1"/>
      <c r="Q8423" s="1"/>
      <c r="T8423" s="1"/>
    </row>
    <row r="8424" spans="5:20" x14ac:dyDescent="0.35">
      <c r="P8424" s="1"/>
      <c r="Q8424" s="1"/>
      <c r="T8424" s="1"/>
    </row>
    <row r="8425" spans="5:20" x14ac:dyDescent="0.35">
      <c r="P8425" s="1"/>
      <c r="Q8425" s="1"/>
      <c r="T8425" s="1"/>
    </row>
    <row r="8426" spans="5:20" x14ac:dyDescent="0.35">
      <c r="E8426" s="1"/>
      <c r="F8426" s="1"/>
      <c r="P8426" s="1"/>
      <c r="Q8426" s="1"/>
      <c r="T8426" s="1"/>
    </row>
    <row r="8427" spans="5:20" x14ac:dyDescent="0.35">
      <c r="E8427" s="1"/>
      <c r="F8427" s="1"/>
      <c r="P8427" s="1"/>
      <c r="Q8427" s="1"/>
      <c r="T8427" s="1"/>
    </row>
    <row r="8428" spans="5:20" x14ac:dyDescent="0.35">
      <c r="E8428" s="1"/>
      <c r="F8428" s="1"/>
      <c r="P8428" s="1"/>
      <c r="Q8428" s="1"/>
      <c r="T8428" s="1"/>
    </row>
    <row r="8429" spans="5:20" x14ac:dyDescent="0.35">
      <c r="E8429" s="1"/>
      <c r="F8429" s="1"/>
      <c r="P8429" s="1"/>
      <c r="Q8429" s="1"/>
      <c r="T8429" s="1"/>
    </row>
    <row r="8430" spans="5:20" x14ac:dyDescent="0.35">
      <c r="E8430" s="1"/>
      <c r="F8430" s="1"/>
      <c r="P8430" s="1"/>
      <c r="Q8430" s="1"/>
      <c r="T8430" s="1"/>
    </row>
    <row r="8431" spans="5:20" x14ac:dyDescent="0.35">
      <c r="E8431" s="1"/>
      <c r="F8431" s="1"/>
      <c r="P8431" s="1"/>
      <c r="Q8431" s="1"/>
      <c r="T8431" s="1"/>
    </row>
    <row r="8432" spans="5:20" x14ac:dyDescent="0.35">
      <c r="E8432" s="1"/>
      <c r="F8432" s="1"/>
      <c r="P8432" s="1"/>
      <c r="Q8432" s="1"/>
      <c r="T8432" s="1"/>
    </row>
    <row r="8433" spans="5:20" x14ac:dyDescent="0.35">
      <c r="E8433" s="1"/>
      <c r="F8433" s="1"/>
      <c r="P8433" s="1"/>
      <c r="Q8433" s="1"/>
      <c r="T8433" s="1"/>
    </row>
    <row r="8434" spans="5:20" x14ac:dyDescent="0.35">
      <c r="E8434" s="1"/>
      <c r="F8434" s="1"/>
      <c r="P8434" s="1"/>
      <c r="Q8434" s="1"/>
      <c r="T8434" s="1"/>
    </row>
    <row r="8435" spans="5:20" x14ac:dyDescent="0.35">
      <c r="E8435" s="1"/>
      <c r="F8435" s="1"/>
      <c r="P8435" s="1"/>
      <c r="Q8435" s="1"/>
      <c r="T8435" s="1"/>
    </row>
    <row r="8436" spans="5:20" x14ac:dyDescent="0.35">
      <c r="E8436" s="1"/>
      <c r="F8436" s="1"/>
      <c r="P8436" s="1"/>
      <c r="Q8436" s="1"/>
      <c r="T8436" s="1"/>
    </row>
    <row r="8437" spans="5:20" x14ac:dyDescent="0.35">
      <c r="E8437" s="1"/>
      <c r="F8437" s="1"/>
      <c r="P8437" s="1"/>
      <c r="Q8437" s="1"/>
      <c r="T8437" s="1"/>
    </row>
    <row r="8438" spans="5:20" x14ac:dyDescent="0.35">
      <c r="E8438" s="1"/>
      <c r="F8438" s="1"/>
      <c r="P8438" s="1"/>
      <c r="Q8438" s="1"/>
      <c r="T8438" s="1"/>
    </row>
    <row r="8439" spans="5:20" x14ac:dyDescent="0.35">
      <c r="E8439" s="1"/>
      <c r="F8439" s="1"/>
      <c r="P8439" s="1"/>
      <c r="Q8439" s="1"/>
      <c r="T8439" s="1"/>
    </row>
    <row r="8440" spans="5:20" x14ac:dyDescent="0.35">
      <c r="E8440" s="1"/>
      <c r="F8440" s="1"/>
      <c r="P8440" s="1"/>
      <c r="Q8440" s="1"/>
      <c r="T8440" s="1"/>
    </row>
    <row r="8441" spans="5:20" x14ac:dyDescent="0.35">
      <c r="E8441" s="1"/>
      <c r="F8441" s="1"/>
      <c r="P8441" s="1"/>
      <c r="Q8441" s="1"/>
      <c r="T8441" s="1"/>
    </row>
    <row r="8442" spans="5:20" x14ac:dyDescent="0.35">
      <c r="E8442" s="1"/>
      <c r="F8442" s="1"/>
      <c r="P8442" s="1"/>
      <c r="Q8442" s="1"/>
      <c r="T8442" s="1"/>
    </row>
    <row r="8443" spans="5:20" x14ac:dyDescent="0.35">
      <c r="E8443" s="1"/>
      <c r="F8443" s="1"/>
      <c r="P8443" s="1"/>
      <c r="Q8443" s="1"/>
      <c r="T8443" s="1"/>
    </row>
    <row r="8444" spans="5:20" x14ac:dyDescent="0.35">
      <c r="E8444" s="1"/>
      <c r="F8444" s="1"/>
      <c r="P8444" s="1"/>
      <c r="Q8444" s="1"/>
      <c r="T8444" s="1"/>
    </row>
    <row r="8445" spans="5:20" x14ac:dyDescent="0.35">
      <c r="E8445" s="1"/>
      <c r="F8445" s="1"/>
      <c r="P8445" s="1"/>
      <c r="Q8445" s="1"/>
      <c r="T8445" s="1"/>
    </row>
    <row r="8446" spans="5:20" x14ac:dyDescent="0.35">
      <c r="E8446" s="1"/>
      <c r="F8446" s="1"/>
      <c r="P8446" s="1"/>
      <c r="Q8446" s="1"/>
      <c r="T8446" s="1"/>
    </row>
    <row r="8447" spans="5:20" x14ac:dyDescent="0.35">
      <c r="E8447" s="1"/>
      <c r="F8447" s="1"/>
      <c r="P8447" s="1"/>
      <c r="Q8447" s="1"/>
      <c r="T8447" s="1"/>
    </row>
    <row r="8448" spans="5:20" x14ac:dyDescent="0.35">
      <c r="E8448" s="1"/>
      <c r="F8448" s="1"/>
      <c r="P8448" s="1"/>
      <c r="Q8448" s="1"/>
      <c r="T8448" s="1"/>
    </row>
    <row r="8449" spans="5:20" x14ac:dyDescent="0.35">
      <c r="E8449" s="1"/>
      <c r="F8449" s="1"/>
      <c r="P8449" s="1"/>
      <c r="Q8449" s="1"/>
      <c r="T8449" s="1"/>
    </row>
    <row r="8450" spans="5:20" x14ac:dyDescent="0.35">
      <c r="P8450" s="1"/>
      <c r="Q8450" s="1"/>
      <c r="T8450" s="1"/>
    </row>
    <row r="8451" spans="5:20" x14ac:dyDescent="0.35">
      <c r="P8451" s="1"/>
      <c r="Q8451" s="1"/>
      <c r="T8451" s="1"/>
    </row>
    <row r="8452" spans="5:20" x14ac:dyDescent="0.35">
      <c r="P8452" s="1"/>
      <c r="Q8452" s="1"/>
      <c r="T8452" s="1"/>
    </row>
    <row r="8453" spans="5:20" x14ac:dyDescent="0.35">
      <c r="P8453" s="1"/>
      <c r="Q8453" s="1"/>
      <c r="T8453" s="1"/>
    </row>
    <row r="8454" spans="5:20" x14ac:dyDescent="0.35">
      <c r="P8454" s="1"/>
      <c r="Q8454" s="1"/>
      <c r="T8454" s="1"/>
    </row>
    <row r="8455" spans="5:20" x14ac:dyDescent="0.35">
      <c r="P8455" s="1"/>
      <c r="Q8455" s="1"/>
      <c r="T8455" s="1"/>
    </row>
    <row r="8456" spans="5:20" x14ac:dyDescent="0.35">
      <c r="P8456" s="1"/>
      <c r="Q8456" s="1"/>
      <c r="T8456" s="1"/>
    </row>
    <row r="8457" spans="5:20" x14ac:dyDescent="0.35">
      <c r="P8457" s="1"/>
      <c r="Q8457" s="1"/>
      <c r="T8457" s="1"/>
    </row>
    <row r="8458" spans="5:20" x14ac:dyDescent="0.35">
      <c r="P8458" s="1"/>
      <c r="Q8458" s="1"/>
      <c r="T8458" s="1"/>
    </row>
    <row r="8459" spans="5:20" x14ac:dyDescent="0.35">
      <c r="P8459" s="1"/>
      <c r="Q8459" s="1"/>
      <c r="T8459" s="1"/>
    </row>
    <row r="8460" spans="5:20" x14ac:dyDescent="0.35">
      <c r="P8460" s="1"/>
      <c r="Q8460" s="1"/>
      <c r="T8460" s="1"/>
    </row>
    <row r="8461" spans="5:20" x14ac:dyDescent="0.35">
      <c r="P8461" s="1"/>
      <c r="Q8461" s="1"/>
      <c r="T8461" s="1"/>
    </row>
    <row r="8462" spans="5:20" x14ac:dyDescent="0.35">
      <c r="P8462" s="1"/>
      <c r="Q8462" s="1"/>
      <c r="T8462" s="1"/>
    </row>
    <row r="8463" spans="5:20" x14ac:dyDescent="0.35">
      <c r="P8463" s="1"/>
      <c r="Q8463" s="1"/>
      <c r="T8463" s="1"/>
    </row>
    <row r="8464" spans="5:20" x14ac:dyDescent="0.35">
      <c r="P8464" s="1"/>
      <c r="Q8464" s="1"/>
      <c r="T8464" s="1"/>
    </row>
    <row r="8465" spans="16:20" x14ac:dyDescent="0.35">
      <c r="P8465" s="1"/>
      <c r="Q8465" s="1"/>
      <c r="T8465" s="1"/>
    </row>
    <row r="8466" spans="16:20" x14ac:dyDescent="0.35">
      <c r="P8466" s="1"/>
      <c r="Q8466" s="1"/>
      <c r="T8466" s="1"/>
    </row>
    <row r="8467" spans="16:20" x14ac:dyDescent="0.35">
      <c r="P8467" s="1"/>
      <c r="Q8467" s="1"/>
      <c r="T8467" s="1"/>
    </row>
    <row r="8468" spans="16:20" x14ac:dyDescent="0.35">
      <c r="P8468" s="1"/>
      <c r="Q8468" s="1"/>
      <c r="T8468" s="1"/>
    </row>
    <row r="8469" spans="16:20" x14ac:dyDescent="0.35">
      <c r="P8469" s="1"/>
      <c r="Q8469" s="1"/>
      <c r="T8469" s="1"/>
    </row>
    <row r="8470" spans="16:20" x14ac:dyDescent="0.35">
      <c r="P8470" s="1"/>
      <c r="Q8470" s="1"/>
      <c r="T8470" s="1"/>
    </row>
    <row r="8471" spans="16:20" x14ac:dyDescent="0.35">
      <c r="P8471" s="1"/>
      <c r="Q8471" s="1"/>
      <c r="T8471" s="1"/>
    </row>
    <row r="8472" spans="16:20" x14ac:dyDescent="0.35">
      <c r="P8472" s="1"/>
      <c r="Q8472" s="1"/>
      <c r="T8472" s="1"/>
    </row>
    <row r="8473" spans="16:20" x14ac:dyDescent="0.35">
      <c r="P8473" s="1"/>
      <c r="Q8473" s="1"/>
      <c r="T8473" s="1"/>
    </row>
    <row r="8474" spans="16:20" x14ac:dyDescent="0.35">
      <c r="P8474" s="1"/>
      <c r="Q8474" s="1"/>
      <c r="T8474" s="1"/>
    </row>
    <row r="8475" spans="16:20" x14ac:dyDescent="0.35">
      <c r="P8475" s="1"/>
      <c r="Q8475" s="1"/>
      <c r="T8475" s="1"/>
    </row>
    <row r="8476" spans="16:20" x14ac:dyDescent="0.35">
      <c r="P8476" s="1"/>
      <c r="Q8476" s="1"/>
      <c r="T8476" s="1"/>
    </row>
    <row r="8477" spans="16:20" x14ac:dyDescent="0.35">
      <c r="P8477" s="1"/>
      <c r="Q8477" s="1"/>
      <c r="T8477" s="1"/>
    </row>
    <row r="8478" spans="16:20" x14ac:dyDescent="0.35">
      <c r="P8478" s="1"/>
      <c r="Q8478" s="1"/>
      <c r="T8478" s="1"/>
    </row>
    <row r="8479" spans="16:20" x14ac:dyDescent="0.35">
      <c r="P8479" s="1"/>
      <c r="Q8479" s="1"/>
      <c r="T8479" s="1"/>
    </row>
    <row r="8480" spans="16:20" x14ac:dyDescent="0.35">
      <c r="P8480" s="1"/>
      <c r="Q8480" s="1"/>
      <c r="T8480" s="1"/>
    </row>
    <row r="8481" spans="16:20" x14ac:dyDescent="0.35">
      <c r="P8481" s="1"/>
      <c r="Q8481" s="1"/>
      <c r="T8481" s="1"/>
    </row>
    <row r="8482" spans="16:20" x14ac:dyDescent="0.35">
      <c r="P8482" s="1"/>
      <c r="Q8482" s="1"/>
      <c r="T8482" s="1"/>
    </row>
    <row r="8483" spans="16:20" x14ac:dyDescent="0.35">
      <c r="P8483" s="1"/>
      <c r="Q8483" s="1"/>
      <c r="T8483" s="1"/>
    </row>
    <row r="8484" spans="16:20" x14ac:dyDescent="0.35">
      <c r="P8484" s="1"/>
      <c r="Q8484" s="1"/>
      <c r="T8484" s="1"/>
    </row>
    <row r="8485" spans="16:20" x14ac:dyDescent="0.35">
      <c r="P8485" s="1"/>
      <c r="Q8485" s="1"/>
      <c r="T8485" s="1"/>
    </row>
    <row r="8486" spans="16:20" x14ac:dyDescent="0.35">
      <c r="P8486" s="1"/>
      <c r="Q8486" s="1"/>
      <c r="T8486" s="1"/>
    </row>
    <row r="8487" spans="16:20" x14ac:dyDescent="0.35">
      <c r="P8487" s="1"/>
      <c r="Q8487" s="1"/>
      <c r="T8487" s="1"/>
    </row>
    <row r="8488" spans="16:20" x14ac:dyDescent="0.35">
      <c r="P8488" s="1"/>
      <c r="Q8488" s="1"/>
      <c r="T8488" s="1"/>
    </row>
    <row r="8489" spans="16:20" x14ac:dyDescent="0.35">
      <c r="P8489" s="1"/>
      <c r="Q8489" s="1"/>
      <c r="T8489" s="1"/>
    </row>
    <row r="8490" spans="16:20" x14ac:dyDescent="0.35">
      <c r="P8490" s="1"/>
      <c r="Q8490" s="1"/>
      <c r="T8490" s="1"/>
    </row>
    <row r="8491" spans="16:20" x14ac:dyDescent="0.35">
      <c r="P8491" s="1"/>
      <c r="Q8491" s="1"/>
      <c r="T8491" s="1"/>
    </row>
    <row r="8492" spans="16:20" x14ac:dyDescent="0.35">
      <c r="P8492" s="1"/>
      <c r="Q8492" s="1"/>
      <c r="T8492" s="1"/>
    </row>
    <row r="8493" spans="16:20" x14ac:dyDescent="0.35">
      <c r="P8493" s="1"/>
      <c r="Q8493" s="1"/>
      <c r="T8493" s="1"/>
    </row>
    <row r="8494" spans="16:20" x14ac:dyDescent="0.35">
      <c r="P8494" s="1"/>
      <c r="Q8494" s="1"/>
      <c r="T8494" s="1"/>
    </row>
    <row r="8495" spans="16:20" x14ac:dyDescent="0.35">
      <c r="P8495" s="1"/>
      <c r="Q8495" s="1"/>
      <c r="T8495" s="1"/>
    </row>
    <row r="8496" spans="16:20" x14ac:dyDescent="0.35">
      <c r="P8496" s="1"/>
      <c r="Q8496" s="1"/>
      <c r="T8496" s="1"/>
    </row>
    <row r="8497" spans="16:20" x14ac:dyDescent="0.35">
      <c r="P8497" s="1"/>
      <c r="Q8497" s="1"/>
      <c r="T8497" s="1"/>
    </row>
    <row r="8498" spans="16:20" x14ac:dyDescent="0.35">
      <c r="P8498" s="1"/>
      <c r="Q8498" s="1"/>
      <c r="T8498" s="1"/>
    </row>
    <row r="8499" spans="16:20" x14ac:dyDescent="0.35">
      <c r="P8499" s="1"/>
      <c r="Q8499" s="1"/>
      <c r="T8499" s="1"/>
    </row>
    <row r="8500" spans="16:20" x14ac:dyDescent="0.35">
      <c r="P8500" s="1"/>
      <c r="Q8500" s="1"/>
      <c r="T8500" s="1"/>
    </row>
    <row r="8501" spans="16:20" x14ac:dyDescent="0.35">
      <c r="P8501" s="1"/>
      <c r="Q8501" s="1"/>
      <c r="T8501" s="1"/>
    </row>
    <row r="8502" spans="16:20" x14ac:dyDescent="0.35">
      <c r="P8502" s="1"/>
      <c r="Q8502" s="1"/>
      <c r="T8502" s="1"/>
    </row>
    <row r="8503" spans="16:20" x14ac:dyDescent="0.35">
      <c r="P8503" s="1"/>
      <c r="Q8503" s="1"/>
      <c r="T8503" s="1"/>
    </row>
    <row r="8504" spans="16:20" x14ac:dyDescent="0.35">
      <c r="P8504" s="1"/>
      <c r="Q8504" s="1"/>
      <c r="T8504" s="1"/>
    </row>
    <row r="8505" spans="16:20" x14ac:dyDescent="0.35">
      <c r="P8505" s="1"/>
      <c r="Q8505" s="1"/>
      <c r="T8505" s="1"/>
    </row>
    <row r="8506" spans="16:20" x14ac:dyDescent="0.35">
      <c r="P8506" s="1"/>
      <c r="Q8506" s="1"/>
      <c r="T8506" s="1"/>
    </row>
    <row r="8507" spans="16:20" x14ac:dyDescent="0.35">
      <c r="P8507" s="1"/>
      <c r="Q8507" s="1"/>
      <c r="T8507" s="1"/>
    </row>
    <row r="8508" spans="16:20" x14ac:dyDescent="0.35">
      <c r="P8508" s="1"/>
      <c r="Q8508" s="1"/>
      <c r="T8508" s="1"/>
    </row>
    <row r="8509" spans="16:20" x14ac:dyDescent="0.35">
      <c r="P8509" s="1"/>
      <c r="Q8509" s="1"/>
      <c r="T8509" s="1"/>
    </row>
    <row r="8510" spans="16:20" x14ac:dyDescent="0.35">
      <c r="P8510" s="1"/>
      <c r="Q8510" s="1"/>
      <c r="T8510" s="1"/>
    </row>
    <row r="8511" spans="16:20" x14ac:dyDescent="0.35">
      <c r="P8511" s="1"/>
      <c r="Q8511" s="1"/>
      <c r="T8511" s="1"/>
    </row>
    <row r="8512" spans="16:20" x14ac:dyDescent="0.35">
      <c r="P8512" s="1"/>
      <c r="Q8512" s="1"/>
      <c r="T8512" s="1"/>
    </row>
    <row r="8513" spans="16:20" x14ac:dyDescent="0.35">
      <c r="P8513" s="1"/>
      <c r="Q8513" s="1"/>
      <c r="T8513" s="1"/>
    </row>
    <row r="8514" spans="16:20" x14ac:dyDescent="0.35">
      <c r="P8514" s="1"/>
      <c r="Q8514" s="1"/>
      <c r="T8514" s="1"/>
    </row>
    <row r="8515" spans="16:20" x14ac:dyDescent="0.35">
      <c r="P8515" s="1"/>
      <c r="Q8515" s="1"/>
      <c r="T8515" s="1"/>
    </row>
    <row r="8516" spans="16:20" x14ac:dyDescent="0.35">
      <c r="P8516" s="1"/>
      <c r="Q8516" s="1"/>
      <c r="T8516" s="1"/>
    </row>
    <row r="8517" spans="16:20" x14ac:dyDescent="0.35">
      <c r="P8517" s="1"/>
      <c r="Q8517" s="1"/>
      <c r="T8517" s="1"/>
    </row>
    <row r="8518" spans="16:20" x14ac:dyDescent="0.35">
      <c r="P8518" s="1"/>
      <c r="Q8518" s="1"/>
      <c r="T8518" s="1"/>
    </row>
    <row r="8519" spans="16:20" x14ac:dyDescent="0.35">
      <c r="P8519" s="1"/>
      <c r="Q8519" s="1"/>
      <c r="T8519" s="1"/>
    </row>
    <row r="8520" spans="16:20" x14ac:dyDescent="0.35">
      <c r="P8520" s="1"/>
      <c r="Q8520" s="1"/>
      <c r="T8520" s="1"/>
    </row>
    <row r="8521" spans="16:20" x14ac:dyDescent="0.35">
      <c r="P8521" s="1"/>
      <c r="Q8521" s="1"/>
      <c r="T8521" s="1"/>
    </row>
    <row r="8522" spans="16:20" x14ac:dyDescent="0.35">
      <c r="P8522" s="1"/>
      <c r="Q8522" s="1"/>
      <c r="T8522" s="1"/>
    </row>
    <row r="8523" spans="16:20" x14ac:dyDescent="0.35">
      <c r="P8523" s="1"/>
      <c r="Q8523" s="1"/>
      <c r="T8523" s="1"/>
    </row>
    <row r="8524" spans="16:20" x14ac:dyDescent="0.35">
      <c r="P8524" s="1"/>
      <c r="Q8524" s="1"/>
      <c r="T8524" s="1"/>
    </row>
    <row r="8525" spans="16:20" x14ac:dyDescent="0.35">
      <c r="P8525" s="1"/>
      <c r="Q8525" s="1"/>
      <c r="T8525" s="1"/>
    </row>
    <row r="8526" spans="16:20" x14ac:dyDescent="0.35">
      <c r="P8526" s="1"/>
      <c r="Q8526" s="1"/>
      <c r="T8526" s="1"/>
    </row>
    <row r="8527" spans="16:20" x14ac:dyDescent="0.35">
      <c r="P8527" s="1"/>
      <c r="Q8527" s="1"/>
      <c r="T8527" s="1"/>
    </row>
    <row r="8528" spans="16:20" x14ac:dyDescent="0.35">
      <c r="P8528" s="1"/>
      <c r="Q8528" s="1"/>
      <c r="T8528" s="1"/>
    </row>
    <row r="8529" spans="16:20" x14ac:dyDescent="0.35">
      <c r="P8529" s="1"/>
      <c r="Q8529" s="1"/>
      <c r="T8529" s="1"/>
    </row>
    <row r="8530" spans="16:20" x14ac:dyDescent="0.35">
      <c r="P8530" s="1"/>
      <c r="Q8530" s="1"/>
      <c r="T8530" s="1"/>
    </row>
    <row r="8531" spans="16:20" x14ac:dyDescent="0.35">
      <c r="P8531" s="1"/>
      <c r="Q8531" s="1"/>
      <c r="T8531" s="1"/>
    </row>
    <row r="8532" spans="16:20" x14ac:dyDescent="0.35">
      <c r="P8532" s="1"/>
      <c r="Q8532" s="1"/>
      <c r="T8532" s="1"/>
    </row>
    <row r="8533" spans="16:20" x14ac:dyDescent="0.35">
      <c r="P8533" s="1"/>
      <c r="Q8533" s="1"/>
      <c r="T8533" s="1"/>
    </row>
    <row r="8534" spans="16:20" x14ac:dyDescent="0.35">
      <c r="P8534" s="1"/>
      <c r="Q8534" s="1"/>
      <c r="T8534" s="1"/>
    </row>
    <row r="8535" spans="16:20" x14ac:dyDescent="0.35">
      <c r="P8535" s="1"/>
      <c r="Q8535" s="1"/>
      <c r="T8535" s="1"/>
    </row>
    <row r="8536" spans="16:20" x14ac:dyDescent="0.35">
      <c r="P8536" s="1"/>
      <c r="Q8536" s="1"/>
      <c r="T8536" s="1"/>
    </row>
    <row r="8537" spans="16:20" x14ac:dyDescent="0.35">
      <c r="P8537" s="1"/>
      <c r="Q8537" s="1"/>
      <c r="T8537" s="1"/>
    </row>
    <row r="8538" spans="16:20" x14ac:dyDescent="0.35">
      <c r="P8538" s="1"/>
      <c r="Q8538" s="1"/>
      <c r="T8538" s="1"/>
    </row>
    <row r="8539" spans="16:20" x14ac:dyDescent="0.35">
      <c r="P8539" s="1"/>
      <c r="Q8539" s="1"/>
      <c r="T8539" s="1"/>
    </row>
    <row r="8540" spans="16:20" x14ac:dyDescent="0.35">
      <c r="P8540" s="1"/>
      <c r="Q8540" s="1"/>
      <c r="T8540" s="1"/>
    </row>
    <row r="8541" spans="16:20" x14ac:dyDescent="0.35">
      <c r="P8541" s="1"/>
      <c r="Q8541" s="1"/>
      <c r="T8541" s="1"/>
    </row>
    <row r="8542" spans="16:20" x14ac:dyDescent="0.35">
      <c r="P8542" s="1"/>
      <c r="Q8542" s="1"/>
      <c r="T8542" s="1"/>
    </row>
    <row r="8543" spans="16:20" x14ac:dyDescent="0.35">
      <c r="P8543" s="1"/>
      <c r="Q8543" s="1"/>
      <c r="T8543" s="1"/>
    </row>
    <row r="8544" spans="16:20" x14ac:dyDescent="0.35">
      <c r="P8544" s="1"/>
      <c r="Q8544" s="1"/>
      <c r="T8544" s="1"/>
    </row>
    <row r="8545" spans="16:20" x14ac:dyDescent="0.35">
      <c r="P8545" s="1"/>
      <c r="Q8545" s="1"/>
      <c r="T8545" s="1"/>
    </row>
    <row r="8546" spans="16:20" x14ac:dyDescent="0.35">
      <c r="P8546" s="1"/>
      <c r="Q8546" s="1"/>
      <c r="T8546" s="1"/>
    </row>
    <row r="8547" spans="16:20" x14ac:dyDescent="0.35">
      <c r="P8547" s="1"/>
      <c r="Q8547" s="1"/>
      <c r="T8547" s="1"/>
    </row>
    <row r="8548" spans="16:20" x14ac:dyDescent="0.35">
      <c r="P8548" s="1"/>
      <c r="Q8548" s="1"/>
      <c r="T8548" s="1"/>
    </row>
    <row r="8549" spans="16:20" x14ac:dyDescent="0.35">
      <c r="P8549" s="1"/>
      <c r="Q8549" s="1"/>
      <c r="T8549" s="1"/>
    </row>
    <row r="8550" spans="16:20" x14ac:dyDescent="0.35">
      <c r="P8550" s="1"/>
      <c r="Q8550" s="1"/>
      <c r="T8550" s="1"/>
    </row>
    <row r="8551" spans="16:20" x14ac:dyDescent="0.35">
      <c r="P8551" s="1"/>
      <c r="Q8551" s="1"/>
      <c r="T8551" s="1"/>
    </row>
    <row r="8552" spans="16:20" x14ac:dyDescent="0.35">
      <c r="P8552" s="1"/>
      <c r="Q8552" s="1"/>
      <c r="T8552" s="1"/>
    </row>
    <row r="8553" spans="16:20" x14ac:dyDescent="0.35">
      <c r="P8553" s="1"/>
      <c r="Q8553" s="1"/>
      <c r="T8553" s="1"/>
    </row>
    <row r="8554" spans="16:20" x14ac:dyDescent="0.35">
      <c r="P8554" s="1"/>
      <c r="Q8554" s="1"/>
      <c r="T8554" s="1"/>
    </row>
    <row r="8555" spans="16:20" x14ac:dyDescent="0.35">
      <c r="P8555" s="1"/>
      <c r="Q8555" s="1"/>
      <c r="T8555" s="1"/>
    </row>
    <row r="8556" spans="16:20" x14ac:dyDescent="0.35">
      <c r="P8556" s="1"/>
      <c r="Q8556" s="1"/>
      <c r="T8556" s="1"/>
    </row>
    <row r="8557" spans="16:20" x14ac:dyDescent="0.35">
      <c r="P8557" s="1"/>
      <c r="Q8557" s="1"/>
      <c r="T8557" s="1"/>
    </row>
    <row r="8558" spans="16:20" x14ac:dyDescent="0.35">
      <c r="P8558" s="1"/>
      <c r="Q8558" s="1"/>
      <c r="T8558" s="1"/>
    </row>
    <row r="8559" spans="16:20" x14ac:dyDescent="0.35">
      <c r="P8559" s="1"/>
      <c r="Q8559" s="1"/>
      <c r="T8559" s="1"/>
    </row>
    <row r="8560" spans="16:20" x14ac:dyDescent="0.35">
      <c r="P8560" s="1"/>
      <c r="Q8560" s="1"/>
      <c r="T8560" s="1"/>
    </row>
    <row r="8561" spans="16:20" x14ac:dyDescent="0.35">
      <c r="P8561" s="1"/>
      <c r="Q8561" s="1"/>
      <c r="T8561" s="1"/>
    </row>
    <row r="8562" spans="16:20" x14ac:dyDescent="0.35">
      <c r="P8562" s="1"/>
      <c r="Q8562" s="1"/>
      <c r="T8562" s="1"/>
    </row>
    <row r="8563" spans="16:20" x14ac:dyDescent="0.35">
      <c r="P8563" s="1"/>
      <c r="Q8563" s="1"/>
      <c r="T8563" s="1"/>
    </row>
    <row r="8564" spans="16:20" x14ac:dyDescent="0.35">
      <c r="P8564" s="1"/>
      <c r="Q8564" s="1"/>
      <c r="T8564" s="1"/>
    </row>
    <row r="8565" spans="16:20" x14ac:dyDescent="0.35">
      <c r="P8565" s="1"/>
      <c r="Q8565" s="1"/>
      <c r="T8565" s="1"/>
    </row>
    <row r="8566" spans="16:20" x14ac:dyDescent="0.35">
      <c r="P8566" s="1"/>
      <c r="Q8566" s="1"/>
      <c r="T8566" s="1"/>
    </row>
    <row r="8567" spans="16:20" x14ac:dyDescent="0.35">
      <c r="P8567" s="1"/>
      <c r="Q8567" s="1"/>
      <c r="T8567" s="1"/>
    </row>
    <row r="8568" spans="16:20" x14ac:dyDescent="0.35">
      <c r="P8568" s="1"/>
      <c r="Q8568" s="1"/>
      <c r="T8568" s="1"/>
    </row>
    <row r="8569" spans="16:20" x14ac:dyDescent="0.35">
      <c r="P8569" s="1"/>
      <c r="Q8569" s="1"/>
      <c r="T8569" s="1"/>
    </row>
    <row r="8570" spans="16:20" x14ac:dyDescent="0.35">
      <c r="P8570" s="1"/>
      <c r="Q8570" s="1"/>
      <c r="T8570" s="1"/>
    </row>
    <row r="8571" spans="16:20" x14ac:dyDescent="0.35">
      <c r="P8571" s="1"/>
      <c r="Q8571" s="1"/>
      <c r="T8571" s="1"/>
    </row>
    <row r="8572" spans="16:20" x14ac:dyDescent="0.35">
      <c r="P8572" s="1"/>
      <c r="Q8572" s="1"/>
      <c r="T8572" s="1"/>
    </row>
    <row r="8573" spans="16:20" x14ac:dyDescent="0.35">
      <c r="P8573" s="1"/>
      <c r="Q8573" s="1"/>
      <c r="T8573" s="1"/>
    </row>
    <row r="8574" spans="16:20" x14ac:dyDescent="0.35">
      <c r="P8574" s="1"/>
      <c r="Q8574" s="1"/>
      <c r="T8574" s="1"/>
    </row>
    <row r="8575" spans="16:20" x14ac:dyDescent="0.35">
      <c r="P8575" s="1"/>
      <c r="Q8575" s="1"/>
      <c r="T8575" s="1"/>
    </row>
    <row r="8576" spans="16:20" x14ac:dyDescent="0.35">
      <c r="P8576" s="1"/>
      <c r="Q8576" s="1"/>
      <c r="T8576" s="1"/>
    </row>
    <row r="8577" spans="16:20" x14ac:dyDescent="0.35">
      <c r="P8577" s="1"/>
      <c r="Q8577" s="1"/>
      <c r="T8577" s="1"/>
    </row>
    <row r="8578" spans="16:20" x14ac:dyDescent="0.35">
      <c r="P8578" s="1"/>
      <c r="Q8578" s="1"/>
      <c r="T8578" s="1"/>
    </row>
    <row r="8579" spans="16:20" x14ac:dyDescent="0.35">
      <c r="P8579" s="1"/>
      <c r="Q8579" s="1"/>
      <c r="T8579" s="1"/>
    </row>
    <row r="8580" spans="16:20" x14ac:dyDescent="0.35">
      <c r="P8580" s="1"/>
      <c r="Q8580" s="1"/>
      <c r="T8580" s="1"/>
    </row>
    <row r="8581" spans="16:20" x14ac:dyDescent="0.35">
      <c r="P8581" s="1"/>
      <c r="Q8581" s="1"/>
      <c r="T8581" s="1"/>
    </row>
    <row r="8582" spans="16:20" x14ac:dyDescent="0.35">
      <c r="P8582" s="1"/>
      <c r="Q8582" s="1"/>
      <c r="T8582" s="1"/>
    </row>
    <row r="8583" spans="16:20" x14ac:dyDescent="0.35">
      <c r="P8583" s="1"/>
      <c r="Q8583" s="1"/>
      <c r="T8583" s="1"/>
    </row>
    <row r="8584" spans="16:20" x14ac:dyDescent="0.35">
      <c r="P8584" s="1"/>
      <c r="Q8584" s="1"/>
      <c r="T8584" s="1"/>
    </row>
    <row r="8585" spans="16:20" x14ac:dyDescent="0.35">
      <c r="P8585" s="1"/>
      <c r="Q8585" s="1"/>
      <c r="T8585" s="1"/>
    </row>
    <row r="8586" spans="16:20" x14ac:dyDescent="0.35">
      <c r="P8586" s="1"/>
      <c r="Q8586" s="1"/>
      <c r="T8586" s="1"/>
    </row>
    <row r="8587" spans="16:20" x14ac:dyDescent="0.35">
      <c r="P8587" s="1"/>
      <c r="Q8587" s="1"/>
      <c r="T8587" s="1"/>
    </row>
    <row r="8588" spans="16:20" x14ac:dyDescent="0.35">
      <c r="P8588" s="1"/>
      <c r="Q8588" s="1"/>
      <c r="T8588" s="1"/>
    </row>
    <row r="8589" spans="16:20" x14ac:dyDescent="0.35">
      <c r="P8589" s="1"/>
      <c r="Q8589" s="1"/>
      <c r="T8589" s="1"/>
    </row>
    <row r="8590" spans="16:20" x14ac:dyDescent="0.35">
      <c r="P8590" s="1"/>
      <c r="Q8590" s="1"/>
      <c r="T8590" s="1"/>
    </row>
    <row r="8591" spans="16:20" x14ac:dyDescent="0.35">
      <c r="P8591" s="1"/>
      <c r="Q8591" s="1"/>
      <c r="T8591" s="1"/>
    </row>
    <row r="8592" spans="16:20" x14ac:dyDescent="0.35">
      <c r="P8592" s="1"/>
      <c r="Q8592" s="1"/>
      <c r="T8592" s="1"/>
    </row>
    <row r="8593" spans="16:20" x14ac:dyDescent="0.35">
      <c r="P8593" s="1"/>
      <c r="Q8593" s="1"/>
      <c r="T8593" s="1"/>
    </row>
    <row r="8594" spans="16:20" x14ac:dyDescent="0.35">
      <c r="P8594" s="1"/>
      <c r="Q8594" s="1"/>
      <c r="T8594" s="1"/>
    </row>
    <row r="8595" spans="16:20" x14ac:dyDescent="0.35">
      <c r="P8595" s="1"/>
      <c r="Q8595" s="1"/>
      <c r="T8595" s="1"/>
    </row>
    <row r="8596" spans="16:20" x14ac:dyDescent="0.35">
      <c r="P8596" s="1"/>
      <c r="Q8596" s="1"/>
      <c r="T8596" s="1"/>
    </row>
    <row r="8597" spans="16:20" x14ac:dyDescent="0.35">
      <c r="P8597" s="1"/>
      <c r="Q8597" s="1"/>
      <c r="T8597" s="1"/>
    </row>
    <row r="8598" spans="16:20" x14ac:dyDescent="0.35">
      <c r="P8598" s="1"/>
      <c r="Q8598" s="1"/>
      <c r="T8598" s="1"/>
    </row>
    <row r="8599" spans="16:20" x14ac:dyDescent="0.35">
      <c r="P8599" s="1"/>
      <c r="Q8599" s="1"/>
      <c r="T8599" s="1"/>
    </row>
    <row r="8600" spans="16:20" x14ac:dyDescent="0.35">
      <c r="P8600" s="1"/>
      <c r="Q8600" s="1"/>
      <c r="T8600" s="1"/>
    </row>
    <row r="8601" spans="16:20" x14ac:dyDescent="0.35">
      <c r="P8601" s="1"/>
      <c r="Q8601" s="1"/>
      <c r="T8601" s="1"/>
    </row>
    <row r="8602" spans="16:20" x14ac:dyDescent="0.35">
      <c r="P8602" s="1"/>
      <c r="Q8602" s="1"/>
      <c r="T8602" s="1"/>
    </row>
    <row r="8603" spans="16:20" x14ac:dyDescent="0.35">
      <c r="P8603" s="1"/>
      <c r="Q8603" s="1"/>
      <c r="T8603" s="1"/>
    </row>
    <row r="8604" spans="16:20" x14ac:dyDescent="0.35">
      <c r="P8604" s="1"/>
      <c r="Q8604" s="1"/>
      <c r="T8604" s="1"/>
    </row>
    <row r="8605" spans="16:20" x14ac:dyDescent="0.35">
      <c r="P8605" s="1"/>
      <c r="Q8605" s="1"/>
      <c r="T8605" s="1"/>
    </row>
    <row r="8606" spans="16:20" x14ac:dyDescent="0.35">
      <c r="P8606" s="1"/>
      <c r="Q8606" s="1"/>
      <c r="T8606" s="1"/>
    </row>
    <row r="8607" spans="16:20" x14ac:dyDescent="0.35">
      <c r="P8607" s="1"/>
      <c r="Q8607" s="1"/>
      <c r="T8607" s="1"/>
    </row>
    <row r="8608" spans="16:20" x14ac:dyDescent="0.35">
      <c r="P8608" s="1"/>
      <c r="Q8608" s="1"/>
      <c r="T8608" s="1"/>
    </row>
    <row r="8609" spans="16:20" x14ac:dyDescent="0.35">
      <c r="P8609" s="1"/>
      <c r="Q8609" s="1"/>
      <c r="T8609" s="1"/>
    </row>
    <row r="8610" spans="16:20" x14ac:dyDescent="0.35">
      <c r="P8610" s="1"/>
      <c r="Q8610" s="1"/>
      <c r="T8610" s="1"/>
    </row>
    <row r="8611" spans="16:20" x14ac:dyDescent="0.35">
      <c r="P8611" s="1"/>
      <c r="Q8611" s="1"/>
      <c r="T8611" s="1"/>
    </row>
    <row r="8612" spans="16:20" x14ac:dyDescent="0.35">
      <c r="P8612" s="1"/>
      <c r="Q8612" s="1"/>
      <c r="T8612" s="1"/>
    </row>
    <row r="8613" spans="16:20" x14ac:dyDescent="0.35">
      <c r="P8613" s="1"/>
      <c r="Q8613" s="1"/>
      <c r="T8613" s="1"/>
    </row>
    <row r="8614" spans="16:20" x14ac:dyDescent="0.35">
      <c r="P8614" s="1"/>
      <c r="Q8614" s="1"/>
      <c r="T8614" s="1"/>
    </row>
    <row r="8615" spans="16:20" x14ac:dyDescent="0.35">
      <c r="P8615" s="1"/>
      <c r="Q8615" s="1"/>
      <c r="T8615" s="1"/>
    </row>
    <row r="8616" spans="16:20" x14ac:dyDescent="0.35">
      <c r="P8616" s="1"/>
      <c r="Q8616" s="1"/>
      <c r="T8616" s="1"/>
    </row>
    <row r="8617" spans="16:20" x14ac:dyDescent="0.35">
      <c r="P8617" s="1"/>
      <c r="Q8617" s="1"/>
      <c r="T8617" s="1"/>
    </row>
    <row r="8618" spans="16:20" x14ac:dyDescent="0.35">
      <c r="P8618" s="1"/>
      <c r="Q8618" s="1"/>
      <c r="T8618" s="1"/>
    </row>
    <row r="8619" spans="16:20" x14ac:dyDescent="0.35">
      <c r="P8619" s="1"/>
      <c r="Q8619" s="1"/>
      <c r="T8619" s="1"/>
    </row>
    <row r="8620" spans="16:20" x14ac:dyDescent="0.35">
      <c r="P8620" s="1"/>
      <c r="Q8620" s="1"/>
      <c r="T8620" s="1"/>
    </row>
    <row r="8621" spans="16:20" x14ac:dyDescent="0.35">
      <c r="P8621" s="1"/>
      <c r="Q8621" s="1"/>
      <c r="T8621" s="1"/>
    </row>
    <row r="8622" spans="16:20" x14ac:dyDescent="0.35">
      <c r="P8622" s="1"/>
      <c r="Q8622" s="1"/>
      <c r="T8622" s="1"/>
    </row>
    <row r="8623" spans="16:20" x14ac:dyDescent="0.35">
      <c r="P8623" s="1"/>
      <c r="Q8623" s="1"/>
      <c r="T8623" s="1"/>
    </row>
    <row r="8624" spans="16:20" x14ac:dyDescent="0.35">
      <c r="P8624" s="1"/>
      <c r="Q8624" s="1"/>
      <c r="T8624" s="1"/>
    </row>
    <row r="8625" spans="16:20" x14ac:dyDescent="0.35">
      <c r="P8625" s="1"/>
      <c r="Q8625" s="1"/>
      <c r="T8625" s="1"/>
    </row>
    <row r="8626" spans="16:20" x14ac:dyDescent="0.35">
      <c r="P8626" s="1"/>
      <c r="Q8626" s="1"/>
      <c r="T8626" s="1"/>
    </row>
    <row r="8627" spans="16:20" x14ac:dyDescent="0.35">
      <c r="P8627" s="1"/>
      <c r="Q8627" s="1"/>
      <c r="T8627" s="1"/>
    </row>
    <row r="8628" spans="16:20" x14ac:dyDescent="0.35">
      <c r="P8628" s="1"/>
      <c r="Q8628" s="1"/>
      <c r="T8628" s="1"/>
    </row>
    <row r="8629" spans="16:20" x14ac:dyDescent="0.35">
      <c r="P8629" s="1"/>
      <c r="Q8629" s="1"/>
      <c r="T8629" s="1"/>
    </row>
    <row r="8630" spans="16:20" x14ac:dyDescent="0.35">
      <c r="P8630" s="1"/>
      <c r="Q8630" s="1"/>
      <c r="T8630" s="1"/>
    </row>
    <row r="8631" spans="16:20" x14ac:dyDescent="0.35">
      <c r="P8631" s="1"/>
      <c r="Q8631" s="1"/>
      <c r="T8631" s="1"/>
    </row>
    <row r="8632" spans="16:20" x14ac:dyDescent="0.35">
      <c r="P8632" s="1"/>
      <c r="Q8632" s="1"/>
      <c r="T8632" s="1"/>
    </row>
    <row r="8633" spans="16:20" x14ac:dyDescent="0.35">
      <c r="P8633" s="1"/>
      <c r="Q8633" s="1"/>
      <c r="T8633" s="1"/>
    </row>
    <row r="8634" spans="16:20" x14ac:dyDescent="0.35">
      <c r="P8634" s="1"/>
      <c r="Q8634" s="1"/>
      <c r="T8634" s="1"/>
    </row>
    <row r="8635" spans="16:20" x14ac:dyDescent="0.35">
      <c r="P8635" s="1"/>
      <c r="Q8635" s="1"/>
      <c r="T8635" s="1"/>
    </row>
    <row r="8636" spans="16:20" x14ac:dyDescent="0.35">
      <c r="P8636" s="1"/>
      <c r="Q8636" s="1"/>
      <c r="T8636" s="1"/>
    </row>
    <row r="8637" spans="16:20" x14ac:dyDescent="0.35">
      <c r="P8637" s="1"/>
      <c r="Q8637" s="1"/>
      <c r="T8637" s="1"/>
    </row>
    <row r="8638" spans="16:20" x14ac:dyDescent="0.35">
      <c r="P8638" s="1"/>
      <c r="Q8638" s="1"/>
      <c r="T8638" s="1"/>
    </row>
    <row r="8639" spans="16:20" x14ac:dyDescent="0.35">
      <c r="P8639" s="1"/>
      <c r="Q8639" s="1"/>
      <c r="T8639" s="1"/>
    </row>
    <row r="8640" spans="16:20" x14ac:dyDescent="0.35">
      <c r="P8640" s="1"/>
      <c r="Q8640" s="1"/>
      <c r="T8640" s="1"/>
    </row>
    <row r="8641" spans="16:20" x14ac:dyDescent="0.35">
      <c r="P8641" s="1"/>
      <c r="Q8641" s="1"/>
      <c r="T8641" s="1"/>
    </row>
    <row r="8642" spans="16:20" x14ac:dyDescent="0.35">
      <c r="P8642" s="1"/>
      <c r="Q8642" s="1"/>
      <c r="T8642" s="1"/>
    </row>
    <row r="8643" spans="16:20" x14ac:dyDescent="0.35">
      <c r="P8643" s="1"/>
      <c r="Q8643" s="1"/>
      <c r="T8643" s="1"/>
    </row>
    <row r="8644" spans="16:20" x14ac:dyDescent="0.35">
      <c r="P8644" s="1"/>
      <c r="Q8644" s="1"/>
      <c r="T8644" s="1"/>
    </row>
    <row r="8645" spans="16:20" x14ac:dyDescent="0.35">
      <c r="P8645" s="1"/>
      <c r="Q8645" s="1"/>
      <c r="T8645" s="1"/>
    </row>
    <row r="8646" spans="16:20" x14ac:dyDescent="0.35">
      <c r="P8646" s="1"/>
      <c r="Q8646" s="1"/>
      <c r="T8646" s="1"/>
    </row>
    <row r="8647" spans="16:20" x14ac:dyDescent="0.35">
      <c r="P8647" s="1"/>
      <c r="Q8647" s="1"/>
      <c r="T8647" s="1"/>
    </row>
    <row r="8648" spans="16:20" x14ac:dyDescent="0.35">
      <c r="P8648" s="1"/>
      <c r="Q8648" s="1"/>
      <c r="T8648" s="1"/>
    </row>
    <row r="8649" spans="16:20" x14ac:dyDescent="0.35">
      <c r="P8649" s="1"/>
      <c r="Q8649" s="1"/>
      <c r="T8649" s="1"/>
    </row>
    <row r="8650" spans="16:20" x14ac:dyDescent="0.35">
      <c r="P8650" s="1"/>
      <c r="Q8650" s="1"/>
      <c r="T8650" s="1"/>
    </row>
    <row r="8651" spans="16:20" x14ac:dyDescent="0.35">
      <c r="P8651" s="1"/>
      <c r="Q8651" s="1"/>
      <c r="T8651" s="1"/>
    </row>
    <row r="8652" spans="16:20" x14ac:dyDescent="0.35">
      <c r="P8652" s="1"/>
      <c r="Q8652" s="1"/>
      <c r="T8652" s="1"/>
    </row>
    <row r="8653" spans="16:20" x14ac:dyDescent="0.35">
      <c r="P8653" s="1"/>
      <c r="Q8653" s="1"/>
      <c r="T8653" s="1"/>
    </row>
    <row r="8654" spans="16:20" x14ac:dyDescent="0.35">
      <c r="P8654" s="1"/>
      <c r="Q8654" s="1"/>
      <c r="T8654" s="1"/>
    </row>
    <row r="8655" spans="16:20" x14ac:dyDescent="0.35">
      <c r="P8655" s="1"/>
      <c r="Q8655" s="1"/>
      <c r="T8655" s="1"/>
    </row>
    <row r="8656" spans="16:20" x14ac:dyDescent="0.35">
      <c r="P8656" s="1"/>
      <c r="Q8656" s="1"/>
      <c r="T8656" s="1"/>
    </row>
    <row r="8657" spans="16:20" x14ac:dyDescent="0.35">
      <c r="P8657" s="1"/>
      <c r="Q8657" s="1"/>
      <c r="T8657" s="1"/>
    </row>
    <row r="8658" spans="16:20" x14ac:dyDescent="0.35">
      <c r="P8658" s="1"/>
      <c r="Q8658" s="1"/>
      <c r="T8658" s="1"/>
    </row>
    <row r="8659" spans="16:20" x14ac:dyDescent="0.35">
      <c r="P8659" s="1"/>
      <c r="Q8659" s="1"/>
      <c r="T8659" s="1"/>
    </row>
    <row r="8660" spans="16:20" x14ac:dyDescent="0.35">
      <c r="P8660" s="1"/>
      <c r="Q8660" s="1"/>
      <c r="T8660" s="1"/>
    </row>
    <row r="8661" spans="16:20" x14ac:dyDescent="0.35">
      <c r="P8661" s="1"/>
      <c r="Q8661" s="1"/>
      <c r="T8661" s="1"/>
    </row>
    <row r="8662" spans="16:20" x14ac:dyDescent="0.35">
      <c r="P8662" s="1"/>
      <c r="Q8662" s="1"/>
      <c r="T8662" s="1"/>
    </row>
    <row r="8663" spans="16:20" x14ac:dyDescent="0.35">
      <c r="P8663" s="1"/>
      <c r="Q8663" s="1"/>
      <c r="T8663" s="1"/>
    </row>
    <row r="8664" spans="16:20" x14ac:dyDescent="0.35">
      <c r="P8664" s="1"/>
      <c r="Q8664" s="1"/>
      <c r="T8664" s="1"/>
    </row>
    <row r="8665" spans="16:20" x14ac:dyDescent="0.35">
      <c r="P8665" s="1"/>
      <c r="Q8665" s="1"/>
      <c r="T8665" s="1"/>
    </row>
    <row r="8666" spans="16:20" x14ac:dyDescent="0.35">
      <c r="P8666" s="1"/>
      <c r="Q8666" s="1"/>
      <c r="T8666" s="1"/>
    </row>
    <row r="8667" spans="16:20" x14ac:dyDescent="0.35">
      <c r="P8667" s="1"/>
      <c r="Q8667" s="1"/>
      <c r="T8667" s="1"/>
    </row>
    <row r="8668" spans="16:20" x14ac:dyDescent="0.35">
      <c r="P8668" s="1"/>
      <c r="Q8668" s="1"/>
      <c r="T8668" s="1"/>
    </row>
    <row r="8669" spans="16:20" x14ac:dyDescent="0.35">
      <c r="P8669" s="1"/>
      <c r="Q8669" s="1"/>
      <c r="T8669" s="1"/>
    </row>
    <row r="8670" spans="16:20" x14ac:dyDescent="0.35">
      <c r="P8670" s="1"/>
      <c r="Q8670" s="1"/>
      <c r="T8670" s="1"/>
    </row>
    <row r="8671" spans="16:20" x14ac:dyDescent="0.35">
      <c r="P8671" s="1"/>
      <c r="Q8671" s="1"/>
      <c r="T8671" s="1"/>
    </row>
    <row r="8672" spans="16:20" x14ac:dyDescent="0.35">
      <c r="P8672" s="1"/>
      <c r="Q8672" s="1"/>
      <c r="T8672" s="1"/>
    </row>
    <row r="8673" spans="16:20" x14ac:dyDescent="0.35">
      <c r="P8673" s="1"/>
      <c r="Q8673" s="1"/>
      <c r="T8673" s="1"/>
    </row>
    <row r="8674" spans="16:20" x14ac:dyDescent="0.35">
      <c r="P8674" s="1"/>
      <c r="Q8674" s="1"/>
      <c r="T8674" s="1"/>
    </row>
    <row r="8675" spans="16:20" x14ac:dyDescent="0.35">
      <c r="P8675" s="1"/>
      <c r="Q8675" s="1"/>
      <c r="T8675" s="1"/>
    </row>
    <row r="8676" spans="16:20" x14ac:dyDescent="0.35">
      <c r="P8676" s="1"/>
      <c r="Q8676" s="1"/>
      <c r="T8676" s="1"/>
    </row>
    <row r="8677" spans="16:20" x14ac:dyDescent="0.35">
      <c r="P8677" s="1"/>
      <c r="Q8677" s="1"/>
      <c r="T8677" s="1"/>
    </row>
    <row r="8678" spans="16:20" x14ac:dyDescent="0.35">
      <c r="P8678" s="1"/>
      <c r="Q8678" s="1"/>
      <c r="T8678" s="1"/>
    </row>
    <row r="8679" spans="16:20" x14ac:dyDescent="0.35">
      <c r="P8679" s="1"/>
      <c r="Q8679" s="1"/>
      <c r="T8679" s="1"/>
    </row>
    <row r="8680" spans="16:20" x14ac:dyDescent="0.35">
      <c r="P8680" s="1"/>
      <c r="Q8680" s="1"/>
      <c r="T8680" s="1"/>
    </row>
    <row r="8681" spans="16:20" x14ac:dyDescent="0.35">
      <c r="P8681" s="1"/>
      <c r="Q8681" s="1"/>
      <c r="T8681" s="1"/>
    </row>
    <row r="8682" spans="16:20" x14ac:dyDescent="0.35">
      <c r="P8682" s="1"/>
      <c r="Q8682" s="1"/>
      <c r="T8682" s="1"/>
    </row>
    <row r="8683" spans="16:20" x14ac:dyDescent="0.35">
      <c r="P8683" s="1"/>
      <c r="Q8683" s="1"/>
      <c r="T8683" s="1"/>
    </row>
    <row r="8684" spans="16:20" x14ac:dyDescent="0.35">
      <c r="P8684" s="1"/>
      <c r="Q8684" s="1"/>
      <c r="T8684" s="1"/>
    </row>
    <row r="8685" spans="16:20" x14ac:dyDescent="0.35">
      <c r="P8685" s="1"/>
      <c r="Q8685" s="1"/>
      <c r="T8685" s="1"/>
    </row>
    <row r="8686" spans="16:20" x14ac:dyDescent="0.35">
      <c r="P8686" s="1"/>
      <c r="Q8686" s="1"/>
      <c r="T8686" s="1"/>
    </row>
    <row r="8687" spans="16:20" x14ac:dyDescent="0.35">
      <c r="P8687" s="1"/>
      <c r="Q8687" s="1"/>
      <c r="T8687" s="1"/>
    </row>
    <row r="8688" spans="16:20" x14ac:dyDescent="0.35">
      <c r="P8688" s="1"/>
      <c r="Q8688" s="1"/>
      <c r="T8688" s="1"/>
    </row>
    <row r="8689" spans="16:20" x14ac:dyDescent="0.35">
      <c r="P8689" s="1"/>
      <c r="Q8689" s="1"/>
      <c r="T8689" s="1"/>
    </row>
    <row r="8690" spans="16:20" x14ac:dyDescent="0.35">
      <c r="P8690" s="1"/>
      <c r="Q8690" s="1"/>
      <c r="T8690" s="1"/>
    </row>
    <row r="8691" spans="16:20" x14ac:dyDescent="0.35">
      <c r="P8691" s="1"/>
      <c r="Q8691" s="1"/>
      <c r="T8691" s="1"/>
    </row>
    <row r="8692" spans="16:20" x14ac:dyDescent="0.35">
      <c r="P8692" s="1"/>
      <c r="Q8692" s="1"/>
      <c r="T8692" s="1"/>
    </row>
    <row r="8693" spans="16:20" x14ac:dyDescent="0.35">
      <c r="P8693" s="1"/>
      <c r="Q8693" s="1"/>
      <c r="T8693" s="1"/>
    </row>
    <row r="8694" spans="16:20" x14ac:dyDescent="0.35">
      <c r="P8694" s="1"/>
      <c r="Q8694" s="1"/>
      <c r="T8694" s="1"/>
    </row>
    <row r="8695" spans="16:20" x14ac:dyDescent="0.35">
      <c r="P8695" s="1"/>
      <c r="Q8695" s="1"/>
      <c r="T8695" s="1"/>
    </row>
    <row r="8696" spans="16:20" x14ac:dyDescent="0.35">
      <c r="P8696" s="1"/>
      <c r="Q8696" s="1"/>
      <c r="T8696" s="1"/>
    </row>
    <row r="8697" spans="16:20" x14ac:dyDescent="0.35">
      <c r="P8697" s="1"/>
      <c r="Q8697" s="1"/>
      <c r="T8697" s="1"/>
    </row>
    <row r="8698" spans="16:20" x14ac:dyDescent="0.35">
      <c r="P8698" s="1"/>
      <c r="Q8698" s="1"/>
      <c r="T8698" s="1"/>
    </row>
    <row r="8699" spans="16:20" x14ac:dyDescent="0.35">
      <c r="P8699" s="1"/>
      <c r="Q8699" s="1"/>
      <c r="T8699" s="1"/>
    </row>
    <row r="8700" spans="16:20" x14ac:dyDescent="0.35">
      <c r="P8700" s="1"/>
      <c r="Q8700" s="1"/>
      <c r="T8700" s="1"/>
    </row>
    <row r="8701" spans="16:20" x14ac:dyDescent="0.35">
      <c r="P8701" s="1"/>
      <c r="Q8701" s="1"/>
      <c r="T8701" s="1"/>
    </row>
    <row r="8702" spans="16:20" x14ac:dyDescent="0.35">
      <c r="P8702" s="1"/>
      <c r="Q8702" s="1"/>
      <c r="T8702" s="1"/>
    </row>
    <row r="8703" spans="16:20" x14ac:dyDescent="0.35">
      <c r="P8703" s="1"/>
      <c r="Q8703" s="1"/>
      <c r="T8703" s="1"/>
    </row>
    <row r="8704" spans="16:20" x14ac:dyDescent="0.35">
      <c r="P8704" s="1"/>
      <c r="Q8704" s="1"/>
      <c r="T8704" s="1"/>
    </row>
    <row r="8705" spans="16:20" x14ac:dyDescent="0.35">
      <c r="P8705" s="1"/>
      <c r="Q8705" s="1"/>
      <c r="T8705" s="1"/>
    </row>
    <row r="8706" spans="16:20" x14ac:dyDescent="0.35">
      <c r="P8706" s="1"/>
      <c r="Q8706" s="1"/>
      <c r="T8706" s="1"/>
    </row>
    <row r="8707" spans="16:20" x14ac:dyDescent="0.35">
      <c r="P8707" s="1"/>
      <c r="Q8707" s="1"/>
      <c r="T8707" s="1"/>
    </row>
    <row r="8708" spans="16:20" x14ac:dyDescent="0.35">
      <c r="P8708" s="1"/>
      <c r="Q8708" s="1"/>
      <c r="T8708" s="1"/>
    </row>
    <row r="8709" spans="16:20" x14ac:dyDescent="0.35">
      <c r="P8709" s="1"/>
      <c r="Q8709" s="1"/>
      <c r="T8709" s="1"/>
    </row>
    <row r="8710" spans="16:20" x14ac:dyDescent="0.35">
      <c r="P8710" s="1"/>
      <c r="Q8710" s="1"/>
      <c r="T8710" s="1"/>
    </row>
    <row r="8711" spans="16:20" x14ac:dyDescent="0.35">
      <c r="P8711" s="1"/>
      <c r="Q8711" s="1"/>
      <c r="T8711" s="1"/>
    </row>
    <row r="8712" spans="16:20" x14ac:dyDescent="0.35">
      <c r="P8712" s="1"/>
      <c r="Q8712" s="1"/>
      <c r="T8712" s="1"/>
    </row>
    <row r="8713" spans="16:20" x14ac:dyDescent="0.35">
      <c r="P8713" s="1"/>
      <c r="Q8713" s="1"/>
      <c r="T8713" s="1"/>
    </row>
    <row r="8714" spans="16:20" x14ac:dyDescent="0.35">
      <c r="P8714" s="1"/>
      <c r="Q8714" s="1"/>
      <c r="T8714" s="1"/>
    </row>
    <row r="8715" spans="16:20" x14ac:dyDescent="0.35">
      <c r="P8715" s="1"/>
      <c r="Q8715" s="1"/>
      <c r="T8715" s="1"/>
    </row>
    <row r="8716" spans="16:20" x14ac:dyDescent="0.35">
      <c r="P8716" s="1"/>
      <c r="Q8716" s="1"/>
      <c r="T8716" s="1"/>
    </row>
    <row r="8717" spans="16:20" x14ac:dyDescent="0.35">
      <c r="P8717" s="1"/>
      <c r="Q8717" s="1"/>
      <c r="T8717" s="1"/>
    </row>
    <row r="8718" spans="16:20" x14ac:dyDescent="0.35">
      <c r="P8718" s="1"/>
      <c r="Q8718" s="1"/>
      <c r="T8718" s="1"/>
    </row>
    <row r="8719" spans="16:20" x14ac:dyDescent="0.35">
      <c r="P8719" s="1"/>
      <c r="Q8719" s="1"/>
      <c r="T8719" s="1"/>
    </row>
    <row r="8720" spans="16:20" x14ac:dyDescent="0.35">
      <c r="P8720" s="1"/>
      <c r="Q8720" s="1"/>
      <c r="T8720" s="1"/>
    </row>
    <row r="8721" spans="16:20" x14ac:dyDescent="0.35">
      <c r="P8721" s="1"/>
      <c r="Q8721" s="1"/>
      <c r="T8721" s="1"/>
    </row>
    <row r="8722" spans="16:20" x14ac:dyDescent="0.35">
      <c r="P8722" s="1"/>
      <c r="Q8722" s="1"/>
      <c r="T8722" s="1"/>
    </row>
    <row r="8723" spans="16:20" x14ac:dyDescent="0.35">
      <c r="P8723" s="1"/>
      <c r="Q8723" s="1"/>
      <c r="T8723" s="1"/>
    </row>
    <row r="8724" spans="16:20" x14ac:dyDescent="0.35">
      <c r="P8724" s="1"/>
      <c r="Q8724" s="1"/>
      <c r="T8724" s="1"/>
    </row>
    <row r="8725" spans="16:20" x14ac:dyDescent="0.35">
      <c r="P8725" s="1"/>
      <c r="Q8725" s="1"/>
      <c r="T8725" s="1"/>
    </row>
    <row r="8726" spans="16:20" x14ac:dyDescent="0.35">
      <c r="P8726" s="1"/>
      <c r="Q8726" s="1"/>
      <c r="T8726" s="1"/>
    </row>
    <row r="8727" spans="16:20" x14ac:dyDescent="0.35">
      <c r="P8727" s="1"/>
      <c r="Q8727" s="1"/>
      <c r="T8727" s="1"/>
    </row>
    <row r="8728" spans="16:20" x14ac:dyDescent="0.35">
      <c r="P8728" s="1"/>
      <c r="Q8728" s="1"/>
      <c r="T8728" s="1"/>
    </row>
    <row r="8729" spans="16:20" x14ac:dyDescent="0.35">
      <c r="P8729" s="1"/>
      <c r="Q8729" s="1"/>
      <c r="T8729" s="1"/>
    </row>
    <row r="8730" spans="16:20" x14ac:dyDescent="0.35">
      <c r="P8730" s="1"/>
      <c r="Q8730" s="1"/>
      <c r="T8730" s="1"/>
    </row>
    <row r="8731" spans="16:20" x14ac:dyDescent="0.35">
      <c r="P8731" s="1"/>
      <c r="Q8731" s="1"/>
      <c r="T8731" s="1"/>
    </row>
    <row r="8732" spans="16:20" x14ac:dyDescent="0.35">
      <c r="P8732" s="1"/>
      <c r="Q8732" s="1"/>
      <c r="T8732" s="1"/>
    </row>
    <row r="8733" spans="16:20" x14ac:dyDescent="0.35">
      <c r="P8733" s="1"/>
      <c r="Q8733" s="1"/>
      <c r="T8733" s="1"/>
    </row>
    <row r="8734" spans="16:20" x14ac:dyDescent="0.35">
      <c r="P8734" s="1"/>
      <c r="Q8734" s="1"/>
      <c r="T8734" s="1"/>
    </row>
    <row r="8735" spans="16:20" x14ac:dyDescent="0.35">
      <c r="P8735" s="1"/>
      <c r="Q8735" s="1"/>
      <c r="T8735" s="1"/>
    </row>
    <row r="8736" spans="16:20" x14ac:dyDescent="0.35">
      <c r="P8736" s="1"/>
      <c r="Q8736" s="1"/>
      <c r="T8736" s="1"/>
    </row>
    <row r="8737" spans="16:20" x14ac:dyDescent="0.35">
      <c r="P8737" s="1"/>
      <c r="Q8737" s="1"/>
      <c r="T8737" s="1"/>
    </row>
    <row r="8738" spans="16:20" x14ac:dyDescent="0.35">
      <c r="P8738" s="1"/>
      <c r="Q8738" s="1"/>
      <c r="T8738" s="1"/>
    </row>
    <row r="8739" spans="16:20" x14ac:dyDescent="0.35">
      <c r="P8739" s="1"/>
      <c r="Q8739" s="1"/>
      <c r="T8739" s="1"/>
    </row>
    <row r="8740" spans="16:20" x14ac:dyDescent="0.35">
      <c r="P8740" s="1"/>
      <c r="Q8740" s="1"/>
      <c r="T8740" s="1"/>
    </row>
    <row r="8741" spans="16:20" x14ac:dyDescent="0.35">
      <c r="P8741" s="1"/>
      <c r="Q8741" s="1"/>
      <c r="T8741" s="1"/>
    </row>
    <row r="8742" spans="16:20" x14ac:dyDescent="0.35">
      <c r="P8742" s="1"/>
      <c r="Q8742" s="1"/>
      <c r="T8742" s="1"/>
    </row>
    <row r="8743" spans="16:20" x14ac:dyDescent="0.35">
      <c r="P8743" s="1"/>
      <c r="Q8743" s="1"/>
      <c r="T8743" s="1"/>
    </row>
    <row r="8744" spans="16:20" x14ac:dyDescent="0.35">
      <c r="P8744" s="1"/>
      <c r="Q8744" s="1"/>
      <c r="T8744" s="1"/>
    </row>
    <row r="8745" spans="16:20" x14ac:dyDescent="0.35">
      <c r="P8745" s="1"/>
      <c r="Q8745" s="1"/>
      <c r="T8745" s="1"/>
    </row>
    <row r="8746" spans="16:20" x14ac:dyDescent="0.35">
      <c r="P8746" s="1"/>
      <c r="Q8746" s="1"/>
      <c r="T8746" s="1"/>
    </row>
    <row r="8747" spans="16:20" x14ac:dyDescent="0.35">
      <c r="P8747" s="1"/>
      <c r="Q8747" s="1"/>
      <c r="T8747" s="1"/>
    </row>
    <row r="8748" spans="16:20" x14ac:dyDescent="0.35">
      <c r="P8748" s="1"/>
      <c r="Q8748" s="1"/>
      <c r="T8748" s="1"/>
    </row>
    <row r="8749" spans="16:20" x14ac:dyDescent="0.35">
      <c r="P8749" s="1"/>
      <c r="Q8749" s="1"/>
      <c r="T8749" s="1"/>
    </row>
    <row r="8750" spans="16:20" x14ac:dyDescent="0.35">
      <c r="P8750" s="1"/>
      <c r="Q8750" s="1"/>
      <c r="T8750" s="1"/>
    </row>
    <row r="8751" spans="16:20" x14ac:dyDescent="0.35">
      <c r="P8751" s="1"/>
      <c r="Q8751" s="1"/>
      <c r="T8751" s="1"/>
    </row>
    <row r="8752" spans="16:20" x14ac:dyDescent="0.35">
      <c r="P8752" s="1"/>
      <c r="Q8752" s="1"/>
      <c r="T8752" s="1"/>
    </row>
    <row r="8753" spans="16:20" x14ac:dyDescent="0.35">
      <c r="P8753" s="1"/>
      <c r="Q8753" s="1"/>
      <c r="T8753" s="1"/>
    </row>
    <row r="8754" spans="16:20" x14ac:dyDescent="0.35">
      <c r="P8754" s="1"/>
      <c r="Q8754" s="1"/>
      <c r="T8754" s="1"/>
    </row>
    <row r="8755" spans="16:20" x14ac:dyDescent="0.35">
      <c r="P8755" s="1"/>
      <c r="Q8755" s="1"/>
      <c r="T8755" s="1"/>
    </row>
    <row r="8756" spans="16:20" x14ac:dyDescent="0.35">
      <c r="P8756" s="1"/>
      <c r="Q8756" s="1"/>
      <c r="T8756" s="1"/>
    </row>
    <row r="8757" spans="16:20" x14ac:dyDescent="0.35">
      <c r="P8757" s="1"/>
      <c r="Q8757" s="1"/>
      <c r="T8757" s="1"/>
    </row>
    <row r="8758" spans="16:20" x14ac:dyDescent="0.35">
      <c r="P8758" s="1"/>
      <c r="Q8758" s="1"/>
      <c r="T8758" s="1"/>
    </row>
    <row r="8759" spans="16:20" x14ac:dyDescent="0.35">
      <c r="P8759" s="1"/>
      <c r="Q8759" s="1"/>
      <c r="T8759" s="1"/>
    </row>
    <row r="8760" spans="16:20" x14ac:dyDescent="0.35">
      <c r="P8760" s="1"/>
      <c r="Q8760" s="1"/>
      <c r="T8760" s="1"/>
    </row>
    <row r="8761" spans="16:20" x14ac:dyDescent="0.35">
      <c r="P8761" s="1"/>
      <c r="Q8761" s="1"/>
      <c r="T8761" s="1"/>
    </row>
    <row r="8762" spans="16:20" x14ac:dyDescent="0.35">
      <c r="P8762" s="1"/>
      <c r="Q8762" s="1"/>
      <c r="T8762" s="1"/>
    </row>
    <row r="8763" spans="16:20" x14ac:dyDescent="0.35">
      <c r="P8763" s="1"/>
      <c r="Q8763" s="1"/>
      <c r="T8763" s="1"/>
    </row>
    <row r="8764" spans="16:20" x14ac:dyDescent="0.35">
      <c r="P8764" s="1"/>
      <c r="Q8764" s="1"/>
      <c r="T8764" s="1"/>
    </row>
    <row r="8765" spans="16:20" x14ac:dyDescent="0.35">
      <c r="P8765" s="1"/>
      <c r="Q8765" s="1"/>
      <c r="T8765" s="1"/>
    </row>
    <row r="8766" spans="16:20" x14ac:dyDescent="0.35">
      <c r="P8766" s="1"/>
      <c r="Q8766" s="1"/>
      <c r="T8766" s="1"/>
    </row>
    <row r="8767" spans="16:20" x14ac:dyDescent="0.35">
      <c r="P8767" s="1"/>
      <c r="Q8767" s="1"/>
      <c r="T8767" s="1"/>
    </row>
    <row r="8768" spans="16:20" x14ac:dyDescent="0.35">
      <c r="P8768" s="1"/>
      <c r="Q8768" s="1"/>
      <c r="T8768" s="1"/>
    </row>
    <row r="8769" spans="16:20" x14ac:dyDescent="0.35">
      <c r="P8769" s="1"/>
      <c r="Q8769" s="1"/>
      <c r="T8769" s="1"/>
    </row>
    <row r="8770" spans="16:20" x14ac:dyDescent="0.35">
      <c r="P8770" s="1"/>
      <c r="Q8770" s="1"/>
      <c r="T8770" s="1"/>
    </row>
    <row r="8771" spans="16:20" x14ac:dyDescent="0.35">
      <c r="P8771" s="1"/>
      <c r="Q8771" s="1"/>
      <c r="T8771" s="1"/>
    </row>
    <row r="8772" spans="16:20" x14ac:dyDescent="0.35">
      <c r="P8772" s="1"/>
      <c r="Q8772" s="1"/>
      <c r="T8772" s="1"/>
    </row>
    <row r="8773" spans="16:20" x14ac:dyDescent="0.35">
      <c r="P8773" s="1"/>
      <c r="Q8773" s="1"/>
      <c r="T8773" s="1"/>
    </row>
    <row r="8774" spans="16:20" x14ac:dyDescent="0.35">
      <c r="P8774" s="1"/>
      <c r="Q8774" s="1"/>
      <c r="T8774" s="1"/>
    </row>
    <row r="8775" spans="16:20" x14ac:dyDescent="0.35">
      <c r="P8775" s="1"/>
      <c r="Q8775" s="1"/>
      <c r="T8775" s="1"/>
    </row>
    <row r="8776" spans="16:20" x14ac:dyDescent="0.35">
      <c r="P8776" s="1"/>
      <c r="Q8776" s="1"/>
      <c r="T8776" s="1"/>
    </row>
    <row r="8777" spans="16:20" x14ac:dyDescent="0.35">
      <c r="P8777" s="1"/>
      <c r="Q8777" s="1"/>
      <c r="T8777" s="1"/>
    </row>
    <row r="8778" spans="16:20" x14ac:dyDescent="0.35">
      <c r="P8778" s="1"/>
      <c r="Q8778" s="1"/>
      <c r="T8778" s="1"/>
    </row>
    <row r="8779" spans="16:20" x14ac:dyDescent="0.35">
      <c r="P8779" s="1"/>
      <c r="Q8779" s="1"/>
      <c r="T8779" s="1"/>
    </row>
    <row r="8780" spans="16:20" x14ac:dyDescent="0.35">
      <c r="P8780" s="1"/>
      <c r="Q8780" s="1"/>
      <c r="T8780" s="1"/>
    </row>
    <row r="8781" spans="16:20" x14ac:dyDescent="0.35">
      <c r="P8781" s="1"/>
      <c r="Q8781" s="1"/>
      <c r="T8781" s="1"/>
    </row>
    <row r="8782" spans="16:20" x14ac:dyDescent="0.35">
      <c r="P8782" s="1"/>
      <c r="Q8782" s="1"/>
      <c r="T8782" s="1"/>
    </row>
    <row r="8783" spans="16:20" x14ac:dyDescent="0.35">
      <c r="P8783" s="1"/>
      <c r="Q8783" s="1"/>
      <c r="T8783" s="1"/>
    </row>
    <row r="8784" spans="16:20" x14ac:dyDescent="0.35">
      <c r="P8784" s="1"/>
      <c r="Q8784" s="1"/>
      <c r="T8784" s="1"/>
    </row>
    <row r="8785" spans="16:20" x14ac:dyDescent="0.35">
      <c r="P8785" s="1"/>
      <c r="Q8785" s="1"/>
      <c r="T8785" s="1"/>
    </row>
    <row r="8786" spans="16:20" x14ac:dyDescent="0.35">
      <c r="P8786" s="1"/>
      <c r="Q8786" s="1"/>
      <c r="T8786" s="1"/>
    </row>
    <row r="8787" spans="16:20" x14ac:dyDescent="0.35">
      <c r="P8787" s="1"/>
      <c r="Q8787" s="1"/>
      <c r="T8787" s="1"/>
    </row>
    <row r="8788" spans="16:20" x14ac:dyDescent="0.35">
      <c r="P8788" s="1"/>
      <c r="Q8788" s="1"/>
      <c r="T8788" s="1"/>
    </row>
    <row r="8789" spans="16:20" x14ac:dyDescent="0.35">
      <c r="P8789" s="1"/>
      <c r="Q8789" s="1"/>
      <c r="T8789" s="1"/>
    </row>
    <row r="8790" spans="16:20" x14ac:dyDescent="0.35">
      <c r="P8790" s="1"/>
      <c r="Q8790" s="1"/>
      <c r="T8790" s="1"/>
    </row>
    <row r="8791" spans="16:20" x14ac:dyDescent="0.35">
      <c r="P8791" s="1"/>
      <c r="Q8791" s="1"/>
      <c r="T8791" s="1"/>
    </row>
    <row r="8792" spans="16:20" x14ac:dyDescent="0.35">
      <c r="P8792" s="1"/>
      <c r="Q8792" s="1"/>
      <c r="T8792" s="1"/>
    </row>
    <row r="8793" spans="16:20" x14ac:dyDescent="0.35">
      <c r="P8793" s="1"/>
      <c r="Q8793" s="1"/>
      <c r="T8793" s="1"/>
    </row>
    <row r="8794" spans="16:20" x14ac:dyDescent="0.35">
      <c r="P8794" s="1"/>
      <c r="Q8794" s="1"/>
      <c r="T8794" s="1"/>
    </row>
    <row r="8795" spans="16:20" x14ac:dyDescent="0.35">
      <c r="P8795" s="1"/>
      <c r="Q8795" s="1"/>
      <c r="T8795" s="1"/>
    </row>
    <row r="8796" spans="16:20" x14ac:dyDescent="0.35">
      <c r="P8796" s="1"/>
      <c r="Q8796" s="1"/>
      <c r="T8796" s="1"/>
    </row>
    <row r="8797" spans="16:20" x14ac:dyDescent="0.35">
      <c r="P8797" s="1"/>
      <c r="Q8797" s="1"/>
      <c r="T8797" s="1"/>
    </row>
    <row r="8798" spans="16:20" x14ac:dyDescent="0.35">
      <c r="P8798" s="1"/>
      <c r="Q8798" s="1"/>
      <c r="T8798" s="1"/>
    </row>
    <row r="8799" spans="16:20" x14ac:dyDescent="0.35">
      <c r="P8799" s="1"/>
      <c r="Q8799" s="1"/>
      <c r="T8799" s="1"/>
    </row>
    <row r="8800" spans="16:20" x14ac:dyDescent="0.35">
      <c r="P8800" s="1"/>
      <c r="Q8800" s="1"/>
      <c r="T8800" s="1"/>
    </row>
    <row r="8801" spans="16:20" x14ac:dyDescent="0.35">
      <c r="P8801" s="1"/>
      <c r="Q8801" s="1"/>
      <c r="T8801" s="1"/>
    </row>
    <row r="8802" spans="16:20" x14ac:dyDescent="0.35">
      <c r="P8802" s="1"/>
      <c r="Q8802" s="1"/>
      <c r="T8802" s="1"/>
    </row>
    <row r="8803" spans="16:20" x14ac:dyDescent="0.35">
      <c r="P8803" s="1"/>
      <c r="Q8803" s="1"/>
      <c r="T8803" s="1"/>
    </row>
    <row r="8804" spans="16:20" x14ac:dyDescent="0.35">
      <c r="P8804" s="1"/>
      <c r="Q8804" s="1"/>
      <c r="T8804" s="1"/>
    </row>
    <row r="8805" spans="16:20" x14ac:dyDescent="0.35">
      <c r="P8805" s="1"/>
      <c r="Q8805" s="1"/>
      <c r="T8805" s="1"/>
    </row>
    <row r="8806" spans="16:20" x14ac:dyDescent="0.35">
      <c r="P8806" s="1"/>
      <c r="Q8806" s="1"/>
      <c r="T8806" s="1"/>
    </row>
    <row r="8807" spans="16:20" x14ac:dyDescent="0.35">
      <c r="P8807" s="1"/>
      <c r="Q8807" s="1"/>
      <c r="T8807" s="1"/>
    </row>
    <row r="8808" spans="16:20" x14ac:dyDescent="0.35">
      <c r="P8808" s="1"/>
      <c r="Q8808" s="1"/>
      <c r="T8808" s="1"/>
    </row>
    <row r="8809" spans="16:20" x14ac:dyDescent="0.35">
      <c r="P8809" s="1"/>
      <c r="Q8809" s="1"/>
      <c r="T8809" s="1"/>
    </row>
    <row r="8810" spans="16:20" x14ac:dyDescent="0.35">
      <c r="P8810" s="1"/>
      <c r="Q8810" s="1"/>
      <c r="T8810" s="1"/>
    </row>
    <row r="8811" spans="16:20" x14ac:dyDescent="0.35">
      <c r="P8811" s="1"/>
      <c r="Q8811" s="1"/>
      <c r="T8811" s="1"/>
    </row>
    <row r="8812" spans="16:20" x14ac:dyDescent="0.35">
      <c r="P8812" s="1"/>
      <c r="Q8812" s="1"/>
      <c r="T8812" s="1"/>
    </row>
    <row r="8813" spans="16:20" x14ac:dyDescent="0.35">
      <c r="P8813" s="1"/>
      <c r="Q8813" s="1"/>
      <c r="T8813" s="1"/>
    </row>
    <row r="8814" spans="16:20" x14ac:dyDescent="0.35">
      <c r="P8814" s="1"/>
      <c r="Q8814" s="1"/>
      <c r="T8814" s="1"/>
    </row>
    <row r="8815" spans="16:20" x14ac:dyDescent="0.35">
      <c r="P8815" s="1"/>
      <c r="Q8815" s="1"/>
      <c r="T8815" s="1"/>
    </row>
    <row r="8816" spans="16:20" x14ac:dyDescent="0.35">
      <c r="P8816" s="1"/>
      <c r="Q8816" s="1"/>
      <c r="T8816" s="1"/>
    </row>
    <row r="8817" spans="16:20" x14ac:dyDescent="0.35">
      <c r="P8817" s="1"/>
      <c r="Q8817" s="1"/>
      <c r="T8817" s="1"/>
    </row>
    <row r="8818" spans="16:20" x14ac:dyDescent="0.35">
      <c r="P8818" s="1"/>
      <c r="Q8818" s="1"/>
      <c r="T8818" s="1"/>
    </row>
    <row r="8819" spans="16:20" x14ac:dyDescent="0.35">
      <c r="P8819" s="1"/>
      <c r="Q8819" s="1"/>
      <c r="T8819" s="1"/>
    </row>
    <row r="8820" spans="16:20" x14ac:dyDescent="0.35">
      <c r="P8820" s="1"/>
      <c r="Q8820" s="1"/>
      <c r="T8820" s="1"/>
    </row>
    <row r="8821" spans="16:20" x14ac:dyDescent="0.35">
      <c r="P8821" s="1"/>
      <c r="Q8821" s="1"/>
      <c r="T8821" s="1"/>
    </row>
    <row r="8822" spans="16:20" x14ac:dyDescent="0.35">
      <c r="P8822" s="1"/>
      <c r="Q8822" s="1"/>
      <c r="T8822" s="1"/>
    </row>
    <row r="8823" spans="16:20" x14ac:dyDescent="0.35">
      <c r="P8823" s="1"/>
      <c r="Q8823" s="1"/>
      <c r="T8823" s="1"/>
    </row>
    <row r="8824" spans="16:20" x14ac:dyDescent="0.35">
      <c r="P8824" s="1"/>
      <c r="Q8824" s="1"/>
      <c r="T8824" s="1"/>
    </row>
    <row r="8825" spans="16:20" x14ac:dyDescent="0.35">
      <c r="P8825" s="1"/>
      <c r="Q8825" s="1"/>
      <c r="T8825" s="1"/>
    </row>
    <row r="8826" spans="16:20" x14ac:dyDescent="0.35">
      <c r="P8826" s="1"/>
      <c r="Q8826" s="1"/>
      <c r="T8826" s="1"/>
    </row>
    <row r="8827" spans="16:20" x14ac:dyDescent="0.35">
      <c r="P8827" s="1"/>
      <c r="Q8827" s="1"/>
      <c r="T8827" s="1"/>
    </row>
    <row r="8828" spans="16:20" x14ac:dyDescent="0.35">
      <c r="P8828" s="1"/>
      <c r="Q8828" s="1"/>
      <c r="T8828" s="1"/>
    </row>
    <row r="8829" spans="16:20" x14ac:dyDescent="0.35">
      <c r="P8829" s="1"/>
      <c r="Q8829" s="1"/>
      <c r="T8829" s="1"/>
    </row>
    <row r="8830" spans="16:20" x14ac:dyDescent="0.35">
      <c r="P8830" s="1"/>
      <c r="Q8830" s="1"/>
      <c r="T8830" s="1"/>
    </row>
    <row r="8831" spans="16:20" x14ac:dyDescent="0.35">
      <c r="P8831" s="1"/>
      <c r="Q8831" s="1"/>
      <c r="T8831" s="1"/>
    </row>
    <row r="8832" spans="16:20" x14ac:dyDescent="0.35">
      <c r="P8832" s="1"/>
      <c r="Q8832" s="1"/>
      <c r="T8832" s="1"/>
    </row>
    <row r="8833" spans="16:20" x14ac:dyDescent="0.35">
      <c r="P8833" s="1"/>
      <c r="Q8833" s="1"/>
      <c r="T8833" s="1"/>
    </row>
    <row r="8834" spans="16:20" x14ac:dyDescent="0.35">
      <c r="P8834" s="1"/>
      <c r="Q8834" s="1"/>
      <c r="T8834" s="1"/>
    </row>
    <row r="8835" spans="16:20" x14ac:dyDescent="0.35">
      <c r="P8835" s="1"/>
      <c r="Q8835" s="1"/>
      <c r="T8835" s="1"/>
    </row>
    <row r="8836" spans="16:20" x14ac:dyDescent="0.35">
      <c r="P8836" s="1"/>
      <c r="Q8836" s="1"/>
      <c r="T8836" s="1"/>
    </row>
    <row r="8837" spans="16:20" x14ac:dyDescent="0.35">
      <c r="P8837" s="1"/>
      <c r="Q8837" s="1"/>
      <c r="T8837" s="1"/>
    </row>
    <row r="8838" spans="16:20" x14ac:dyDescent="0.35">
      <c r="P8838" s="1"/>
      <c r="Q8838" s="1"/>
      <c r="T8838" s="1"/>
    </row>
    <row r="8839" spans="16:20" x14ac:dyDescent="0.35">
      <c r="P8839" s="1"/>
      <c r="Q8839" s="1"/>
      <c r="T8839" s="1"/>
    </row>
    <row r="8840" spans="16:20" x14ac:dyDescent="0.35">
      <c r="P8840" s="1"/>
      <c r="Q8840" s="1"/>
      <c r="T8840" s="1"/>
    </row>
    <row r="8841" spans="16:20" x14ac:dyDescent="0.35">
      <c r="P8841" s="1"/>
      <c r="Q8841" s="1"/>
      <c r="T8841" s="1"/>
    </row>
    <row r="8842" spans="16:20" x14ac:dyDescent="0.35">
      <c r="P8842" s="1"/>
      <c r="Q8842" s="1"/>
      <c r="T8842" s="1"/>
    </row>
    <row r="8843" spans="16:20" x14ac:dyDescent="0.35">
      <c r="P8843" s="1"/>
      <c r="Q8843" s="1"/>
      <c r="T8843" s="1"/>
    </row>
    <row r="8844" spans="16:20" x14ac:dyDescent="0.35">
      <c r="P8844" s="1"/>
      <c r="Q8844" s="1"/>
      <c r="T8844" s="1"/>
    </row>
    <row r="8845" spans="16:20" x14ac:dyDescent="0.35">
      <c r="P8845" s="1"/>
      <c r="Q8845" s="1"/>
      <c r="T8845" s="1"/>
    </row>
    <row r="8846" spans="16:20" x14ac:dyDescent="0.35">
      <c r="P8846" s="1"/>
      <c r="Q8846" s="1"/>
      <c r="T8846" s="1"/>
    </row>
    <row r="8847" spans="16:20" x14ac:dyDescent="0.35">
      <c r="P8847" s="1"/>
      <c r="Q8847" s="1"/>
      <c r="T8847" s="1"/>
    </row>
    <row r="8848" spans="16:20" x14ac:dyDescent="0.35">
      <c r="P8848" s="1"/>
      <c r="Q8848" s="1"/>
      <c r="T8848" s="1"/>
    </row>
    <row r="8849" spans="5:20" x14ac:dyDescent="0.35">
      <c r="P8849" s="1"/>
      <c r="Q8849" s="1"/>
      <c r="T8849" s="1"/>
    </row>
    <row r="8850" spans="5:20" x14ac:dyDescent="0.35">
      <c r="P8850" s="1"/>
      <c r="Q8850" s="1"/>
      <c r="T8850" s="1"/>
    </row>
    <row r="8851" spans="5:20" x14ac:dyDescent="0.35">
      <c r="P8851" s="1"/>
      <c r="Q8851" s="1"/>
      <c r="T8851" s="1"/>
    </row>
    <row r="8852" spans="5:20" x14ac:dyDescent="0.35">
      <c r="P8852" s="1"/>
      <c r="Q8852" s="1"/>
      <c r="T8852" s="1"/>
    </row>
    <row r="8853" spans="5:20" x14ac:dyDescent="0.35">
      <c r="P8853" s="1"/>
      <c r="Q8853" s="1"/>
      <c r="T8853" s="1"/>
    </row>
    <row r="8854" spans="5:20" x14ac:dyDescent="0.35">
      <c r="P8854" s="1"/>
      <c r="Q8854" s="1"/>
      <c r="T8854" s="1"/>
    </row>
    <row r="8855" spans="5:20" x14ac:dyDescent="0.35">
      <c r="P8855" s="1"/>
      <c r="Q8855" s="1"/>
      <c r="T8855" s="1"/>
    </row>
    <row r="8856" spans="5:20" x14ac:dyDescent="0.35">
      <c r="P8856" s="1"/>
      <c r="Q8856" s="1"/>
      <c r="T8856" s="1"/>
    </row>
    <row r="8857" spans="5:20" x14ac:dyDescent="0.35">
      <c r="P8857" s="1"/>
      <c r="Q8857" s="1"/>
      <c r="T8857" s="1"/>
    </row>
    <row r="8858" spans="5:20" x14ac:dyDescent="0.35">
      <c r="E8858" s="1"/>
      <c r="F8858" s="1"/>
      <c r="P8858" s="1"/>
      <c r="Q8858" s="1"/>
      <c r="T8858" s="1"/>
    </row>
    <row r="8859" spans="5:20" x14ac:dyDescent="0.35">
      <c r="E8859" s="1"/>
      <c r="F8859" s="1"/>
      <c r="P8859" s="1"/>
      <c r="Q8859" s="1"/>
      <c r="T8859" s="1"/>
    </row>
    <row r="8860" spans="5:20" x14ac:dyDescent="0.35">
      <c r="E8860" s="1"/>
      <c r="F8860" s="1"/>
      <c r="P8860" s="1"/>
      <c r="Q8860" s="1"/>
      <c r="T8860" s="1"/>
    </row>
    <row r="8861" spans="5:20" x14ac:dyDescent="0.35">
      <c r="E8861" s="1"/>
      <c r="F8861" s="1"/>
      <c r="P8861" s="1"/>
      <c r="Q8861" s="1"/>
      <c r="T8861" s="1"/>
    </row>
    <row r="8862" spans="5:20" x14ac:dyDescent="0.35">
      <c r="E8862" s="1"/>
      <c r="F8862" s="1"/>
      <c r="P8862" s="1"/>
      <c r="Q8862" s="1"/>
      <c r="T8862" s="1"/>
    </row>
    <row r="8863" spans="5:20" x14ac:dyDescent="0.35">
      <c r="E8863" s="1"/>
      <c r="F8863" s="1"/>
      <c r="P8863" s="1"/>
      <c r="Q8863" s="1"/>
      <c r="T8863" s="1"/>
    </row>
    <row r="8864" spans="5:20" x14ac:dyDescent="0.35">
      <c r="E8864" s="1"/>
      <c r="F8864" s="1"/>
      <c r="P8864" s="1"/>
      <c r="Q8864" s="1"/>
      <c r="T8864" s="1"/>
    </row>
    <row r="8865" spans="5:20" x14ac:dyDescent="0.35">
      <c r="E8865" s="1"/>
      <c r="F8865" s="1"/>
      <c r="P8865" s="1"/>
      <c r="Q8865" s="1"/>
      <c r="T8865" s="1"/>
    </row>
    <row r="8866" spans="5:20" x14ac:dyDescent="0.35">
      <c r="E8866" s="1"/>
      <c r="F8866" s="1"/>
      <c r="P8866" s="1"/>
      <c r="Q8866" s="1"/>
      <c r="T8866" s="1"/>
    </row>
    <row r="8867" spans="5:20" x14ac:dyDescent="0.35">
      <c r="E8867" s="1"/>
      <c r="F8867" s="1"/>
      <c r="P8867" s="1"/>
      <c r="Q8867" s="1"/>
      <c r="T8867" s="1"/>
    </row>
    <row r="8868" spans="5:20" x14ac:dyDescent="0.35">
      <c r="E8868" s="1"/>
      <c r="F8868" s="1"/>
      <c r="P8868" s="1"/>
      <c r="Q8868" s="1"/>
      <c r="T8868" s="1"/>
    </row>
    <row r="8869" spans="5:20" x14ac:dyDescent="0.35">
      <c r="E8869" s="1"/>
      <c r="F8869" s="1"/>
      <c r="P8869" s="1"/>
      <c r="Q8869" s="1"/>
      <c r="T8869" s="1"/>
    </row>
    <row r="8870" spans="5:20" x14ac:dyDescent="0.35">
      <c r="E8870" s="1"/>
      <c r="F8870" s="1"/>
      <c r="P8870" s="1"/>
      <c r="Q8870" s="1"/>
      <c r="T8870" s="1"/>
    </row>
    <row r="8871" spans="5:20" x14ac:dyDescent="0.35">
      <c r="E8871" s="1"/>
      <c r="F8871" s="1"/>
      <c r="P8871" s="1"/>
      <c r="Q8871" s="1"/>
      <c r="T8871" s="1"/>
    </row>
    <row r="8872" spans="5:20" x14ac:dyDescent="0.35">
      <c r="E8872" s="1"/>
      <c r="F8872" s="1"/>
      <c r="P8872" s="1"/>
      <c r="Q8872" s="1"/>
      <c r="T8872" s="1"/>
    </row>
    <row r="8873" spans="5:20" x14ac:dyDescent="0.35">
      <c r="E8873" s="1"/>
      <c r="F8873" s="1"/>
      <c r="P8873" s="1"/>
      <c r="Q8873" s="1"/>
      <c r="T8873" s="1"/>
    </row>
    <row r="8874" spans="5:20" x14ac:dyDescent="0.35">
      <c r="E8874" s="1"/>
      <c r="F8874" s="1"/>
      <c r="P8874" s="1"/>
      <c r="Q8874" s="1"/>
      <c r="T8874" s="1"/>
    </row>
    <row r="8875" spans="5:20" x14ac:dyDescent="0.35">
      <c r="E8875" s="1"/>
      <c r="F8875" s="1"/>
      <c r="P8875" s="1"/>
      <c r="Q8875" s="1"/>
      <c r="T8875" s="1"/>
    </row>
    <row r="8876" spans="5:20" x14ac:dyDescent="0.35">
      <c r="E8876" s="1"/>
      <c r="F8876" s="1"/>
      <c r="P8876" s="1"/>
      <c r="Q8876" s="1"/>
      <c r="T8876" s="1"/>
    </row>
    <row r="8877" spans="5:20" x14ac:dyDescent="0.35">
      <c r="E8877" s="1"/>
      <c r="F8877" s="1"/>
      <c r="P8877" s="1"/>
      <c r="Q8877" s="1"/>
      <c r="T8877" s="1"/>
    </row>
    <row r="8878" spans="5:20" x14ac:dyDescent="0.35">
      <c r="E8878" s="1"/>
      <c r="F8878" s="1"/>
      <c r="P8878" s="1"/>
      <c r="Q8878" s="1"/>
      <c r="T8878" s="1"/>
    </row>
    <row r="8879" spans="5:20" x14ac:dyDescent="0.35">
      <c r="E8879" s="1"/>
      <c r="F8879" s="1"/>
      <c r="P8879" s="1"/>
      <c r="Q8879" s="1"/>
      <c r="T8879" s="1"/>
    </row>
    <row r="8880" spans="5:20" x14ac:dyDescent="0.35">
      <c r="E8880" s="1"/>
      <c r="F8880" s="1"/>
      <c r="P8880" s="1"/>
      <c r="Q8880" s="1"/>
      <c r="T8880" s="1"/>
    </row>
    <row r="8881" spans="5:20" x14ac:dyDescent="0.35">
      <c r="E8881" s="1"/>
      <c r="F8881" s="1"/>
      <c r="P8881" s="1"/>
      <c r="Q8881" s="1"/>
      <c r="T8881" s="1"/>
    </row>
    <row r="8882" spans="5:20" x14ac:dyDescent="0.35">
      <c r="P8882" s="1"/>
      <c r="Q8882" s="1"/>
      <c r="T8882" s="1"/>
    </row>
    <row r="8883" spans="5:20" x14ac:dyDescent="0.35">
      <c r="P8883" s="1"/>
      <c r="Q8883" s="1"/>
      <c r="T8883" s="1"/>
    </row>
    <row r="8884" spans="5:20" x14ac:dyDescent="0.35">
      <c r="P8884" s="1"/>
      <c r="Q8884" s="1"/>
      <c r="T8884" s="1"/>
    </row>
    <row r="8885" spans="5:20" x14ac:dyDescent="0.35">
      <c r="P8885" s="1"/>
      <c r="Q8885" s="1"/>
      <c r="T8885" s="1"/>
    </row>
    <row r="8886" spans="5:20" x14ac:dyDescent="0.35">
      <c r="P8886" s="1"/>
      <c r="Q8886" s="1"/>
      <c r="T8886" s="1"/>
    </row>
    <row r="8887" spans="5:20" x14ac:dyDescent="0.35">
      <c r="P8887" s="1"/>
      <c r="Q8887" s="1"/>
      <c r="T8887" s="1"/>
    </row>
    <row r="8888" spans="5:20" x14ac:dyDescent="0.35">
      <c r="P8888" s="1"/>
      <c r="Q8888" s="1"/>
      <c r="T8888" s="1"/>
    </row>
    <row r="8889" spans="5:20" x14ac:dyDescent="0.35">
      <c r="P8889" s="1"/>
      <c r="Q8889" s="1"/>
      <c r="T8889" s="1"/>
    </row>
    <row r="8890" spans="5:20" x14ac:dyDescent="0.35">
      <c r="P8890" s="1"/>
      <c r="Q8890" s="1"/>
      <c r="T8890" s="1"/>
    </row>
    <row r="8891" spans="5:20" x14ac:dyDescent="0.35">
      <c r="P8891" s="1"/>
      <c r="Q8891" s="1"/>
      <c r="T8891" s="1"/>
    </row>
    <row r="8892" spans="5:20" x14ac:dyDescent="0.35">
      <c r="P8892" s="1"/>
      <c r="Q8892" s="1"/>
      <c r="T8892" s="1"/>
    </row>
    <row r="8893" spans="5:20" x14ac:dyDescent="0.35">
      <c r="P8893" s="1"/>
      <c r="Q8893" s="1"/>
      <c r="T8893" s="1"/>
    </row>
    <row r="8894" spans="5:20" x14ac:dyDescent="0.35">
      <c r="P8894" s="1"/>
      <c r="Q8894" s="1"/>
      <c r="T8894" s="1"/>
    </row>
    <row r="8895" spans="5:20" x14ac:dyDescent="0.35">
      <c r="P8895" s="1"/>
      <c r="Q8895" s="1"/>
      <c r="T8895" s="1"/>
    </row>
    <row r="8896" spans="5:20" x14ac:dyDescent="0.35">
      <c r="P8896" s="1"/>
      <c r="Q8896" s="1"/>
      <c r="T8896" s="1"/>
    </row>
    <row r="8897" spans="16:20" x14ac:dyDescent="0.35">
      <c r="P8897" s="1"/>
      <c r="Q8897" s="1"/>
      <c r="T8897" s="1"/>
    </row>
    <row r="8898" spans="16:20" x14ac:dyDescent="0.35">
      <c r="P8898" s="1"/>
      <c r="Q8898" s="1"/>
      <c r="T8898" s="1"/>
    </row>
    <row r="8899" spans="16:20" x14ac:dyDescent="0.35">
      <c r="P8899" s="1"/>
      <c r="Q8899" s="1"/>
      <c r="T8899" s="1"/>
    </row>
    <row r="8900" spans="16:20" x14ac:dyDescent="0.35">
      <c r="P8900" s="1"/>
      <c r="Q8900" s="1"/>
      <c r="T8900" s="1"/>
    </row>
    <row r="8901" spans="16:20" x14ac:dyDescent="0.35">
      <c r="P8901" s="1"/>
      <c r="Q8901" s="1"/>
      <c r="T8901" s="1"/>
    </row>
    <row r="8902" spans="16:20" x14ac:dyDescent="0.35">
      <c r="P8902" s="1"/>
      <c r="Q8902" s="1"/>
      <c r="T8902" s="1"/>
    </row>
    <row r="8903" spans="16:20" x14ac:dyDescent="0.35">
      <c r="P8903" s="1"/>
      <c r="Q8903" s="1"/>
      <c r="T8903" s="1"/>
    </row>
    <row r="8904" spans="16:20" x14ac:dyDescent="0.35">
      <c r="P8904" s="1"/>
      <c r="Q8904" s="1"/>
      <c r="T8904" s="1"/>
    </row>
    <row r="8905" spans="16:20" x14ac:dyDescent="0.35">
      <c r="P8905" s="1"/>
      <c r="Q8905" s="1"/>
      <c r="T8905" s="1"/>
    </row>
    <row r="8906" spans="16:20" x14ac:dyDescent="0.35">
      <c r="P8906" s="1"/>
      <c r="Q8906" s="1"/>
      <c r="T8906" s="1"/>
    </row>
    <row r="8907" spans="16:20" x14ac:dyDescent="0.35">
      <c r="P8907" s="1"/>
      <c r="Q8907" s="1"/>
      <c r="T8907" s="1"/>
    </row>
    <row r="8908" spans="16:20" x14ac:dyDescent="0.35">
      <c r="P8908" s="1"/>
      <c r="Q8908" s="1"/>
      <c r="T8908" s="1"/>
    </row>
    <row r="8909" spans="16:20" x14ac:dyDescent="0.35">
      <c r="P8909" s="1"/>
      <c r="Q8909" s="1"/>
      <c r="T8909" s="1"/>
    </row>
    <row r="8910" spans="16:20" x14ac:dyDescent="0.35">
      <c r="P8910" s="1"/>
      <c r="Q8910" s="1"/>
      <c r="T8910" s="1"/>
    </row>
    <row r="8911" spans="16:20" x14ac:dyDescent="0.35">
      <c r="P8911" s="1"/>
      <c r="Q8911" s="1"/>
      <c r="T8911" s="1"/>
    </row>
    <row r="8912" spans="16:20" x14ac:dyDescent="0.35">
      <c r="P8912" s="1"/>
      <c r="Q8912" s="1"/>
      <c r="T8912" s="1"/>
    </row>
    <row r="8913" spans="16:20" x14ac:dyDescent="0.35">
      <c r="P8913" s="1"/>
      <c r="Q8913" s="1"/>
      <c r="T8913" s="1"/>
    </row>
    <row r="8914" spans="16:20" x14ac:dyDescent="0.35">
      <c r="P8914" s="1"/>
      <c r="Q8914" s="1"/>
      <c r="T8914" s="1"/>
    </row>
    <row r="8915" spans="16:20" x14ac:dyDescent="0.35">
      <c r="P8915" s="1"/>
      <c r="Q8915" s="1"/>
      <c r="T8915" s="1"/>
    </row>
    <row r="8916" spans="16:20" x14ac:dyDescent="0.35">
      <c r="P8916" s="1"/>
      <c r="Q8916" s="1"/>
      <c r="T8916" s="1"/>
    </row>
    <row r="8917" spans="16:20" x14ac:dyDescent="0.35">
      <c r="P8917" s="1"/>
      <c r="Q8917" s="1"/>
      <c r="T8917" s="1"/>
    </row>
    <row r="8918" spans="16:20" x14ac:dyDescent="0.35">
      <c r="P8918" s="1"/>
      <c r="Q8918" s="1"/>
      <c r="T8918" s="1"/>
    </row>
    <row r="8919" spans="16:20" x14ac:dyDescent="0.35">
      <c r="P8919" s="1"/>
      <c r="Q8919" s="1"/>
      <c r="T8919" s="1"/>
    </row>
    <row r="8920" spans="16:20" x14ac:dyDescent="0.35">
      <c r="P8920" s="1"/>
      <c r="Q8920" s="1"/>
      <c r="T8920" s="1"/>
    </row>
    <row r="8921" spans="16:20" x14ac:dyDescent="0.35">
      <c r="P8921" s="1"/>
      <c r="Q8921" s="1"/>
      <c r="T8921" s="1"/>
    </row>
    <row r="8922" spans="16:20" x14ac:dyDescent="0.35">
      <c r="P8922" s="1"/>
      <c r="Q8922" s="1"/>
      <c r="T8922" s="1"/>
    </row>
    <row r="8923" spans="16:20" x14ac:dyDescent="0.35">
      <c r="P8923" s="1"/>
      <c r="Q8923" s="1"/>
      <c r="T8923" s="1"/>
    </row>
    <row r="8924" spans="16:20" x14ac:dyDescent="0.35">
      <c r="P8924" s="1"/>
      <c r="Q8924" s="1"/>
      <c r="T8924" s="1"/>
    </row>
    <row r="8925" spans="16:20" x14ac:dyDescent="0.35">
      <c r="P8925" s="1"/>
      <c r="Q8925" s="1"/>
      <c r="T8925" s="1"/>
    </row>
    <row r="8926" spans="16:20" x14ac:dyDescent="0.35">
      <c r="P8926" s="1"/>
      <c r="Q8926" s="1"/>
      <c r="T8926" s="1"/>
    </row>
    <row r="8927" spans="16:20" x14ac:dyDescent="0.35">
      <c r="P8927" s="1"/>
      <c r="Q8927" s="1"/>
      <c r="T8927" s="1"/>
    </row>
    <row r="8928" spans="16:20" x14ac:dyDescent="0.35">
      <c r="P8928" s="1"/>
      <c r="Q8928" s="1"/>
      <c r="T8928" s="1"/>
    </row>
    <row r="8929" spans="16:20" x14ac:dyDescent="0.35">
      <c r="P8929" s="1"/>
      <c r="Q8929" s="1"/>
      <c r="T8929" s="1"/>
    </row>
    <row r="8930" spans="16:20" x14ac:dyDescent="0.35">
      <c r="P8930" s="1"/>
      <c r="Q8930" s="1"/>
      <c r="T8930" s="1"/>
    </row>
    <row r="8931" spans="16:20" x14ac:dyDescent="0.35">
      <c r="P8931" s="1"/>
      <c r="Q8931" s="1"/>
      <c r="T8931" s="1"/>
    </row>
    <row r="8932" spans="16:20" x14ac:dyDescent="0.35">
      <c r="P8932" s="1"/>
      <c r="Q8932" s="1"/>
      <c r="T8932" s="1"/>
    </row>
    <row r="8933" spans="16:20" x14ac:dyDescent="0.35">
      <c r="P8933" s="1"/>
      <c r="Q8933" s="1"/>
      <c r="T8933" s="1"/>
    </row>
    <row r="8934" spans="16:20" x14ac:dyDescent="0.35">
      <c r="P8934" s="1"/>
      <c r="Q8934" s="1"/>
      <c r="T8934" s="1"/>
    </row>
    <row r="8935" spans="16:20" x14ac:dyDescent="0.35">
      <c r="P8935" s="1"/>
      <c r="Q8935" s="1"/>
      <c r="T8935" s="1"/>
    </row>
    <row r="8936" spans="16:20" x14ac:dyDescent="0.35">
      <c r="P8936" s="1"/>
      <c r="Q8936" s="1"/>
      <c r="T8936" s="1"/>
    </row>
    <row r="8937" spans="16:20" x14ac:dyDescent="0.35">
      <c r="P8937" s="1"/>
      <c r="Q8937" s="1"/>
      <c r="T8937" s="1"/>
    </row>
    <row r="8938" spans="16:20" x14ac:dyDescent="0.35">
      <c r="P8938" s="1"/>
      <c r="Q8938" s="1"/>
      <c r="T8938" s="1"/>
    </row>
    <row r="8939" spans="16:20" x14ac:dyDescent="0.35">
      <c r="P8939" s="1"/>
      <c r="Q8939" s="1"/>
      <c r="T8939" s="1"/>
    </row>
    <row r="8940" spans="16:20" x14ac:dyDescent="0.35">
      <c r="P8940" s="1"/>
      <c r="Q8940" s="1"/>
      <c r="T8940" s="1"/>
    </row>
    <row r="8941" spans="16:20" x14ac:dyDescent="0.35">
      <c r="P8941" s="1"/>
      <c r="Q8941" s="1"/>
      <c r="T8941" s="1"/>
    </row>
    <row r="8942" spans="16:20" x14ac:dyDescent="0.35">
      <c r="P8942" s="1"/>
      <c r="Q8942" s="1"/>
      <c r="T8942" s="1"/>
    </row>
    <row r="8943" spans="16:20" x14ac:dyDescent="0.35">
      <c r="P8943" s="1"/>
      <c r="Q8943" s="1"/>
      <c r="T8943" s="1"/>
    </row>
    <row r="8944" spans="16:20" x14ac:dyDescent="0.35">
      <c r="P8944" s="1"/>
      <c r="Q8944" s="1"/>
      <c r="T8944" s="1"/>
    </row>
    <row r="8945" spans="16:20" x14ac:dyDescent="0.35">
      <c r="P8945" s="1"/>
      <c r="Q8945" s="1"/>
      <c r="T8945" s="1"/>
    </row>
    <row r="8946" spans="16:20" x14ac:dyDescent="0.35">
      <c r="P8946" s="1"/>
      <c r="Q8946" s="1"/>
      <c r="T8946" s="1"/>
    </row>
    <row r="8947" spans="16:20" x14ac:dyDescent="0.35">
      <c r="P8947" s="1"/>
      <c r="Q8947" s="1"/>
      <c r="T8947" s="1"/>
    </row>
    <row r="8948" spans="16:20" x14ac:dyDescent="0.35">
      <c r="P8948" s="1"/>
      <c r="Q8948" s="1"/>
      <c r="T8948" s="1"/>
    </row>
    <row r="8949" spans="16:20" x14ac:dyDescent="0.35">
      <c r="P8949" s="1"/>
      <c r="Q8949" s="1"/>
      <c r="T8949" s="1"/>
    </row>
    <row r="8950" spans="16:20" x14ac:dyDescent="0.35">
      <c r="P8950" s="1"/>
      <c r="Q8950" s="1"/>
      <c r="T8950" s="1"/>
    </row>
    <row r="8951" spans="16:20" x14ac:dyDescent="0.35">
      <c r="P8951" s="1"/>
      <c r="Q8951" s="1"/>
      <c r="T8951" s="1"/>
    </row>
    <row r="8952" spans="16:20" x14ac:dyDescent="0.35">
      <c r="P8952" s="1"/>
      <c r="Q8952" s="1"/>
      <c r="T8952" s="1"/>
    </row>
    <row r="8953" spans="16:20" x14ac:dyDescent="0.35">
      <c r="P8953" s="1"/>
      <c r="Q8953" s="1"/>
      <c r="T8953" s="1"/>
    </row>
    <row r="8954" spans="16:20" x14ac:dyDescent="0.35">
      <c r="P8954" s="1"/>
      <c r="Q8954" s="1"/>
      <c r="T8954" s="1"/>
    </row>
    <row r="8955" spans="16:20" x14ac:dyDescent="0.35">
      <c r="P8955" s="1"/>
      <c r="Q8955" s="1"/>
      <c r="T8955" s="1"/>
    </row>
    <row r="8956" spans="16:20" x14ac:dyDescent="0.35">
      <c r="P8956" s="1"/>
      <c r="Q8956" s="1"/>
      <c r="T8956" s="1"/>
    </row>
    <row r="8957" spans="16:20" x14ac:dyDescent="0.35">
      <c r="P8957" s="1"/>
      <c r="Q8957" s="1"/>
      <c r="T8957" s="1"/>
    </row>
    <row r="8958" spans="16:20" x14ac:dyDescent="0.35">
      <c r="P8958" s="1"/>
      <c r="Q8958" s="1"/>
      <c r="T8958" s="1"/>
    </row>
    <row r="8959" spans="16:20" x14ac:dyDescent="0.35">
      <c r="P8959" s="1"/>
      <c r="Q8959" s="1"/>
      <c r="T8959" s="1"/>
    </row>
    <row r="8960" spans="16:20" x14ac:dyDescent="0.35">
      <c r="P8960" s="1"/>
      <c r="Q8960" s="1"/>
      <c r="T8960" s="1"/>
    </row>
    <row r="8961" spans="16:20" x14ac:dyDescent="0.35">
      <c r="P8961" s="1"/>
      <c r="Q8961" s="1"/>
      <c r="T8961" s="1"/>
    </row>
    <row r="8962" spans="16:20" x14ac:dyDescent="0.35">
      <c r="P8962" s="1"/>
      <c r="Q8962" s="1"/>
      <c r="T8962" s="1"/>
    </row>
    <row r="8963" spans="16:20" x14ac:dyDescent="0.35">
      <c r="P8963" s="1"/>
      <c r="Q8963" s="1"/>
      <c r="T8963" s="1"/>
    </row>
    <row r="8964" spans="16:20" x14ac:dyDescent="0.35">
      <c r="P8964" s="1"/>
      <c r="Q8964" s="1"/>
      <c r="T8964" s="1"/>
    </row>
    <row r="8965" spans="16:20" x14ac:dyDescent="0.35">
      <c r="P8965" s="1"/>
      <c r="Q8965" s="1"/>
      <c r="T8965" s="1"/>
    </row>
    <row r="8966" spans="16:20" x14ac:dyDescent="0.35">
      <c r="P8966" s="1"/>
      <c r="Q8966" s="1"/>
      <c r="T8966" s="1"/>
    </row>
    <row r="8967" spans="16:20" x14ac:dyDescent="0.35">
      <c r="P8967" s="1"/>
      <c r="Q8967" s="1"/>
      <c r="T8967" s="1"/>
    </row>
    <row r="8968" spans="16:20" x14ac:dyDescent="0.35">
      <c r="P8968" s="1"/>
      <c r="Q8968" s="1"/>
      <c r="T8968" s="1"/>
    </row>
    <row r="8969" spans="16:20" x14ac:dyDescent="0.35">
      <c r="P8969" s="1"/>
      <c r="Q8969" s="1"/>
      <c r="T8969" s="1"/>
    </row>
    <row r="8970" spans="16:20" x14ac:dyDescent="0.35">
      <c r="P8970" s="1"/>
      <c r="Q8970" s="1"/>
      <c r="T8970" s="1"/>
    </row>
    <row r="8971" spans="16:20" x14ac:dyDescent="0.35">
      <c r="P8971" s="1"/>
      <c r="Q8971" s="1"/>
      <c r="T8971" s="1"/>
    </row>
    <row r="8972" spans="16:20" x14ac:dyDescent="0.35">
      <c r="P8972" s="1"/>
      <c r="Q8972" s="1"/>
      <c r="T8972" s="1"/>
    </row>
    <row r="8973" spans="16:20" x14ac:dyDescent="0.35">
      <c r="P8973" s="1"/>
      <c r="Q8973" s="1"/>
      <c r="T8973" s="1"/>
    </row>
    <row r="8974" spans="16:20" x14ac:dyDescent="0.35">
      <c r="P8974" s="1"/>
      <c r="Q8974" s="1"/>
      <c r="T8974" s="1"/>
    </row>
    <row r="8975" spans="16:20" x14ac:dyDescent="0.35">
      <c r="P8975" s="1"/>
      <c r="Q8975" s="1"/>
      <c r="T8975" s="1"/>
    </row>
    <row r="8976" spans="16:20" x14ac:dyDescent="0.35">
      <c r="P8976" s="1"/>
      <c r="Q8976" s="1"/>
      <c r="T8976" s="1"/>
    </row>
    <row r="8977" spans="16:20" x14ac:dyDescent="0.35">
      <c r="P8977" s="1"/>
      <c r="Q8977" s="1"/>
      <c r="T8977" s="1"/>
    </row>
    <row r="8978" spans="16:20" x14ac:dyDescent="0.35">
      <c r="P8978" s="1"/>
      <c r="Q8978" s="1"/>
      <c r="T8978" s="1"/>
    </row>
    <row r="8979" spans="16:20" x14ac:dyDescent="0.35">
      <c r="P8979" s="1"/>
      <c r="Q8979" s="1"/>
      <c r="T8979" s="1"/>
    </row>
    <row r="8980" spans="16:20" x14ac:dyDescent="0.35">
      <c r="P8980" s="1"/>
      <c r="Q8980" s="1"/>
      <c r="T8980" s="1"/>
    </row>
    <row r="8981" spans="16:20" x14ac:dyDescent="0.35">
      <c r="P8981" s="1"/>
      <c r="Q8981" s="1"/>
      <c r="T8981" s="1"/>
    </row>
    <row r="8982" spans="16:20" x14ac:dyDescent="0.35">
      <c r="P8982" s="1"/>
      <c r="Q8982" s="1"/>
      <c r="T8982" s="1"/>
    </row>
    <row r="8983" spans="16:20" x14ac:dyDescent="0.35">
      <c r="P8983" s="1"/>
      <c r="Q8983" s="1"/>
      <c r="T8983" s="1"/>
    </row>
    <row r="8984" spans="16:20" x14ac:dyDescent="0.35">
      <c r="P8984" s="1"/>
      <c r="Q8984" s="1"/>
      <c r="T8984" s="1"/>
    </row>
    <row r="8985" spans="16:20" x14ac:dyDescent="0.35">
      <c r="P8985" s="1"/>
      <c r="Q8985" s="1"/>
      <c r="T8985" s="1"/>
    </row>
    <row r="8986" spans="16:20" x14ac:dyDescent="0.35">
      <c r="P8986" s="1"/>
      <c r="Q8986" s="1"/>
      <c r="T8986" s="1"/>
    </row>
    <row r="8987" spans="16:20" x14ac:dyDescent="0.35">
      <c r="P8987" s="1"/>
      <c r="Q8987" s="1"/>
      <c r="T8987" s="1"/>
    </row>
    <row r="8988" spans="16:20" x14ac:dyDescent="0.35">
      <c r="P8988" s="1"/>
      <c r="Q8988" s="1"/>
      <c r="T8988" s="1"/>
    </row>
    <row r="8989" spans="16:20" x14ac:dyDescent="0.35">
      <c r="P8989" s="1"/>
      <c r="Q8989" s="1"/>
      <c r="T8989" s="1"/>
    </row>
    <row r="8990" spans="16:20" x14ac:dyDescent="0.35">
      <c r="P8990" s="1"/>
      <c r="Q8990" s="1"/>
      <c r="T8990" s="1"/>
    </row>
    <row r="8991" spans="16:20" x14ac:dyDescent="0.35">
      <c r="P8991" s="1"/>
      <c r="Q8991" s="1"/>
      <c r="T8991" s="1"/>
    </row>
    <row r="8992" spans="16:20" x14ac:dyDescent="0.35">
      <c r="P8992" s="1"/>
      <c r="Q8992" s="1"/>
      <c r="T8992" s="1"/>
    </row>
    <row r="8993" spans="16:20" x14ac:dyDescent="0.35">
      <c r="P8993" s="1"/>
      <c r="Q8993" s="1"/>
      <c r="T8993" s="1"/>
    </row>
    <row r="8994" spans="16:20" x14ac:dyDescent="0.35">
      <c r="P8994" s="1"/>
      <c r="Q8994" s="1"/>
      <c r="T8994" s="1"/>
    </row>
    <row r="8995" spans="16:20" x14ac:dyDescent="0.35">
      <c r="P8995" s="1"/>
      <c r="Q8995" s="1"/>
      <c r="T8995" s="1"/>
    </row>
    <row r="8996" spans="16:20" x14ac:dyDescent="0.35">
      <c r="P8996" s="1"/>
      <c r="Q8996" s="1"/>
      <c r="T8996" s="1"/>
    </row>
    <row r="8997" spans="16:20" x14ac:dyDescent="0.35">
      <c r="P8997" s="1"/>
      <c r="Q8997" s="1"/>
      <c r="T8997" s="1"/>
    </row>
    <row r="8998" spans="16:20" x14ac:dyDescent="0.35">
      <c r="P8998" s="1"/>
      <c r="Q8998" s="1"/>
      <c r="T8998" s="1"/>
    </row>
    <row r="8999" spans="16:20" x14ac:dyDescent="0.35">
      <c r="P8999" s="1"/>
      <c r="Q8999" s="1"/>
      <c r="T8999" s="1"/>
    </row>
    <row r="9000" spans="16:20" x14ac:dyDescent="0.35">
      <c r="P9000" s="1"/>
      <c r="Q9000" s="1"/>
      <c r="T9000" s="1"/>
    </row>
    <row r="9001" spans="16:20" x14ac:dyDescent="0.35">
      <c r="P9001" s="1"/>
      <c r="Q9001" s="1"/>
      <c r="T9001" s="1"/>
    </row>
    <row r="9002" spans="16:20" x14ac:dyDescent="0.35">
      <c r="P9002" s="1"/>
      <c r="Q9002" s="1"/>
      <c r="T9002" s="1"/>
    </row>
    <row r="9003" spans="16:20" x14ac:dyDescent="0.35">
      <c r="P9003" s="1"/>
      <c r="Q9003" s="1"/>
      <c r="T9003" s="1"/>
    </row>
    <row r="9004" spans="16:20" x14ac:dyDescent="0.35">
      <c r="P9004" s="1"/>
      <c r="Q9004" s="1"/>
      <c r="T9004" s="1"/>
    </row>
    <row r="9005" spans="16:20" x14ac:dyDescent="0.35">
      <c r="P9005" s="1"/>
      <c r="Q9005" s="1"/>
      <c r="T9005" s="1"/>
    </row>
    <row r="9006" spans="16:20" x14ac:dyDescent="0.35">
      <c r="P9006" s="1"/>
      <c r="Q9006" s="1"/>
      <c r="T9006" s="1"/>
    </row>
    <row r="9007" spans="16:20" x14ac:dyDescent="0.35">
      <c r="P9007" s="1"/>
      <c r="Q9007" s="1"/>
      <c r="T9007" s="1"/>
    </row>
    <row r="9008" spans="16:20" x14ac:dyDescent="0.35">
      <c r="P9008" s="1"/>
      <c r="Q9008" s="1"/>
      <c r="T9008" s="1"/>
    </row>
    <row r="9009" spans="16:20" x14ac:dyDescent="0.35">
      <c r="P9009" s="1"/>
      <c r="Q9009" s="1"/>
      <c r="T9009" s="1"/>
    </row>
    <row r="9010" spans="16:20" x14ac:dyDescent="0.35">
      <c r="P9010" s="1"/>
      <c r="Q9010" s="1"/>
      <c r="T9010" s="1"/>
    </row>
    <row r="9011" spans="16:20" x14ac:dyDescent="0.35">
      <c r="P9011" s="1"/>
      <c r="Q9011" s="1"/>
      <c r="T9011" s="1"/>
    </row>
    <row r="9012" spans="16:20" x14ac:dyDescent="0.35">
      <c r="P9012" s="1"/>
      <c r="Q9012" s="1"/>
      <c r="T9012" s="1"/>
    </row>
    <row r="9013" spans="16:20" x14ac:dyDescent="0.35">
      <c r="P9013" s="1"/>
      <c r="Q9013" s="1"/>
      <c r="T9013" s="1"/>
    </row>
    <row r="9014" spans="16:20" x14ac:dyDescent="0.35">
      <c r="P9014" s="1"/>
      <c r="Q9014" s="1"/>
      <c r="T9014" s="1"/>
    </row>
    <row r="9015" spans="16:20" x14ac:dyDescent="0.35">
      <c r="P9015" s="1"/>
      <c r="Q9015" s="1"/>
      <c r="T9015" s="1"/>
    </row>
    <row r="9016" spans="16:20" x14ac:dyDescent="0.35">
      <c r="P9016" s="1"/>
      <c r="Q9016" s="1"/>
      <c r="T9016" s="1"/>
    </row>
    <row r="9017" spans="16:20" x14ac:dyDescent="0.35">
      <c r="P9017" s="1"/>
      <c r="Q9017" s="1"/>
      <c r="T9017" s="1"/>
    </row>
    <row r="9018" spans="16:20" x14ac:dyDescent="0.35">
      <c r="P9018" s="1"/>
      <c r="Q9018" s="1"/>
      <c r="T9018" s="1"/>
    </row>
    <row r="9019" spans="16:20" x14ac:dyDescent="0.35">
      <c r="P9019" s="1"/>
      <c r="Q9019" s="1"/>
      <c r="T9019" s="1"/>
    </row>
    <row r="9020" spans="16:20" x14ac:dyDescent="0.35">
      <c r="P9020" s="1"/>
      <c r="Q9020" s="1"/>
      <c r="T9020" s="1"/>
    </row>
    <row r="9021" spans="16:20" x14ac:dyDescent="0.35">
      <c r="P9021" s="1"/>
      <c r="Q9021" s="1"/>
      <c r="T9021" s="1"/>
    </row>
    <row r="9022" spans="16:20" x14ac:dyDescent="0.35">
      <c r="P9022" s="1"/>
      <c r="Q9022" s="1"/>
      <c r="T9022" s="1"/>
    </row>
    <row r="9023" spans="16:20" x14ac:dyDescent="0.35">
      <c r="P9023" s="1"/>
      <c r="Q9023" s="1"/>
      <c r="T9023" s="1"/>
    </row>
    <row r="9024" spans="16:20" x14ac:dyDescent="0.35">
      <c r="P9024" s="1"/>
      <c r="Q9024" s="1"/>
      <c r="T9024" s="1"/>
    </row>
    <row r="9025" spans="16:20" x14ac:dyDescent="0.35">
      <c r="P9025" s="1"/>
      <c r="Q9025" s="1"/>
      <c r="T9025" s="1"/>
    </row>
    <row r="9026" spans="16:20" x14ac:dyDescent="0.35">
      <c r="P9026" s="1"/>
      <c r="Q9026" s="1"/>
      <c r="T9026" s="1"/>
    </row>
    <row r="9027" spans="16:20" x14ac:dyDescent="0.35">
      <c r="P9027" s="1"/>
      <c r="Q9027" s="1"/>
      <c r="T9027" s="1"/>
    </row>
    <row r="9028" spans="16:20" x14ac:dyDescent="0.35">
      <c r="P9028" s="1"/>
      <c r="Q9028" s="1"/>
      <c r="T9028" s="1"/>
    </row>
    <row r="9029" spans="16:20" x14ac:dyDescent="0.35">
      <c r="P9029" s="1"/>
      <c r="Q9029" s="1"/>
      <c r="T9029" s="1"/>
    </row>
    <row r="9030" spans="16:20" x14ac:dyDescent="0.35">
      <c r="P9030" s="1"/>
      <c r="Q9030" s="1"/>
      <c r="T9030" s="1"/>
    </row>
    <row r="9031" spans="16:20" x14ac:dyDescent="0.35">
      <c r="P9031" s="1"/>
      <c r="Q9031" s="1"/>
      <c r="T9031" s="1"/>
    </row>
    <row r="9032" spans="16:20" x14ac:dyDescent="0.35">
      <c r="P9032" s="1"/>
      <c r="Q9032" s="1"/>
      <c r="T9032" s="1"/>
    </row>
    <row r="9033" spans="16:20" x14ac:dyDescent="0.35">
      <c r="P9033" s="1"/>
      <c r="Q9033" s="1"/>
      <c r="T9033" s="1"/>
    </row>
    <row r="9034" spans="16:20" x14ac:dyDescent="0.35">
      <c r="P9034" s="1"/>
      <c r="Q9034" s="1"/>
      <c r="T9034" s="1"/>
    </row>
    <row r="9035" spans="16:20" x14ac:dyDescent="0.35">
      <c r="P9035" s="1"/>
      <c r="Q9035" s="1"/>
      <c r="T9035" s="1"/>
    </row>
    <row r="9036" spans="16:20" x14ac:dyDescent="0.35">
      <c r="P9036" s="1"/>
      <c r="Q9036" s="1"/>
      <c r="T9036" s="1"/>
    </row>
    <row r="9037" spans="16:20" x14ac:dyDescent="0.35">
      <c r="P9037" s="1"/>
      <c r="Q9037" s="1"/>
      <c r="T9037" s="1"/>
    </row>
    <row r="9038" spans="16:20" x14ac:dyDescent="0.35">
      <c r="P9038" s="1"/>
      <c r="Q9038" s="1"/>
      <c r="T9038" s="1"/>
    </row>
    <row r="9039" spans="16:20" x14ac:dyDescent="0.35">
      <c r="P9039" s="1"/>
      <c r="Q9039" s="1"/>
      <c r="T9039" s="1"/>
    </row>
    <row r="9040" spans="16:20" x14ac:dyDescent="0.35">
      <c r="P9040" s="1"/>
      <c r="Q9040" s="1"/>
      <c r="T9040" s="1"/>
    </row>
    <row r="9041" spans="16:20" x14ac:dyDescent="0.35">
      <c r="P9041" s="1"/>
      <c r="Q9041" s="1"/>
      <c r="T9041" s="1"/>
    </row>
    <row r="9042" spans="16:20" x14ac:dyDescent="0.35">
      <c r="P9042" s="1"/>
      <c r="Q9042" s="1"/>
      <c r="T9042" s="1"/>
    </row>
    <row r="9043" spans="16:20" x14ac:dyDescent="0.35">
      <c r="P9043" s="1"/>
      <c r="Q9043" s="1"/>
      <c r="T9043" s="1"/>
    </row>
    <row r="9044" spans="16:20" x14ac:dyDescent="0.35">
      <c r="P9044" s="1"/>
      <c r="Q9044" s="1"/>
      <c r="T9044" s="1"/>
    </row>
    <row r="9045" spans="16:20" x14ac:dyDescent="0.35">
      <c r="P9045" s="1"/>
      <c r="Q9045" s="1"/>
      <c r="T9045" s="1"/>
    </row>
    <row r="9046" spans="16:20" x14ac:dyDescent="0.35">
      <c r="P9046" s="1"/>
      <c r="Q9046" s="1"/>
      <c r="T9046" s="1"/>
    </row>
    <row r="9047" spans="16:20" x14ac:dyDescent="0.35">
      <c r="P9047" s="1"/>
      <c r="Q9047" s="1"/>
      <c r="T9047" s="1"/>
    </row>
    <row r="9048" spans="16:20" x14ac:dyDescent="0.35">
      <c r="P9048" s="1"/>
      <c r="Q9048" s="1"/>
      <c r="T9048" s="1"/>
    </row>
    <row r="9049" spans="16:20" x14ac:dyDescent="0.35">
      <c r="P9049" s="1"/>
      <c r="Q9049" s="1"/>
      <c r="T9049" s="1"/>
    </row>
    <row r="9050" spans="16:20" x14ac:dyDescent="0.35">
      <c r="P9050" s="1"/>
      <c r="Q9050" s="1"/>
      <c r="T9050" s="1"/>
    </row>
    <row r="9051" spans="16:20" x14ac:dyDescent="0.35">
      <c r="P9051" s="1"/>
      <c r="Q9051" s="1"/>
      <c r="T9051" s="1"/>
    </row>
    <row r="9052" spans="16:20" x14ac:dyDescent="0.35">
      <c r="P9052" s="1"/>
      <c r="Q9052" s="1"/>
      <c r="T9052" s="1"/>
    </row>
    <row r="9053" spans="16:20" x14ac:dyDescent="0.35">
      <c r="P9053" s="1"/>
      <c r="Q9053" s="1"/>
      <c r="T9053" s="1"/>
    </row>
    <row r="9054" spans="16:20" x14ac:dyDescent="0.35">
      <c r="P9054" s="1"/>
      <c r="Q9054" s="1"/>
      <c r="T9054" s="1"/>
    </row>
    <row r="9055" spans="16:20" x14ac:dyDescent="0.35">
      <c r="P9055" s="1"/>
      <c r="Q9055" s="1"/>
      <c r="T9055" s="1"/>
    </row>
    <row r="9056" spans="16:20" x14ac:dyDescent="0.35">
      <c r="P9056" s="1"/>
      <c r="Q9056" s="1"/>
      <c r="T9056" s="1"/>
    </row>
    <row r="9057" spans="16:20" x14ac:dyDescent="0.35">
      <c r="P9057" s="1"/>
      <c r="Q9057" s="1"/>
      <c r="T9057" s="1"/>
    </row>
    <row r="9058" spans="16:20" x14ac:dyDescent="0.35">
      <c r="P9058" s="1"/>
      <c r="Q9058" s="1"/>
      <c r="T9058" s="1"/>
    </row>
    <row r="9059" spans="16:20" x14ac:dyDescent="0.35">
      <c r="P9059" s="1"/>
      <c r="Q9059" s="1"/>
      <c r="T9059" s="1"/>
    </row>
    <row r="9060" spans="16:20" x14ac:dyDescent="0.35">
      <c r="P9060" s="1"/>
      <c r="Q9060" s="1"/>
      <c r="T9060" s="1"/>
    </row>
    <row r="9061" spans="16:20" x14ac:dyDescent="0.35">
      <c r="P9061" s="1"/>
      <c r="Q9061" s="1"/>
      <c r="T9061" s="1"/>
    </row>
    <row r="9062" spans="16:20" x14ac:dyDescent="0.35">
      <c r="P9062" s="1"/>
      <c r="Q9062" s="1"/>
      <c r="T9062" s="1"/>
    </row>
    <row r="9063" spans="16:20" x14ac:dyDescent="0.35">
      <c r="P9063" s="1"/>
      <c r="Q9063" s="1"/>
      <c r="T9063" s="1"/>
    </row>
    <row r="9064" spans="16:20" x14ac:dyDescent="0.35">
      <c r="P9064" s="1"/>
      <c r="Q9064" s="1"/>
      <c r="T9064" s="1"/>
    </row>
    <row r="9065" spans="16:20" x14ac:dyDescent="0.35">
      <c r="P9065" s="1"/>
      <c r="Q9065" s="1"/>
      <c r="T9065" s="1"/>
    </row>
    <row r="9066" spans="16:20" x14ac:dyDescent="0.35">
      <c r="P9066" s="1"/>
      <c r="Q9066" s="1"/>
      <c r="T9066" s="1"/>
    </row>
    <row r="9067" spans="16:20" x14ac:dyDescent="0.35">
      <c r="P9067" s="1"/>
      <c r="Q9067" s="1"/>
      <c r="T9067" s="1"/>
    </row>
    <row r="9068" spans="16:20" x14ac:dyDescent="0.35">
      <c r="P9068" s="1"/>
      <c r="Q9068" s="1"/>
      <c r="T9068" s="1"/>
    </row>
    <row r="9069" spans="16:20" x14ac:dyDescent="0.35">
      <c r="P9069" s="1"/>
      <c r="Q9069" s="1"/>
      <c r="T9069" s="1"/>
    </row>
    <row r="9070" spans="16:20" x14ac:dyDescent="0.35">
      <c r="P9070" s="1"/>
      <c r="Q9070" s="1"/>
      <c r="T9070" s="1"/>
    </row>
    <row r="9071" spans="16:20" x14ac:dyDescent="0.35">
      <c r="P9071" s="1"/>
      <c r="Q9071" s="1"/>
      <c r="T9071" s="1"/>
    </row>
    <row r="9072" spans="16:20" x14ac:dyDescent="0.35">
      <c r="P9072" s="1"/>
      <c r="Q9072" s="1"/>
      <c r="T9072" s="1"/>
    </row>
    <row r="9073" spans="16:20" x14ac:dyDescent="0.35">
      <c r="P9073" s="1"/>
      <c r="Q9073" s="1"/>
      <c r="T9073" s="1"/>
    </row>
    <row r="9074" spans="16:20" x14ac:dyDescent="0.35">
      <c r="P9074" s="1"/>
      <c r="Q9074" s="1"/>
      <c r="T9074" s="1"/>
    </row>
    <row r="9075" spans="16:20" x14ac:dyDescent="0.35">
      <c r="P9075" s="1"/>
      <c r="Q9075" s="1"/>
      <c r="T9075" s="1"/>
    </row>
    <row r="9076" spans="16:20" x14ac:dyDescent="0.35">
      <c r="P9076" s="1"/>
      <c r="Q9076" s="1"/>
      <c r="T9076" s="1"/>
    </row>
    <row r="9077" spans="16:20" x14ac:dyDescent="0.35">
      <c r="P9077" s="1"/>
      <c r="Q9077" s="1"/>
      <c r="T9077" s="1"/>
    </row>
    <row r="9078" spans="16:20" x14ac:dyDescent="0.35">
      <c r="P9078" s="1"/>
      <c r="Q9078" s="1"/>
      <c r="T9078" s="1"/>
    </row>
    <row r="9079" spans="16:20" x14ac:dyDescent="0.35">
      <c r="P9079" s="1"/>
      <c r="Q9079" s="1"/>
      <c r="T9079" s="1"/>
    </row>
    <row r="9080" spans="16:20" x14ac:dyDescent="0.35">
      <c r="P9080" s="1"/>
      <c r="Q9080" s="1"/>
      <c r="T9080" s="1"/>
    </row>
    <row r="9081" spans="16:20" x14ac:dyDescent="0.35">
      <c r="P9081" s="1"/>
      <c r="Q9081" s="1"/>
      <c r="T9081" s="1"/>
    </row>
    <row r="9082" spans="16:20" x14ac:dyDescent="0.35">
      <c r="P9082" s="1"/>
      <c r="Q9082" s="1"/>
      <c r="T9082" s="1"/>
    </row>
    <row r="9083" spans="16:20" x14ac:dyDescent="0.35">
      <c r="P9083" s="1"/>
      <c r="Q9083" s="1"/>
      <c r="T9083" s="1"/>
    </row>
    <row r="9084" spans="16:20" x14ac:dyDescent="0.35">
      <c r="P9084" s="1"/>
      <c r="Q9084" s="1"/>
      <c r="T9084" s="1"/>
    </row>
    <row r="9085" spans="16:20" x14ac:dyDescent="0.35">
      <c r="P9085" s="1"/>
      <c r="Q9085" s="1"/>
      <c r="T9085" s="1"/>
    </row>
    <row r="9086" spans="16:20" x14ac:dyDescent="0.35">
      <c r="P9086" s="1"/>
      <c r="Q9086" s="1"/>
      <c r="T9086" s="1"/>
    </row>
    <row r="9087" spans="16:20" x14ac:dyDescent="0.35">
      <c r="P9087" s="1"/>
      <c r="Q9087" s="1"/>
      <c r="T9087" s="1"/>
    </row>
    <row r="9088" spans="16:20" x14ac:dyDescent="0.35">
      <c r="P9088" s="1"/>
      <c r="Q9088" s="1"/>
      <c r="T9088" s="1"/>
    </row>
    <row r="9089" spans="16:20" x14ac:dyDescent="0.35">
      <c r="P9089" s="1"/>
      <c r="Q9089" s="1"/>
      <c r="T9089" s="1"/>
    </row>
    <row r="9090" spans="16:20" x14ac:dyDescent="0.35">
      <c r="P9090" s="1"/>
      <c r="Q9090" s="1"/>
      <c r="T9090" s="1"/>
    </row>
    <row r="9091" spans="16:20" x14ac:dyDescent="0.35">
      <c r="P9091" s="1"/>
      <c r="Q9091" s="1"/>
      <c r="T9091" s="1"/>
    </row>
    <row r="9092" spans="16:20" x14ac:dyDescent="0.35">
      <c r="P9092" s="1"/>
      <c r="Q9092" s="1"/>
      <c r="T9092" s="1"/>
    </row>
    <row r="9093" spans="16:20" x14ac:dyDescent="0.35">
      <c r="P9093" s="1"/>
      <c r="Q9093" s="1"/>
      <c r="T9093" s="1"/>
    </row>
    <row r="9094" spans="16:20" x14ac:dyDescent="0.35">
      <c r="P9094" s="1"/>
      <c r="Q9094" s="1"/>
      <c r="T9094" s="1"/>
    </row>
    <row r="9095" spans="16:20" x14ac:dyDescent="0.35">
      <c r="P9095" s="1"/>
      <c r="Q9095" s="1"/>
      <c r="T9095" s="1"/>
    </row>
    <row r="9096" spans="16:20" x14ac:dyDescent="0.35">
      <c r="P9096" s="1"/>
      <c r="Q9096" s="1"/>
      <c r="T9096" s="1"/>
    </row>
    <row r="9097" spans="16:20" x14ac:dyDescent="0.35">
      <c r="P9097" s="1"/>
      <c r="Q9097" s="1"/>
      <c r="T9097" s="1"/>
    </row>
    <row r="9098" spans="16:20" x14ac:dyDescent="0.35">
      <c r="P9098" s="1"/>
      <c r="Q9098" s="1"/>
      <c r="T9098" s="1"/>
    </row>
    <row r="9099" spans="16:20" x14ac:dyDescent="0.35">
      <c r="P9099" s="1"/>
      <c r="Q9099" s="1"/>
      <c r="T9099" s="1"/>
    </row>
    <row r="9100" spans="16:20" x14ac:dyDescent="0.35">
      <c r="P9100" s="1"/>
      <c r="Q9100" s="1"/>
      <c r="T9100" s="1"/>
    </row>
    <row r="9101" spans="16:20" x14ac:dyDescent="0.35">
      <c r="P9101" s="1"/>
      <c r="Q9101" s="1"/>
      <c r="T9101" s="1"/>
    </row>
    <row r="9102" spans="16:20" x14ac:dyDescent="0.35">
      <c r="P9102" s="1"/>
      <c r="Q9102" s="1"/>
      <c r="T9102" s="1"/>
    </row>
    <row r="9103" spans="16:20" x14ac:dyDescent="0.35">
      <c r="P9103" s="1"/>
      <c r="Q9103" s="1"/>
      <c r="T9103" s="1"/>
    </row>
    <row r="9104" spans="16:20" x14ac:dyDescent="0.35">
      <c r="P9104" s="1"/>
      <c r="Q9104" s="1"/>
      <c r="T9104" s="1"/>
    </row>
    <row r="9105" spans="16:20" x14ac:dyDescent="0.35">
      <c r="P9105" s="1"/>
      <c r="Q9105" s="1"/>
      <c r="T9105" s="1"/>
    </row>
    <row r="9106" spans="16:20" x14ac:dyDescent="0.35">
      <c r="P9106" s="1"/>
      <c r="Q9106" s="1"/>
      <c r="T9106" s="1"/>
    </row>
    <row r="9107" spans="16:20" x14ac:dyDescent="0.35">
      <c r="P9107" s="1"/>
      <c r="Q9107" s="1"/>
      <c r="T9107" s="1"/>
    </row>
    <row r="9108" spans="16:20" x14ac:dyDescent="0.35">
      <c r="P9108" s="1"/>
      <c r="Q9108" s="1"/>
      <c r="T9108" s="1"/>
    </row>
    <row r="9109" spans="16:20" x14ac:dyDescent="0.35">
      <c r="P9109" s="1"/>
      <c r="Q9109" s="1"/>
      <c r="T9109" s="1"/>
    </row>
    <row r="9110" spans="16:20" x14ac:dyDescent="0.35">
      <c r="P9110" s="1"/>
      <c r="Q9110" s="1"/>
      <c r="T9110" s="1"/>
    </row>
    <row r="9111" spans="16:20" x14ac:dyDescent="0.35">
      <c r="P9111" s="1"/>
      <c r="Q9111" s="1"/>
      <c r="T9111" s="1"/>
    </row>
    <row r="9112" spans="16:20" x14ac:dyDescent="0.35">
      <c r="P9112" s="1"/>
      <c r="Q9112" s="1"/>
      <c r="T9112" s="1"/>
    </row>
    <row r="9113" spans="16:20" x14ac:dyDescent="0.35">
      <c r="P9113" s="1"/>
      <c r="Q9113" s="1"/>
      <c r="T9113" s="1"/>
    </row>
    <row r="9114" spans="16:20" x14ac:dyDescent="0.35">
      <c r="P9114" s="1"/>
      <c r="Q9114" s="1"/>
      <c r="T9114" s="1"/>
    </row>
    <row r="9115" spans="16:20" x14ac:dyDescent="0.35">
      <c r="P9115" s="1"/>
      <c r="Q9115" s="1"/>
      <c r="T9115" s="1"/>
    </row>
    <row r="9116" spans="16:20" x14ac:dyDescent="0.35">
      <c r="P9116" s="1"/>
      <c r="Q9116" s="1"/>
      <c r="T9116" s="1"/>
    </row>
    <row r="9117" spans="16:20" x14ac:dyDescent="0.35">
      <c r="P9117" s="1"/>
      <c r="Q9117" s="1"/>
      <c r="T9117" s="1"/>
    </row>
    <row r="9118" spans="16:20" x14ac:dyDescent="0.35">
      <c r="P9118" s="1"/>
      <c r="Q9118" s="1"/>
      <c r="T9118" s="1"/>
    </row>
    <row r="9119" spans="16:20" x14ac:dyDescent="0.35">
      <c r="P9119" s="1"/>
      <c r="Q9119" s="1"/>
      <c r="T9119" s="1"/>
    </row>
    <row r="9120" spans="16:20" x14ac:dyDescent="0.35">
      <c r="P9120" s="1"/>
      <c r="Q9120" s="1"/>
      <c r="T9120" s="1"/>
    </row>
    <row r="9121" spans="16:20" x14ac:dyDescent="0.35">
      <c r="P9121" s="1"/>
      <c r="Q9121" s="1"/>
      <c r="T9121" s="1"/>
    </row>
    <row r="9122" spans="16:20" x14ac:dyDescent="0.35">
      <c r="P9122" s="1"/>
      <c r="Q9122" s="1"/>
      <c r="T9122" s="1"/>
    </row>
    <row r="9123" spans="16:20" x14ac:dyDescent="0.35">
      <c r="P9123" s="1"/>
      <c r="Q9123" s="1"/>
      <c r="T9123" s="1"/>
    </row>
    <row r="9124" spans="16:20" x14ac:dyDescent="0.35">
      <c r="P9124" s="1"/>
      <c r="Q9124" s="1"/>
      <c r="T9124" s="1"/>
    </row>
    <row r="9125" spans="16:20" x14ac:dyDescent="0.35">
      <c r="P9125" s="1"/>
      <c r="Q9125" s="1"/>
      <c r="T9125" s="1"/>
    </row>
    <row r="9126" spans="16:20" x14ac:dyDescent="0.35">
      <c r="P9126" s="1"/>
      <c r="Q9126" s="1"/>
      <c r="T9126" s="1"/>
    </row>
    <row r="9127" spans="16:20" x14ac:dyDescent="0.35">
      <c r="P9127" s="1"/>
      <c r="Q9127" s="1"/>
      <c r="T9127" s="1"/>
    </row>
    <row r="9128" spans="16:20" x14ac:dyDescent="0.35">
      <c r="P9128" s="1"/>
      <c r="Q9128" s="1"/>
      <c r="T9128" s="1"/>
    </row>
    <row r="9129" spans="16:20" x14ac:dyDescent="0.35">
      <c r="P9129" s="1"/>
      <c r="Q9129" s="1"/>
      <c r="T9129" s="1"/>
    </row>
    <row r="9130" spans="16:20" x14ac:dyDescent="0.35">
      <c r="P9130" s="1"/>
      <c r="Q9130" s="1"/>
      <c r="T9130" s="1"/>
    </row>
    <row r="9131" spans="16:20" x14ac:dyDescent="0.35">
      <c r="P9131" s="1"/>
      <c r="Q9131" s="1"/>
      <c r="T9131" s="1"/>
    </row>
    <row r="9132" spans="16:20" x14ac:dyDescent="0.35">
      <c r="P9132" s="1"/>
      <c r="Q9132" s="1"/>
      <c r="T9132" s="1"/>
    </row>
    <row r="9133" spans="16:20" x14ac:dyDescent="0.35">
      <c r="P9133" s="1"/>
      <c r="Q9133" s="1"/>
      <c r="T9133" s="1"/>
    </row>
    <row r="9134" spans="16:20" x14ac:dyDescent="0.35">
      <c r="P9134" s="1"/>
      <c r="Q9134" s="1"/>
      <c r="T9134" s="1"/>
    </row>
    <row r="9135" spans="16:20" x14ac:dyDescent="0.35">
      <c r="P9135" s="1"/>
      <c r="Q9135" s="1"/>
      <c r="T9135" s="1"/>
    </row>
    <row r="9136" spans="16:20" x14ac:dyDescent="0.35">
      <c r="P9136" s="1"/>
      <c r="Q9136" s="1"/>
      <c r="T9136" s="1"/>
    </row>
    <row r="9137" spans="16:20" x14ac:dyDescent="0.35">
      <c r="P9137" s="1"/>
      <c r="Q9137" s="1"/>
      <c r="T9137" s="1"/>
    </row>
    <row r="9138" spans="16:20" x14ac:dyDescent="0.35">
      <c r="P9138" s="1"/>
      <c r="Q9138" s="1"/>
      <c r="T9138" s="1"/>
    </row>
    <row r="9139" spans="16:20" x14ac:dyDescent="0.35">
      <c r="P9139" s="1"/>
      <c r="Q9139" s="1"/>
      <c r="T9139" s="1"/>
    </row>
    <row r="9140" spans="16:20" x14ac:dyDescent="0.35">
      <c r="P9140" s="1"/>
      <c r="Q9140" s="1"/>
      <c r="T9140" s="1"/>
    </row>
    <row r="9141" spans="16:20" x14ac:dyDescent="0.35">
      <c r="P9141" s="1"/>
      <c r="Q9141" s="1"/>
      <c r="T9141" s="1"/>
    </row>
    <row r="9142" spans="16:20" x14ac:dyDescent="0.35">
      <c r="P9142" s="1"/>
      <c r="Q9142" s="1"/>
      <c r="T9142" s="1"/>
    </row>
    <row r="9143" spans="16:20" x14ac:dyDescent="0.35">
      <c r="P9143" s="1"/>
      <c r="Q9143" s="1"/>
      <c r="T9143" s="1"/>
    </row>
    <row r="9144" spans="16:20" x14ac:dyDescent="0.35">
      <c r="P9144" s="1"/>
      <c r="Q9144" s="1"/>
      <c r="T9144" s="1"/>
    </row>
    <row r="9145" spans="16:20" x14ac:dyDescent="0.35">
      <c r="P9145" s="1"/>
      <c r="Q9145" s="1"/>
      <c r="T9145" s="1"/>
    </row>
    <row r="9146" spans="16:20" x14ac:dyDescent="0.35">
      <c r="P9146" s="1"/>
      <c r="Q9146" s="1"/>
      <c r="T9146" s="1"/>
    </row>
    <row r="9147" spans="16:20" x14ac:dyDescent="0.35">
      <c r="P9147" s="1"/>
      <c r="Q9147" s="1"/>
      <c r="T9147" s="1"/>
    </row>
    <row r="9148" spans="16:20" x14ac:dyDescent="0.35">
      <c r="P9148" s="1"/>
      <c r="Q9148" s="1"/>
      <c r="T9148" s="1"/>
    </row>
    <row r="9149" spans="16:20" x14ac:dyDescent="0.35">
      <c r="P9149" s="1"/>
      <c r="Q9149" s="1"/>
      <c r="T9149" s="1"/>
    </row>
    <row r="9150" spans="16:20" x14ac:dyDescent="0.35">
      <c r="P9150" s="1"/>
      <c r="Q9150" s="1"/>
      <c r="T9150" s="1"/>
    </row>
    <row r="9151" spans="16:20" x14ac:dyDescent="0.35">
      <c r="P9151" s="1"/>
      <c r="Q9151" s="1"/>
      <c r="T9151" s="1"/>
    </row>
    <row r="9152" spans="16:20" x14ac:dyDescent="0.35">
      <c r="P9152" s="1"/>
      <c r="Q9152" s="1"/>
      <c r="T9152" s="1"/>
    </row>
    <row r="9153" spans="16:20" x14ac:dyDescent="0.35">
      <c r="P9153" s="1"/>
      <c r="Q9153" s="1"/>
      <c r="T9153" s="1"/>
    </row>
    <row r="9154" spans="16:20" x14ac:dyDescent="0.35">
      <c r="P9154" s="1"/>
      <c r="Q9154" s="1"/>
      <c r="T9154" s="1"/>
    </row>
    <row r="9155" spans="16:20" x14ac:dyDescent="0.35">
      <c r="P9155" s="1"/>
      <c r="Q9155" s="1"/>
      <c r="T9155" s="1"/>
    </row>
    <row r="9156" spans="16:20" x14ac:dyDescent="0.35">
      <c r="P9156" s="1"/>
      <c r="Q9156" s="1"/>
      <c r="T9156" s="1"/>
    </row>
    <row r="9157" spans="16:20" x14ac:dyDescent="0.35">
      <c r="P9157" s="1"/>
      <c r="Q9157" s="1"/>
      <c r="T9157" s="1"/>
    </row>
    <row r="9158" spans="16:20" x14ac:dyDescent="0.35">
      <c r="P9158" s="1"/>
      <c r="Q9158" s="1"/>
      <c r="T9158" s="1"/>
    </row>
    <row r="9159" spans="16:20" x14ac:dyDescent="0.35">
      <c r="P9159" s="1"/>
      <c r="Q9159" s="1"/>
      <c r="T9159" s="1"/>
    </row>
    <row r="9160" spans="16:20" x14ac:dyDescent="0.35">
      <c r="P9160" s="1"/>
      <c r="Q9160" s="1"/>
      <c r="T9160" s="1"/>
    </row>
    <row r="9161" spans="16:20" x14ac:dyDescent="0.35">
      <c r="P9161" s="1"/>
      <c r="Q9161" s="1"/>
      <c r="T9161" s="1"/>
    </row>
    <row r="9162" spans="16:20" x14ac:dyDescent="0.35">
      <c r="P9162" s="1"/>
      <c r="Q9162" s="1"/>
      <c r="T9162" s="1"/>
    </row>
    <row r="9163" spans="16:20" x14ac:dyDescent="0.35">
      <c r="P9163" s="1"/>
      <c r="Q9163" s="1"/>
      <c r="T9163" s="1"/>
    </row>
    <row r="9164" spans="16:20" x14ac:dyDescent="0.35">
      <c r="P9164" s="1"/>
      <c r="Q9164" s="1"/>
      <c r="T9164" s="1"/>
    </row>
    <row r="9165" spans="16:20" x14ac:dyDescent="0.35">
      <c r="P9165" s="1"/>
      <c r="Q9165" s="1"/>
      <c r="T9165" s="1"/>
    </row>
    <row r="9166" spans="16:20" x14ac:dyDescent="0.35">
      <c r="P9166" s="1"/>
      <c r="Q9166" s="1"/>
      <c r="T9166" s="1"/>
    </row>
    <row r="9167" spans="16:20" x14ac:dyDescent="0.35">
      <c r="P9167" s="1"/>
      <c r="Q9167" s="1"/>
      <c r="T9167" s="1"/>
    </row>
    <row r="9168" spans="16:20" x14ac:dyDescent="0.35">
      <c r="P9168" s="1"/>
      <c r="Q9168" s="1"/>
      <c r="T9168" s="1"/>
    </row>
    <row r="9169" spans="16:20" x14ac:dyDescent="0.35">
      <c r="P9169" s="1"/>
      <c r="Q9169" s="1"/>
      <c r="T9169" s="1"/>
    </row>
    <row r="9170" spans="16:20" x14ac:dyDescent="0.35">
      <c r="P9170" s="1"/>
      <c r="Q9170" s="1"/>
      <c r="T9170" s="1"/>
    </row>
    <row r="9171" spans="16:20" x14ac:dyDescent="0.35">
      <c r="P9171" s="1"/>
      <c r="Q9171" s="1"/>
      <c r="T9171" s="1"/>
    </row>
    <row r="9172" spans="16:20" x14ac:dyDescent="0.35">
      <c r="P9172" s="1"/>
      <c r="Q9172" s="1"/>
      <c r="T9172" s="1"/>
    </row>
    <row r="9173" spans="16:20" x14ac:dyDescent="0.35">
      <c r="P9173" s="1"/>
      <c r="Q9173" s="1"/>
      <c r="T9173" s="1"/>
    </row>
    <row r="9174" spans="16:20" x14ac:dyDescent="0.35">
      <c r="P9174" s="1"/>
      <c r="Q9174" s="1"/>
      <c r="T9174" s="1"/>
    </row>
    <row r="9175" spans="16:20" x14ac:dyDescent="0.35">
      <c r="P9175" s="1"/>
      <c r="Q9175" s="1"/>
      <c r="T9175" s="1"/>
    </row>
    <row r="9176" spans="16:20" x14ac:dyDescent="0.35">
      <c r="P9176" s="1"/>
      <c r="Q9176" s="1"/>
      <c r="T9176" s="1"/>
    </row>
    <row r="9177" spans="16:20" x14ac:dyDescent="0.35">
      <c r="P9177" s="1"/>
      <c r="Q9177" s="1"/>
      <c r="T9177" s="1"/>
    </row>
    <row r="9178" spans="16:20" x14ac:dyDescent="0.35">
      <c r="P9178" s="1"/>
      <c r="Q9178" s="1"/>
      <c r="T9178" s="1"/>
    </row>
    <row r="9179" spans="16:20" x14ac:dyDescent="0.35">
      <c r="P9179" s="1"/>
      <c r="Q9179" s="1"/>
      <c r="T9179" s="1"/>
    </row>
    <row r="9180" spans="16:20" x14ac:dyDescent="0.35">
      <c r="P9180" s="1"/>
      <c r="Q9180" s="1"/>
      <c r="T9180" s="1"/>
    </row>
    <row r="9181" spans="16:20" x14ac:dyDescent="0.35">
      <c r="P9181" s="1"/>
      <c r="Q9181" s="1"/>
      <c r="T9181" s="1"/>
    </row>
    <row r="9182" spans="16:20" x14ac:dyDescent="0.35">
      <c r="P9182" s="1"/>
      <c r="Q9182" s="1"/>
      <c r="T9182" s="1"/>
    </row>
    <row r="9183" spans="16:20" x14ac:dyDescent="0.35">
      <c r="P9183" s="1"/>
      <c r="Q9183" s="1"/>
      <c r="T9183" s="1"/>
    </row>
    <row r="9184" spans="16:20" x14ac:dyDescent="0.35">
      <c r="P9184" s="1"/>
      <c r="Q9184" s="1"/>
      <c r="T9184" s="1"/>
    </row>
    <row r="9185" spans="16:20" x14ac:dyDescent="0.35">
      <c r="P9185" s="1"/>
      <c r="Q9185" s="1"/>
      <c r="T9185" s="1"/>
    </row>
    <row r="9186" spans="16:20" x14ac:dyDescent="0.35">
      <c r="P9186" s="1"/>
      <c r="Q9186" s="1"/>
      <c r="T9186" s="1"/>
    </row>
    <row r="9187" spans="16:20" x14ac:dyDescent="0.35">
      <c r="P9187" s="1"/>
      <c r="Q9187" s="1"/>
      <c r="T9187" s="1"/>
    </row>
    <row r="9188" spans="16:20" x14ac:dyDescent="0.35">
      <c r="P9188" s="1"/>
      <c r="Q9188" s="1"/>
      <c r="T9188" s="1"/>
    </row>
    <row r="9189" spans="16:20" x14ac:dyDescent="0.35">
      <c r="P9189" s="1"/>
      <c r="Q9189" s="1"/>
      <c r="T9189" s="1"/>
    </row>
    <row r="9190" spans="16:20" x14ac:dyDescent="0.35">
      <c r="P9190" s="1"/>
      <c r="Q9190" s="1"/>
      <c r="T9190" s="1"/>
    </row>
    <row r="9191" spans="16:20" x14ac:dyDescent="0.35">
      <c r="P9191" s="1"/>
      <c r="Q9191" s="1"/>
      <c r="T9191" s="1"/>
    </row>
    <row r="9192" spans="16:20" x14ac:dyDescent="0.35">
      <c r="P9192" s="1"/>
      <c r="Q9192" s="1"/>
      <c r="T9192" s="1"/>
    </row>
    <row r="9193" spans="16:20" x14ac:dyDescent="0.35">
      <c r="P9193" s="1"/>
      <c r="Q9193" s="1"/>
      <c r="T9193" s="1"/>
    </row>
    <row r="9194" spans="16:20" x14ac:dyDescent="0.35">
      <c r="P9194" s="1"/>
      <c r="Q9194" s="1"/>
      <c r="T9194" s="1"/>
    </row>
    <row r="9195" spans="16:20" x14ac:dyDescent="0.35">
      <c r="P9195" s="1"/>
      <c r="Q9195" s="1"/>
      <c r="T9195" s="1"/>
    </row>
    <row r="9196" spans="16:20" x14ac:dyDescent="0.35">
      <c r="P9196" s="1"/>
      <c r="Q9196" s="1"/>
      <c r="T9196" s="1"/>
    </row>
    <row r="9197" spans="16:20" x14ac:dyDescent="0.35">
      <c r="P9197" s="1"/>
      <c r="Q9197" s="1"/>
      <c r="T9197" s="1"/>
    </row>
    <row r="9198" spans="16:20" x14ac:dyDescent="0.35">
      <c r="P9198" s="1"/>
      <c r="Q9198" s="1"/>
      <c r="T9198" s="1"/>
    </row>
    <row r="9199" spans="16:20" x14ac:dyDescent="0.35">
      <c r="P9199" s="1"/>
      <c r="Q9199" s="1"/>
      <c r="T9199" s="1"/>
    </row>
    <row r="9200" spans="16:20" x14ac:dyDescent="0.35">
      <c r="P9200" s="1"/>
      <c r="Q9200" s="1"/>
      <c r="T9200" s="1"/>
    </row>
    <row r="9201" spans="16:20" x14ac:dyDescent="0.35">
      <c r="P9201" s="1"/>
      <c r="Q9201" s="1"/>
      <c r="T9201" s="1"/>
    </row>
    <row r="9202" spans="16:20" x14ac:dyDescent="0.35">
      <c r="P9202" s="1"/>
      <c r="Q9202" s="1"/>
      <c r="T9202" s="1"/>
    </row>
    <row r="9203" spans="16:20" x14ac:dyDescent="0.35">
      <c r="P9203" s="1"/>
      <c r="Q9203" s="1"/>
      <c r="T9203" s="1"/>
    </row>
    <row r="9204" spans="16:20" x14ac:dyDescent="0.35">
      <c r="P9204" s="1"/>
      <c r="Q9204" s="1"/>
      <c r="T9204" s="1"/>
    </row>
    <row r="9205" spans="16:20" x14ac:dyDescent="0.35">
      <c r="P9205" s="1"/>
      <c r="Q9205" s="1"/>
      <c r="T9205" s="1"/>
    </row>
    <row r="9206" spans="16:20" x14ac:dyDescent="0.35">
      <c r="P9206" s="1"/>
      <c r="Q9206" s="1"/>
      <c r="T9206" s="1"/>
    </row>
    <row r="9207" spans="16:20" x14ac:dyDescent="0.35">
      <c r="P9207" s="1"/>
      <c r="Q9207" s="1"/>
      <c r="T9207" s="1"/>
    </row>
    <row r="9208" spans="16:20" x14ac:dyDescent="0.35">
      <c r="P9208" s="1"/>
      <c r="Q9208" s="1"/>
      <c r="T9208" s="1"/>
    </row>
    <row r="9209" spans="16:20" x14ac:dyDescent="0.35">
      <c r="P9209" s="1"/>
      <c r="Q9209" s="1"/>
      <c r="T9209" s="1"/>
    </row>
    <row r="9210" spans="16:20" x14ac:dyDescent="0.35">
      <c r="P9210" s="1"/>
      <c r="Q9210" s="1"/>
      <c r="T9210" s="1"/>
    </row>
    <row r="9211" spans="16:20" x14ac:dyDescent="0.35">
      <c r="P9211" s="1"/>
      <c r="Q9211" s="1"/>
      <c r="T9211" s="1"/>
    </row>
    <row r="9212" spans="16:20" x14ac:dyDescent="0.35">
      <c r="P9212" s="1"/>
      <c r="Q9212" s="1"/>
      <c r="T9212" s="1"/>
    </row>
    <row r="9213" spans="16:20" x14ac:dyDescent="0.35">
      <c r="P9213" s="1"/>
      <c r="Q9213" s="1"/>
      <c r="T9213" s="1"/>
    </row>
    <row r="9214" spans="16:20" x14ac:dyDescent="0.35">
      <c r="P9214" s="1"/>
      <c r="Q9214" s="1"/>
      <c r="T9214" s="1"/>
    </row>
    <row r="9215" spans="16:20" x14ac:dyDescent="0.35">
      <c r="P9215" s="1"/>
      <c r="Q9215" s="1"/>
      <c r="T9215" s="1"/>
    </row>
    <row r="9216" spans="16:20" x14ac:dyDescent="0.35">
      <c r="P9216" s="1"/>
      <c r="Q9216" s="1"/>
      <c r="T9216" s="1"/>
    </row>
    <row r="9217" spans="16:20" x14ac:dyDescent="0.35">
      <c r="P9217" s="1"/>
      <c r="Q9217" s="1"/>
      <c r="T9217" s="1"/>
    </row>
    <row r="9218" spans="16:20" x14ac:dyDescent="0.35">
      <c r="P9218" s="1"/>
      <c r="Q9218" s="1"/>
      <c r="T9218" s="1"/>
    </row>
    <row r="9219" spans="16:20" x14ac:dyDescent="0.35">
      <c r="P9219" s="1"/>
      <c r="Q9219" s="1"/>
      <c r="T9219" s="1"/>
    </row>
    <row r="9220" spans="16:20" x14ac:dyDescent="0.35">
      <c r="P9220" s="1"/>
      <c r="Q9220" s="1"/>
      <c r="T9220" s="1"/>
    </row>
    <row r="9221" spans="16:20" x14ac:dyDescent="0.35">
      <c r="P9221" s="1"/>
      <c r="Q9221" s="1"/>
      <c r="T9221" s="1"/>
    </row>
    <row r="9222" spans="16:20" x14ac:dyDescent="0.35">
      <c r="P9222" s="1"/>
      <c r="Q9222" s="1"/>
      <c r="T9222" s="1"/>
    </row>
    <row r="9223" spans="16:20" x14ac:dyDescent="0.35">
      <c r="P9223" s="1"/>
      <c r="Q9223" s="1"/>
      <c r="T9223" s="1"/>
    </row>
    <row r="9224" spans="16:20" x14ac:dyDescent="0.35">
      <c r="P9224" s="1"/>
      <c r="Q9224" s="1"/>
      <c r="T9224" s="1"/>
    </row>
    <row r="9225" spans="16:20" x14ac:dyDescent="0.35">
      <c r="P9225" s="1"/>
      <c r="Q9225" s="1"/>
      <c r="T9225" s="1"/>
    </row>
    <row r="9226" spans="16:20" x14ac:dyDescent="0.35">
      <c r="P9226" s="1"/>
      <c r="Q9226" s="1"/>
      <c r="T9226" s="1"/>
    </row>
    <row r="9227" spans="16:20" x14ac:dyDescent="0.35">
      <c r="P9227" s="1"/>
      <c r="Q9227" s="1"/>
      <c r="T9227" s="1"/>
    </row>
    <row r="9228" spans="16:20" x14ac:dyDescent="0.35">
      <c r="P9228" s="1"/>
      <c r="Q9228" s="1"/>
      <c r="T9228" s="1"/>
    </row>
    <row r="9229" spans="16:20" x14ac:dyDescent="0.35">
      <c r="P9229" s="1"/>
      <c r="Q9229" s="1"/>
      <c r="T9229" s="1"/>
    </row>
    <row r="9230" spans="16:20" x14ac:dyDescent="0.35">
      <c r="P9230" s="1"/>
      <c r="Q9230" s="1"/>
      <c r="T9230" s="1"/>
    </row>
    <row r="9231" spans="16:20" x14ac:dyDescent="0.35">
      <c r="P9231" s="1"/>
      <c r="Q9231" s="1"/>
      <c r="T9231" s="1"/>
    </row>
    <row r="9232" spans="16:20" x14ac:dyDescent="0.35">
      <c r="P9232" s="1"/>
      <c r="Q9232" s="1"/>
      <c r="T9232" s="1"/>
    </row>
    <row r="9233" spans="16:20" x14ac:dyDescent="0.35">
      <c r="P9233" s="1"/>
      <c r="Q9233" s="1"/>
      <c r="T9233" s="1"/>
    </row>
    <row r="9234" spans="16:20" x14ac:dyDescent="0.35">
      <c r="P9234" s="1"/>
      <c r="Q9234" s="1"/>
      <c r="T9234" s="1"/>
    </row>
    <row r="9235" spans="16:20" x14ac:dyDescent="0.35">
      <c r="P9235" s="1"/>
      <c r="Q9235" s="1"/>
      <c r="T9235" s="1"/>
    </row>
    <row r="9236" spans="16:20" x14ac:dyDescent="0.35">
      <c r="P9236" s="1"/>
      <c r="Q9236" s="1"/>
      <c r="T9236" s="1"/>
    </row>
    <row r="9237" spans="16:20" x14ac:dyDescent="0.35">
      <c r="P9237" s="1"/>
      <c r="Q9237" s="1"/>
      <c r="T9237" s="1"/>
    </row>
    <row r="9238" spans="16:20" x14ac:dyDescent="0.35">
      <c r="P9238" s="1"/>
      <c r="Q9238" s="1"/>
      <c r="T9238" s="1"/>
    </row>
    <row r="9239" spans="16:20" x14ac:dyDescent="0.35">
      <c r="P9239" s="1"/>
      <c r="Q9239" s="1"/>
      <c r="T9239" s="1"/>
    </row>
    <row r="9240" spans="16:20" x14ac:dyDescent="0.35">
      <c r="P9240" s="1"/>
      <c r="Q9240" s="1"/>
      <c r="T9240" s="1"/>
    </row>
    <row r="9241" spans="16:20" x14ac:dyDescent="0.35">
      <c r="P9241" s="1"/>
      <c r="Q9241" s="1"/>
      <c r="T9241" s="1"/>
    </row>
    <row r="9242" spans="16:20" x14ac:dyDescent="0.35">
      <c r="P9242" s="1"/>
      <c r="Q9242" s="1"/>
      <c r="T9242" s="1"/>
    </row>
    <row r="9243" spans="16:20" x14ac:dyDescent="0.35">
      <c r="P9243" s="1"/>
      <c r="Q9243" s="1"/>
      <c r="T9243" s="1"/>
    </row>
    <row r="9244" spans="16:20" x14ac:dyDescent="0.35">
      <c r="P9244" s="1"/>
      <c r="Q9244" s="1"/>
      <c r="T9244" s="1"/>
    </row>
    <row r="9245" spans="16:20" x14ac:dyDescent="0.35">
      <c r="P9245" s="1"/>
      <c r="Q9245" s="1"/>
      <c r="T9245" s="1"/>
    </row>
    <row r="9246" spans="16:20" x14ac:dyDescent="0.35">
      <c r="P9246" s="1"/>
      <c r="Q9246" s="1"/>
      <c r="T9246" s="1"/>
    </row>
    <row r="9247" spans="16:20" x14ac:dyDescent="0.35">
      <c r="P9247" s="1"/>
      <c r="Q9247" s="1"/>
      <c r="T9247" s="1"/>
    </row>
    <row r="9248" spans="16:20" x14ac:dyDescent="0.35">
      <c r="P9248" s="1"/>
      <c r="Q9248" s="1"/>
      <c r="T9248" s="1"/>
    </row>
    <row r="9249" spans="16:20" x14ac:dyDescent="0.35">
      <c r="P9249" s="1"/>
      <c r="Q9249" s="1"/>
      <c r="T9249" s="1"/>
    </row>
    <row r="9250" spans="16:20" x14ac:dyDescent="0.35">
      <c r="P9250" s="1"/>
      <c r="Q9250" s="1"/>
      <c r="T9250" s="1"/>
    </row>
    <row r="9251" spans="16:20" x14ac:dyDescent="0.35">
      <c r="P9251" s="1"/>
      <c r="Q9251" s="1"/>
      <c r="T9251" s="1"/>
    </row>
    <row r="9252" spans="16:20" x14ac:dyDescent="0.35">
      <c r="P9252" s="1"/>
      <c r="Q9252" s="1"/>
      <c r="T9252" s="1"/>
    </row>
    <row r="9253" spans="16:20" x14ac:dyDescent="0.35">
      <c r="P9253" s="1"/>
      <c r="Q9253" s="1"/>
      <c r="T9253" s="1"/>
    </row>
    <row r="9254" spans="16:20" x14ac:dyDescent="0.35">
      <c r="P9254" s="1"/>
      <c r="Q9254" s="1"/>
      <c r="T9254" s="1"/>
    </row>
    <row r="9255" spans="16:20" x14ac:dyDescent="0.35">
      <c r="P9255" s="1"/>
      <c r="Q9255" s="1"/>
      <c r="T9255" s="1"/>
    </row>
    <row r="9256" spans="16:20" x14ac:dyDescent="0.35">
      <c r="P9256" s="1"/>
      <c r="Q9256" s="1"/>
      <c r="T9256" s="1"/>
    </row>
    <row r="9257" spans="16:20" x14ac:dyDescent="0.35">
      <c r="P9257" s="1"/>
      <c r="Q9257" s="1"/>
      <c r="T9257" s="1"/>
    </row>
    <row r="9258" spans="16:20" x14ac:dyDescent="0.35">
      <c r="P9258" s="1"/>
      <c r="Q9258" s="1"/>
      <c r="T9258" s="1"/>
    </row>
    <row r="9259" spans="16:20" x14ac:dyDescent="0.35">
      <c r="P9259" s="1"/>
      <c r="Q9259" s="1"/>
      <c r="T9259" s="1"/>
    </row>
    <row r="9260" spans="16:20" x14ac:dyDescent="0.35">
      <c r="P9260" s="1"/>
      <c r="Q9260" s="1"/>
      <c r="T9260" s="1"/>
    </row>
    <row r="9261" spans="16:20" x14ac:dyDescent="0.35">
      <c r="P9261" s="1"/>
      <c r="Q9261" s="1"/>
      <c r="T9261" s="1"/>
    </row>
    <row r="9262" spans="16:20" x14ac:dyDescent="0.35">
      <c r="P9262" s="1"/>
      <c r="Q9262" s="1"/>
      <c r="T9262" s="1"/>
    </row>
    <row r="9263" spans="16:20" x14ac:dyDescent="0.35">
      <c r="P9263" s="1"/>
      <c r="Q9263" s="1"/>
      <c r="T9263" s="1"/>
    </row>
    <row r="9264" spans="16:20" x14ac:dyDescent="0.35">
      <c r="P9264" s="1"/>
      <c r="Q9264" s="1"/>
      <c r="T9264" s="1"/>
    </row>
    <row r="9265" spans="16:20" x14ac:dyDescent="0.35">
      <c r="P9265" s="1"/>
      <c r="Q9265" s="1"/>
      <c r="T9265" s="1"/>
    </row>
    <row r="9266" spans="16:20" x14ac:dyDescent="0.35">
      <c r="P9266" s="1"/>
      <c r="Q9266" s="1"/>
      <c r="T9266" s="1"/>
    </row>
    <row r="9267" spans="16:20" x14ac:dyDescent="0.35">
      <c r="P9267" s="1"/>
      <c r="Q9267" s="1"/>
      <c r="T9267" s="1"/>
    </row>
    <row r="9268" spans="16:20" x14ac:dyDescent="0.35">
      <c r="P9268" s="1"/>
      <c r="Q9268" s="1"/>
      <c r="T9268" s="1"/>
    </row>
    <row r="9269" spans="16:20" x14ac:dyDescent="0.35">
      <c r="P9269" s="1"/>
      <c r="Q9269" s="1"/>
      <c r="T9269" s="1"/>
    </row>
    <row r="9270" spans="16:20" x14ac:dyDescent="0.35">
      <c r="P9270" s="1"/>
      <c r="Q9270" s="1"/>
      <c r="T9270" s="1"/>
    </row>
    <row r="9271" spans="16:20" x14ac:dyDescent="0.35">
      <c r="P9271" s="1"/>
      <c r="Q9271" s="1"/>
      <c r="T9271" s="1"/>
    </row>
    <row r="9272" spans="16:20" x14ac:dyDescent="0.35">
      <c r="P9272" s="1"/>
      <c r="Q9272" s="1"/>
      <c r="T9272" s="1"/>
    </row>
    <row r="9273" spans="16:20" x14ac:dyDescent="0.35">
      <c r="P9273" s="1"/>
      <c r="Q9273" s="1"/>
      <c r="T9273" s="1"/>
    </row>
    <row r="9274" spans="16:20" x14ac:dyDescent="0.35">
      <c r="P9274" s="1"/>
      <c r="Q9274" s="1"/>
      <c r="T9274" s="1"/>
    </row>
    <row r="9275" spans="16:20" x14ac:dyDescent="0.35">
      <c r="P9275" s="1"/>
      <c r="Q9275" s="1"/>
      <c r="T9275" s="1"/>
    </row>
    <row r="9276" spans="16:20" x14ac:dyDescent="0.35">
      <c r="P9276" s="1"/>
      <c r="Q9276" s="1"/>
      <c r="T9276" s="1"/>
    </row>
    <row r="9277" spans="16:20" x14ac:dyDescent="0.35">
      <c r="P9277" s="1"/>
      <c r="Q9277" s="1"/>
      <c r="T9277" s="1"/>
    </row>
    <row r="9278" spans="16:20" x14ac:dyDescent="0.35">
      <c r="P9278" s="1"/>
      <c r="Q9278" s="1"/>
      <c r="T9278" s="1"/>
    </row>
    <row r="9279" spans="16:20" x14ac:dyDescent="0.35">
      <c r="P9279" s="1"/>
      <c r="Q9279" s="1"/>
      <c r="T9279" s="1"/>
    </row>
    <row r="9280" spans="16:20" x14ac:dyDescent="0.35">
      <c r="P9280" s="1"/>
      <c r="Q9280" s="1"/>
      <c r="T9280" s="1"/>
    </row>
    <row r="9281" spans="16:20" x14ac:dyDescent="0.35">
      <c r="P9281" s="1"/>
      <c r="Q9281" s="1"/>
      <c r="T9281" s="1"/>
    </row>
    <row r="9282" spans="16:20" x14ac:dyDescent="0.35">
      <c r="P9282" s="1"/>
      <c r="Q9282" s="1"/>
      <c r="T9282" s="1"/>
    </row>
    <row r="9283" spans="16:20" x14ac:dyDescent="0.35">
      <c r="P9283" s="1"/>
      <c r="Q9283" s="1"/>
      <c r="T9283" s="1"/>
    </row>
    <row r="9284" spans="16:20" x14ac:dyDescent="0.35">
      <c r="P9284" s="1"/>
      <c r="Q9284" s="1"/>
      <c r="T9284" s="1"/>
    </row>
    <row r="9285" spans="16:20" x14ac:dyDescent="0.35">
      <c r="P9285" s="1"/>
      <c r="Q9285" s="1"/>
      <c r="T9285" s="1"/>
    </row>
    <row r="9286" spans="16:20" x14ac:dyDescent="0.35">
      <c r="P9286" s="1"/>
      <c r="Q9286" s="1"/>
      <c r="T9286" s="1"/>
    </row>
    <row r="9287" spans="16:20" x14ac:dyDescent="0.35">
      <c r="P9287" s="1"/>
      <c r="Q9287" s="1"/>
      <c r="T9287" s="1"/>
    </row>
    <row r="9288" spans="16:20" x14ac:dyDescent="0.35">
      <c r="P9288" s="1"/>
      <c r="Q9288" s="1"/>
      <c r="T9288" s="1"/>
    </row>
    <row r="9289" spans="16:20" x14ac:dyDescent="0.35">
      <c r="P9289" s="1"/>
      <c r="Q9289" s="1"/>
      <c r="T9289" s="1"/>
    </row>
    <row r="9290" spans="16:20" x14ac:dyDescent="0.35">
      <c r="P9290" s="1"/>
      <c r="Q9290" s="1"/>
      <c r="T9290" s="1"/>
    </row>
    <row r="9291" spans="16:20" x14ac:dyDescent="0.35">
      <c r="P9291" s="1"/>
      <c r="Q9291" s="1"/>
      <c r="T9291" s="1"/>
    </row>
    <row r="9292" spans="16:20" x14ac:dyDescent="0.35">
      <c r="P9292" s="1"/>
      <c r="Q9292" s="1"/>
      <c r="T9292" s="1"/>
    </row>
    <row r="9293" spans="16:20" x14ac:dyDescent="0.35">
      <c r="P9293" s="1"/>
      <c r="Q9293" s="1"/>
      <c r="T9293" s="1"/>
    </row>
    <row r="9294" spans="16:20" x14ac:dyDescent="0.35">
      <c r="P9294" s="1"/>
      <c r="Q9294" s="1"/>
      <c r="T9294" s="1"/>
    </row>
    <row r="9295" spans="16:20" x14ac:dyDescent="0.35">
      <c r="P9295" s="1"/>
      <c r="Q9295" s="1"/>
      <c r="T9295" s="1"/>
    </row>
    <row r="9296" spans="16:20" x14ac:dyDescent="0.35">
      <c r="P9296" s="1"/>
      <c r="Q9296" s="1"/>
      <c r="T9296" s="1"/>
    </row>
    <row r="9297" spans="16:20" x14ac:dyDescent="0.35">
      <c r="P9297" s="1"/>
      <c r="Q9297" s="1"/>
      <c r="T9297" s="1"/>
    </row>
    <row r="9298" spans="16:20" x14ac:dyDescent="0.35">
      <c r="P9298" s="1"/>
      <c r="Q9298" s="1"/>
      <c r="T9298" s="1"/>
    </row>
    <row r="9299" spans="16:20" x14ac:dyDescent="0.35">
      <c r="P9299" s="1"/>
      <c r="Q9299" s="1"/>
      <c r="T9299" s="1"/>
    </row>
    <row r="9300" spans="16:20" x14ac:dyDescent="0.35">
      <c r="P9300" s="1"/>
      <c r="Q9300" s="1"/>
      <c r="T9300" s="1"/>
    </row>
    <row r="9301" spans="16:20" x14ac:dyDescent="0.35">
      <c r="P9301" s="1"/>
      <c r="Q9301" s="1"/>
      <c r="T9301" s="1"/>
    </row>
    <row r="9302" spans="16:20" x14ac:dyDescent="0.35">
      <c r="P9302" s="1"/>
      <c r="Q9302" s="1"/>
      <c r="T9302" s="1"/>
    </row>
    <row r="9303" spans="16:20" x14ac:dyDescent="0.35">
      <c r="P9303" s="1"/>
      <c r="Q9303" s="1"/>
      <c r="T9303" s="1"/>
    </row>
    <row r="9304" spans="16:20" x14ac:dyDescent="0.35">
      <c r="P9304" s="1"/>
      <c r="Q9304" s="1"/>
      <c r="T9304" s="1"/>
    </row>
    <row r="9305" spans="16:20" x14ac:dyDescent="0.35">
      <c r="P9305" s="1"/>
      <c r="Q9305" s="1"/>
      <c r="T9305" s="1"/>
    </row>
    <row r="9306" spans="16:20" x14ac:dyDescent="0.35">
      <c r="P9306" s="1"/>
      <c r="Q9306" s="1"/>
      <c r="T9306" s="1"/>
    </row>
    <row r="9307" spans="16:20" x14ac:dyDescent="0.35">
      <c r="P9307" s="1"/>
      <c r="Q9307" s="1"/>
      <c r="T9307" s="1"/>
    </row>
    <row r="9308" spans="16:20" x14ac:dyDescent="0.35">
      <c r="P9308" s="1"/>
      <c r="Q9308" s="1"/>
      <c r="T9308" s="1"/>
    </row>
    <row r="9309" spans="16:20" x14ac:dyDescent="0.35">
      <c r="P9309" s="1"/>
      <c r="Q9309" s="1"/>
      <c r="T9309" s="1"/>
    </row>
    <row r="9310" spans="16:20" x14ac:dyDescent="0.35">
      <c r="P9310" s="1"/>
      <c r="Q9310" s="1"/>
      <c r="T9310" s="1"/>
    </row>
    <row r="9311" spans="16:20" x14ac:dyDescent="0.35">
      <c r="P9311" s="1"/>
      <c r="Q9311" s="1"/>
      <c r="T9311" s="1"/>
    </row>
    <row r="9312" spans="16:20" x14ac:dyDescent="0.35">
      <c r="P9312" s="1"/>
      <c r="Q9312" s="1"/>
      <c r="T9312" s="1"/>
    </row>
    <row r="9313" spans="16:20" x14ac:dyDescent="0.35">
      <c r="P9313" s="1"/>
      <c r="Q9313" s="1"/>
      <c r="T9313" s="1"/>
    </row>
    <row r="9314" spans="16:20" x14ac:dyDescent="0.35">
      <c r="P9314" s="1"/>
      <c r="Q9314" s="1"/>
      <c r="T9314" s="1"/>
    </row>
    <row r="9315" spans="16:20" x14ac:dyDescent="0.35">
      <c r="P9315" s="1"/>
      <c r="Q9315" s="1"/>
      <c r="T9315" s="1"/>
    </row>
    <row r="9316" spans="16:20" x14ac:dyDescent="0.35">
      <c r="P9316" s="1"/>
      <c r="Q9316" s="1"/>
      <c r="T9316" s="1"/>
    </row>
    <row r="9317" spans="16:20" x14ac:dyDescent="0.35">
      <c r="P9317" s="1"/>
      <c r="Q9317" s="1"/>
      <c r="T9317" s="1"/>
    </row>
    <row r="9318" spans="16:20" x14ac:dyDescent="0.35">
      <c r="P9318" s="1"/>
      <c r="Q9318" s="1"/>
      <c r="T9318" s="1"/>
    </row>
    <row r="9319" spans="16:20" x14ac:dyDescent="0.35">
      <c r="P9319" s="1"/>
      <c r="Q9319" s="1"/>
      <c r="T9319" s="1"/>
    </row>
    <row r="9320" spans="16:20" x14ac:dyDescent="0.35">
      <c r="P9320" s="1"/>
      <c r="Q9320" s="1"/>
      <c r="T9320" s="1"/>
    </row>
    <row r="9321" spans="16:20" x14ac:dyDescent="0.35">
      <c r="P9321" s="1"/>
      <c r="Q9321" s="1"/>
      <c r="T9321" s="1"/>
    </row>
    <row r="9322" spans="16:20" x14ac:dyDescent="0.35">
      <c r="P9322" s="1"/>
      <c r="Q9322" s="1"/>
      <c r="T9322" s="1"/>
    </row>
    <row r="9323" spans="16:20" x14ac:dyDescent="0.35">
      <c r="P9323" s="1"/>
      <c r="Q9323" s="1"/>
      <c r="T9323" s="1"/>
    </row>
    <row r="9324" spans="16:20" x14ac:dyDescent="0.35">
      <c r="P9324" s="1"/>
      <c r="Q9324" s="1"/>
      <c r="T9324" s="1"/>
    </row>
    <row r="9325" spans="16:20" x14ac:dyDescent="0.35">
      <c r="P9325" s="1"/>
      <c r="Q9325" s="1"/>
      <c r="T9325" s="1"/>
    </row>
    <row r="9326" spans="16:20" x14ac:dyDescent="0.35">
      <c r="P9326" s="1"/>
      <c r="Q9326" s="1"/>
      <c r="T9326" s="1"/>
    </row>
    <row r="9327" spans="16:20" x14ac:dyDescent="0.35">
      <c r="P9327" s="1"/>
      <c r="Q9327" s="1"/>
      <c r="T9327" s="1"/>
    </row>
    <row r="9328" spans="16:20" x14ac:dyDescent="0.35">
      <c r="P9328" s="1"/>
      <c r="Q9328" s="1"/>
      <c r="T9328" s="1"/>
    </row>
    <row r="9329" spans="5:20" x14ac:dyDescent="0.35">
      <c r="P9329" s="1"/>
      <c r="Q9329" s="1"/>
      <c r="T9329" s="1"/>
    </row>
    <row r="9330" spans="5:20" x14ac:dyDescent="0.35">
      <c r="P9330" s="1"/>
      <c r="Q9330" s="1"/>
      <c r="T9330" s="1"/>
    </row>
    <row r="9331" spans="5:20" x14ac:dyDescent="0.35">
      <c r="P9331" s="1"/>
      <c r="Q9331" s="1"/>
      <c r="T9331" s="1"/>
    </row>
    <row r="9332" spans="5:20" x14ac:dyDescent="0.35">
      <c r="P9332" s="1"/>
      <c r="Q9332" s="1"/>
      <c r="T9332" s="1"/>
    </row>
    <row r="9333" spans="5:20" x14ac:dyDescent="0.35">
      <c r="P9333" s="1"/>
      <c r="Q9333" s="1"/>
      <c r="T9333" s="1"/>
    </row>
    <row r="9334" spans="5:20" x14ac:dyDescent="0.35">
      <c r="P9334" s="1"/>
      <c r="Q9334" s="1"/>
      <c r="T9334" s="1"/>
    </row>
    <row r="9335" spans="5:20" x14ac:dyDescent="0.35">
      <c r="P9335" s="1"/>
      <c r="Q9335" s="1"/>
      <c r="T9335" s="1"/>
    </row>
    <row r="9336" spans="5:20" x14ac:dyDescent="0.35">
      <c r="P9336" s="1"/>
      <c r="Q9336" s="1"/>
      <c r="T9336" s="1"/>
    </row>
    <row r="9337" spans="5:20" x14ac:dyDescent="0.35">
      <c r="P9337" s="1"/>
      <c r="Q9337" s="1"/>
      <c r="T9337" s="1"/>
    </row>
    <row r="9338" spans="5:20" x14ac:dyDescent="0.35">
      <c r="E9338" s="1"/>
      <c r="F9338" s="1"/>
      <c r="P9338" s="1"/>
      <c r="Q9338" s="1"/>
      <c r="T9338" s="1"/>
    </row>
    <row r="9339" spans="5:20" x14ac:dyDescent="0.35">
      <c r="E9339" s="1"/>
      <c r="F9339" s="1"/>
      <c r="P9339" s="1"/>
      <c r="Q9339" s="1"/>
      <c r="T9339" s="1"/>
    </row>
    <row r="9340" spans="5:20" x14ac:dyDescent="0.35">
      <c r="E9340" s="1"/>
      <c r="F9340" s="1"/>
      <c r="P9340" s="1"/>
      <c r="Q9340" s="1"/>
      <c r="T9340" s="1"/>
    </row>
    <row r="9341" spans="5:20" x14ac:dyDescent="0.35">
      <c r="E9341" s="1"/>
      <c r="F9341" s="1"/>
      <c r="P9341" s="1"/>
      <c r="Q9341" s="1"/>
      <c r="T9341" s="1"/>
    </row>
    <row r="9342" spans="5:20" x14ac:dyDescent="0.35">
      <c r="E9342" s="1"/>
      <c r="F9342" s="1"/>
      <c r="P9342" s="1"/>
      <c r="Q9342" s="1"/>
      <c r="T9342" s="1"/>
    </row>
    <row r="9343" spans="5:20" x14ac:dyDescent="0.35">
      <c r="E9343" s="1"/>
      <c r="F9343" s="1"/>
      <c r="P9343" s="1"/>
      <c r="Q9343" s="1"/>
      <c r="T9343" s="1"/>
    </row>
    <row r="9344" spans="5:20" x14ac:dyDescent="0.35">
      <c r="E9344" s="1"/>
      <c r="F9344" s="1"/>
      <c r="P9344" s="1"/>
      <c r="Q9344" s="1"/>
      <c r="T9344" s="1"/>
    </row>
    <row r="9345" spans="5:20" x14ac:dyDescent="0.35">
      <c r="E9345" s="1"/>
      <c r="F9345" s="1"/>
      <c r="P9345" s="1"/>
      <c r="Q9345" s="1"/>
      <c r="T9345" s="1"/>
    </row>
    <row r="9346" spans="5:20" x14ac:dyDescent="0.35">
      <c r="E9346" s="1"/>
      <c r="F9346" s="1"/>
      <c r="P9346" s="1"/>
      <c r="Q9346" s="1"/>
      <c r="T9346" s="1"/>
    </row>
    <row r="9347" spans="5:20" x14ac:dyDescent="0.35">
      <c r="E9347" s="1"/>
      <c r="F9347" s="1"/>
      <c r="P9347" s="1"/>
      <c r="Q9347" s="1"/>
      <c r="T9347" s="1"/>
    </row>
    <row r="9348" spans="5:20" x14ac:dyDescent="0.35">
      <c r="E9348" s="1"/>
      <c r="F9348" s="1"/>
      <c r="P9348" s="1"/>
      <c r="Q9348" s="1"/>
      <c r="T9348" s="1"/>
    </row>
    <row r="9349" spans="5:20" x14ac:dyDescent="0.35">
      <c r="E9349" s="1"/>
      <c r="F9349" s="1"/>
      <c r="P9349" s="1"/>
      <c r="Q9349" s="1"/>
      <c r="T9349" s="1"/>
    </row>
    <row r="9350" spans="5:20" x14ac:dyDescent="0.35">
      <c r="E9350" s="1"/>
      <c r="F9350" s="1"/>
      <c r="P9350" s="1"/>
      <c r="Q9350" s="1"/>
      <c r="T9350" s="1"/>
    </row>
    <row r="9351" spans="5:20" x14ac:dyDescent="0.35">
      <c r="E9351" s="1"/>
      <c r="F9351" s="1"/>
      <c r="P9351" s="1"/>
      <c r="Q9351" s="1"/>
      <c r="T9351" s="1"/>
    </row>
    <row r="9352" spans="5:20" x14ac:dyDescent="0.35">
      <c r="E9352" s="1"/>
      <c r="F9352" s="1"/>
      <c r="P9352" s="1"/>
      <c r="Q9352" s="1"/>
      <c r="T9352" s="1"/>
    </row>
    <row r="9353" spans="5:20" x14ac:dyDescent="0.35">
      <c r="E9353" s="1"/>
      <c r="F9353" s="1"/>
      <c r="P9353" s="1"/>
      <c r="Q9353" s="1"/>
      <c r="T9353" s="1"/>
    </row>
    <row r="9354" spans="5:20" x14ac:dyDescent="0.35">
      <c r="E9354" s="1"/>
      <c r="F9354" s="1"/>
      <c r="P9354" s="1"/>
      <c r="Q9354" s="1"/>
      <c r="T9354" s="1"/>
    </row>
    <row r="9355" spans="5:20" x14ac:dyDescent="0.35">
      <c r="E9355" s="1"/>
      <c r="F9355" s="1"/>
      <c r="P9355" s="1"/>
      <c r="Q9355" s="1"/>
      <c r="T9355" s="1"/>
    </row>
    <row r="9356" spans="5:20" x14ac:dyDescent="0.35">
      <c r="E9356" s="1"/>
      <c r="F9356" s="1"/>
      <c r="P9356" s="1"/>
      <c r="Q9356" s="1"/>
      <c r="T9356" s="1"/>
    </row>
    <row r="9357" spans="5:20" x14ac:dyDescent="0.35">
      <c r="E9357" s="1"/>
      <c r="F9357" s="1"/>
      <c r="P9357" s="1"/>
      <c r="Q9357" s="1"/>
      <c r="T9357" s="1"/>
    </row>
    <row r="9358" spans="5:20" x14ac:dyDescent="0.35">
      <c r="E9358" s="1"/>
      <c r="F9358" s="1"/>
      <c r="P9358" s="1"/>
      <c r="Q9358" s="1"/>
      <c r="T9358" s="1"/>
    </row>
    <row r="9359" spans="5:20" x14ac:dyDescent="0.35">
      <c r="E9359" s="1"/>
      <c r="F9359" s="1"/>
      <c r="P9359" s="1"/>
      <c r="Q9359" s="1"/>
      <c r="T9359" s="1"/>
    </row>
    <row r="9360" spans="5:20" x14ac:dyDescent="0.35">
      <c r="E9360" s="1"/>
      <c r="F9360" s="1"/>
      <c r="P9360" s="1"/>
      <c r="Q9360" s="1"/>
      <c r="T9360" s="1"/>
    </row>
    <row r="9361" spans="5:20" x14ac:dyDescent="0.35">
      <c r="E9361" s="1"/>
      <c r="F9361" s="1"/>
      <c r="P9361" s="1"/>
      <c r="Q9361" s="1"/>
      <c r="T9361" s="1"/>
    </row>
    <row r="9362" spans="5:20" x14ac:dyDescent="0.35">
      <c r="E9362" s="1"/>
      <c r="F9362" s="1"/>
      <c r="P9362" s="1"/>
      <c r="Q9362" s="1"/>
      <c r="T9362" s="1"/>
    </row>
    <row r="9363" spans="5:20" x14ac:dyDescent="0.35">
      <c r="E9363" s="1"/>
      <c r="F9363" s="1"/>
      <c r="P9363" s="1"/>
      <c r="Q9363" s="1"/>
      <c r="T9363" s="1"/>
    </row>
    <row r="9364" spans="5:20" x14ac:dyDescent="0.35">
      <c r="E9364" s="1"/>
      <c r="F9364" s="1"/>
      <c r="P9364" s="1"/>
      <c r="Q9364" s="1"/>
      <c r="T9364" s="1"/>
    </row>
    <row r="9365" spans="5:20" x14ac:dyDescent="0.35">
      <c r="E9365" s="1"/>
      <c r="F9365" s="1"/>
      <c r="P9365" s="1"/>
      <c r="Q9365" s="1"/>
      <c r="T9365" s="1"/>
    </row>
    <row r="9366" spans="5:20" x14ac:dyDescent="0.35">
      <c r="E9366" s="1"/>
      <c r="F9366" s="1"/>
      <c r="P9366" s="1"/>
      <c r="Q9366" s="1"/>
      <c r="T9366" s="1"/>
    </row>
    <row r="9367" spans="5:20" x14ac:dyDescent="0.35">
      <c r="E9367" s="1"/>
      <c r="F9367" s="1"/>
      <c r="P9367" s="1"/>
      <c r="Q9367" s="1"/>
      <c r="T9367" s="1"/>
    </row>
    <row r="9368" spans="5:20" x14ac:dyDescent="0.35">
      <c r="E9368" s="1"/>
      <c r="F9368" s="1"/>
      <c r="P9368" s="1"/>
      <c r="Q9368" s="1"/>
      <c r="T9368" s="1"/>
    </row>
    <row r="9369" spans="5:20" x14ac:dyDescent="0.35">
      <c r="E9369" s="1"/>
      <c r="F9369" s="1"/>
      <c r="P9369" s="1"/>
      <c r="Q9369" s="1"/>
      <c r="T9369" s="1"/>
    </row>
    <row r="9370" spans="5:20" x14ac:dyDescent="0.35">
      <c r="E9370" s="1"/>
      <c r="F9370" s="1"/>
      <c r="P9370" s="1"/>
      <c r="Q9370" s="1"/>
      <c r="T9370" s="1"/>
    </row>
    <row r="9371" spans="5:20" x14ac:dyDescent="0.35">
      <c r="E9371" s="1"/>
      <c r="F9371" s="1"/>
      <c r="P9371" s="1"/>
      <c r="Q9371" s="1"/>
      <c r="T9371" s="1"/>
    </row>
    <row r="9372" spans="5:20" x14ac:dyDescent="0.35">
      <c r="E9372" s="1"/>
      <c r="F9372" s="1"/>
      <c r="P9372" s="1"/>
      <c r="Q9372" s="1"/>
      <c r="T9372" s="1"/>
    </row>
    <row r="9373" spans="5:20" x14ac:dyDescent="0.35">
      <c r="E9373" s="1"/>
      <c r="F9373" s="1"/>
      <c r="P9373" s="1"/>
      <c r="Q9373" s="1"/>
      <c r="T9373" s="1"/>
    </row>
    <row r="9374" spans="5:20" x14ac:dyDescent="0.35">
      <c r="E9374" s="1"/>
      <c r="F9374" s="1"/>
      <c r="P9374" s="1"/>
      <c r="Q9374" s="1"/>
      <c r="T9374" s="1"/>
    </row>
    <row r="9375" spans="5:20" x14ac:dyDescent="0.35">
      <c r="E9375" s="1"/>
      <c r="F9375" s="1"/>
      <c r="P9375" s="1"/>
      <c r="Q9375" s="1"/>
      <c r="T9375" s="1"/>
    </row>
    <row r="9376" spans="5:20" x14ac:dyDescent="0.35">
      <c r="E9376" s="1"/>
      <c r="F9376" s="1"/>
      <c r="P9376" s="1"/>
      <c r="Q9376" s="1"/>
      <c r="T9376" s="1"/>
    </row>
    <row r="9377" spans="5:20" x14ac:dyDescent="0.35">
      <c r="E9377" s="1"/>
      <c r="F9377" s="1"/>
      <c r="P9377" s="1"/>
      <c r="Q9377" s="1"/>
      <c r="T9377" s="1"/>
    </row>
    <row r="9378" spans="5:20" x14ac:dyDescent="0.35">
      <c r="E9378" s="1"/>
      <c r="F9378" s="1"/>
      <c r="P9378" s="1"/>
      <c r="Q9378" s="1"/>
      <c r="T9378" s="1"/>
    </row>
    <row r="9379" spans="5:20" x14ac:dyDescent="0.35">
      <c r="E9379" s="1"/>
      <c r="F9379" s="1"/>
      <c r="P9379" s="1"/>
      <c r="Q9379" s="1"/>
      <c r="T9379" s="1"/>
    </row>
    <row r="9380" spans="5:20" x14ac:dyDescent="0.35">
      <c r="E9380" s="1"/>
      <c r="F9380" s="1"/>
      <c r="P9380" s="1"/>
      <c r="Q9380" s="1"/>
      <c r="T9380" s="1"/>
    </row>
    <row r="9381" spans="5:20" x14ac:dyDescent="0.35">
      <c r="E9381" s="1"/>
      <c r="F9381" s="1"/>
      <c r="P9381" s="1"/>
      <c r="Q9381" s="1"/>
      <c r="T9381" s="1"/>
    </row>
    <row r="9382" spans="5:20" x14ac:dyDescent="0.35">
      <c r="E9382" s="1"/>
      <c r="F9382" s="1"/>
      <c r="P9382" s="1"/>
      <c r="Q9382" s="1"/>
      <c r="T9382" s="1"/>
    </row>
    <row r="9383" spans="5:20" x14ac:dyDescent="0.35">
      <c r="E9383" s="1"/>
      <c r="F9383" s="1"/>
      <c r="P9383" s="1"/>
      <c r="Q9383" s="1"/>
      <c r="T9383" s="1"/>
    </row>
    <row r="9384" spans="5:20" x14ac:dyDescent="0.35">
      <c r="E9384" s="1"/>
      <c r="F9384" s="1"/>
      <c r="P9384" s="1"/>
      <c r="Q9384" s="1"/>
      <c r="T9384" s="1"/>
    </row>
    <row r="9385" spans="5:20" x14ac:dyDescent="0.35">
      <c r="E9385" s="1"/>
      <c r="F9385" s="1"/>
      <c r="P9385" s="1"/>
      <c r="Q9385" s="1"/>
      <c r="T9385" s="1"/>
    </row>
  </sheetData>
  <sortState xmlns:xlrd2="http://schemas.microsoft.com/office/spreadsheetml/2017/richdata2" ref="A2:U9385">
    <sortCondition ref="P1:P9385"/>
  </sortSt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28D88-2A90-49E8-B69D-C79559EF9C85}">
  <dimension ref="A3:I16"/>
  <sheetViews>
    <sheetView workbookViewId="0">
      <selection activeCell="H5" sqref="H5"/>
    </sheetView>
  </sheetViews>
  <sheetFormatPr defaultRowHeight="15.5" x14ac:dyDescent="0.35"/>
  <cols>
    <col min="1" max="1" width="13.58203125" bestFit="1" customWidth="1"/>
    <col min="2" max="2" width="20.4140625" bestFit="1" customWidth="1"/>
    <col min="3" max="4" width="8.4140625" bestFit="1" customWidth="1"/>
    <col min="5" max="5" width="18.6640625" bestFit="1" customWidth="1"/>
    <col min="6" max="7" width="8.4140625" bestFit="1" customWidth="1"/>
    <col min="8" max="8" width="25.25" bestFit="1" customWidth="1"/>
    <col min="9" max="9" width="23.4140625" bestFit="1" customWidth="1"/>
    <col min="10" max="13" width="8.4140625" bestFit="1" customWidth="1"/>
    <col min="14" max="16" width="9.4140625" bestFit="1" customWidth="1"/>
    <col min="17" max="22" width="8.4140625" bestFit="1" customWidth="1"/>
    <col min="23" max="23" width="18.6640625" bestFit="1" customWidth="1"/>
    <col min="24" max="25" width="9.4140625" bestFit="1" customWidth="1"/>
    <col min="26" max="34" width="8.4140625" bestFit="1" customWidth="1"/>
    <col min="35" max="37" width="9.4140625" bestFit="1" customWidth="1"/>
    <col min="38" max="43" width="8.4140625" bestFit="1" customWidth="1"/>
    <col min="44" max="44" width="25.25" bestFit="1" customWidth="1"/>
    <col min="45" max="45" width="23.4140625" bestFit="1" customWidth="1"/>
    <col min="46" max="46" width="8.4140625" bestFit="1" customWidth="1"/>
    <col min="47" max="47" width="8.5" bestFit="1" customWidth="1"/>
    <col min="48" max="48" width="8.4140625" bestFit="1" customWidth="1"/>
    <col min="49" max="49" width="9.08203125" bestFit="1" customWidth="1"/>
    <col min="50" max="50" width="8.4140625" bestFit="1" customWidth="1"/>
    <col min="51" max="51" width="8.25" bestFit="1" customWidth="1"/>
    <col min="52" max="52" width="9.1640625" bestFit="1" customWidth="1"/>
    <col min="53" max="53" width="9.4140625" bestFit="1" customWidth="1"/>
    <col min="54" max="54" width="18.6640625" bestFit="1" customWidth="1"/>
    <col min="55" max="55" width="8.25" bestFit="1" customWidth="1"/>
    <col min="56" max="56" width="9.4140625" bestFit="1" customWidth="1"/>
    <col min="57" max="57" width="8.75" bestFit="1" customWidth="1"/>
    <col min="58" max="58" width="9.4140625" bestFit="1" customWidth="1"/>
    <col min="59" max="59" width="8.5" bestFit="1" customWidth="1"/>
    <col min="60" max="60" width="9.1640625" bestFit="1" customWidth="1"/>
    <col min="61" max="61" width="9.4140625" bestFit="1" customWidth="1"/>
    <col min="62" max="62" width="8.4140625" bestFit="1" customWidth="1"/>
    <col min="63" max="63" width="8.1640625" bestFit="1" customWidth="1"/>
    <col min="64" max="66" width="8.4140625" bestFit="1" customWidth="1"/>
    <col min="67" max="67" width="8.9140625" bestFit="1" customWidth="1"/>
    <col min="68" max="68" width="9.1640625" bestFit="1" customWidth="1"/>
    <col min="69" max="69" width="8.4140625" bestFit="1" customWidth="1"/>
    <col min="70" max="70" width="8.5" bestFit="1" customWidth="1"/>
    <col min="71" max="71" width="8.4140625" bestFit="1" customWidth="1"/>
    <col min="72" max="72" width="9.08203125" bestFit="1" customWidth="1"/>
    <col min="73" max="73" width="8.4140625" bestFit="1" customWidth="1"/>
    <col min="74" max="74" width="8.25" bestFit="1" customWidth="1"/>
    <col min="75" max="75" width="9.1640625" bestFit="1" customWidth="1"/>
    <col min="76" max="76" width="8.4140625" bestFit="1" customWidth="1"/>
    <col min="77" max="77" width="7.6640625" bestFit="1" customWidth="1"/>
    <col min="78" max="78" width="8.4140625" bestFit="1" customWidth="1"/>
    <col min="80" max="81" width="8.4140625" bestFit="1" customWidth="1"/>
    <col min="82" max="82" width="9.1640625" bestFit="1" customWidth="1"/>
    <col min="83" max="83" width="9.4140625" bestFit="1" customWidth="1"/>
    <col min="84" max="84" width="8.25" bestFit="1" customWidth="1"/>
    <col min="85" max="85" width="9.4140625" bestFit="1" customWidth="1"/>
    <col min="86" max="86" width="8.75" bestFit="1" customWidth="1"/>
    <col min="87" max="87" width="9.4140625" bestFit="1" customWidth="1"/>
    <col min="88" max="88" width="8.5" bestFit="1" customWidth="1"/>
    <col min="89" max="89" width="9.1640625" bestFit="1" customWidth="1"/>
    <col min="90" max="90" width="9.4140625" bestFit="1" customWidth="1"/>
    <col min="91" max="91" width="8.4140625" bestFit="1" customWidth="1"/>
    <col min="92" max="92" width="8.1640625" bestFit="1" customWidth="1"/>
    <col min="93" max="95" width="8.4140625" bestFit="1" customWidth="1"/>
    <col min="96" max="96" width="8.9140625" bestFit="1" customWidth="1"/>
    <col min="97" max="97" width="9.1640625" bestFit="1" customWidth="1"/>
    <col min="98" max="98" width="8.4140625" bestFit="1" customWidth="1"/>
    <col min="99" max="99" width="8.5" bestFit="1" customWidth="1"/>
    <col min="100" max="100" width="8.4140625" bestFit="1" customWidth="1"/>
    <col min="101" max="101" width="9.08203125" bestFit="1" customWidth="1"/>
    <col min="102" max="102" width="8.4140625" bestFit="1" customWidth="1"/>
    <col min="103" max="103" width="8.25" bestFit="1" customWidth="1"/>
    <col min="104" max="104" width="9.1640625" bestFit="1" customWidth="1"/>
    <col min="105" max="105" width="9.4140625" bestFit="1" customWidth="1"/>
    <col min="106" max="106" width="25.25" bestFit="1" customWidth="1"/>
    <col min="107" max="107" width="23.4140625" bestFit="1" customWidth="1"/>
  </cols>
  <sheetData>
    <row r="3" spans="1:9" x14ac:dyDescent="0.35">
      <c r="B3" s="4" t="s">
        <v>25</v>
      </c>
    </row>
    <row r="4" spans="1:9" x14ac:dyDescent="0.35">
      <c r="B4" t="s">
        <v>17</v>
      </c>
      <c r="E4" t="s">
        <v>18</v>
      </c>
      <c r="H4" t="s">
        <v>26</v>
      </c>
      <c r="I4" t="s">
        <v>27</v>
      </c>
    </row>
    <row r="5" spans="1:9" x14ac:dyDescent="0.35">
      <c r="A5" s="4" t="s">
        <v>19</v>
      </c>
      <c r="B5" s="1">
        <v>44287</v>
      </c>
      <c r="C5" s="1">
        <v>44317</v>
      </c>
      <c r="D5" s="1">
        <v>44348</v>
      </c>
      <c r="E5" s="1">
        <v>44287</v>
      </c>
      <c r="F5" s="1">
        <v>44317</v>
      </c>
      <c r="G5" s="1">
        <v>44348</v>
      </c>
    </row>
    <row r="6" spans="1:9" x14ac:dyDescent="0.35">
      <c r="A6" s="5" t="s">
        <v>21</v>
      </c>
      <c r="B6" s="3">
        <v>2630</v>
      </c>
      <c r="C6" s="3">
        <v>2971</v>
      </c>
      <c r="D6" s="3">
        <v>3325</v>
      </c>
      <c r="E6" s="2">
        <v>40625</v>
      </c>
      <c r="F6" s="2">
        <v>45505</v>
      </c>
      <c r="G6" s="2">
        <v>49945</v>
      </c>
      <c r="H6" s="3">
        <v>8926</v>
      </c>
      <c r="I6" s="2">
        <v>136075</v>
      </c>
    </row>
    <row r="7" spans="1:9" x14ac:dyDescent="0.35">
      <c r="A7" s="6" t="s">
        <v>22</v>
      </c>
      <c r="B7" s="3">
        <v>635</v>
      </c>
      <c r="C7" s="3">
        <v>577</v>
      </c>
      <c r="D7" s="3">
        <v>822</v>
      </c>
      <c r="E7" s="2">
        <v>8090</v>
      </c>
      <c r="F7" s="2">
        <v>7930</v>
      </c>
      <c r="G7" s="2">
        <v>10995</v>
      </c>
      <c r="H7" s="3">
        <v>2034</v>
      </c>
      <c r="I7" s="2">
        <v>27015</v>
      </c>
    </row>
    <row r="8" spans="1:9" x14ac:dyDescent="0.35">
      <c r="A8" s="7" t="s">
        <v>1</v>
      </c>
      <c r="B8" s="3">
        <v>116</v>
      </c>
      <c r="C8" s="3">
        <v>144</v>
      </c>
      <c r="D8" s="3">
        <v>185</v>
      </c>
      <c r="E8" s="2">
        <v>2900</v>
      </c>
      <c r="F8" s="2">
        <v>3600</v>
      </c>
      <c r="G8" s="2">
        <v>4625</v>
      </c>
      <c r="H8" s="3">
        <v>445</v>
      </c>
      <c r="I8" s="2">
        <v>11125</v>
      </c>
    </row>
    <row r="9" spans="1:9" x14ac:dyDescent="0.35">
      <c r="A9" s="7" t="s">
        <v>0</v>
      </c>
      <c r="B9" s="3">
        <v>519</v>
      </c>
      <c r="C9" s="3">
        <v>433</v>
      </c>
      <c r="D9" s="3">
        <v>637</v>
      </c>
      <c r="E9" s="2">
        <v>5190</v>
      </c>
      <c r="F9" s="2">
        <v>4330</v>
      </c>
      <c r="G9" s="2">
        <v>6370</v>
      </c>
      <c r="H9" s="3">
        <v>1589</v>
      </c>
      <c r="I9" s="2">
        <v>15890</v>
      </c>
    </row>
    <row r="10" spans="1:9" x14ac:dyDescent="0.35">
      <c r="A10" s="6" t="s">
        <v>23</v>
      </c>
      <c r="B10" s="3">
        <v>1381</v>
      </c>
      <c r="C10" s="3">
        <v>1780</v>
      </c>
      <c r="D10" s="3">
        <v>1723</v>
      </c>
      <c r="E10" s="2">
        <v>22120</v>
      </c>
      <c r="F10" s="2">
        <v>27160</v>
      </c>
      <c r="G10" s="2">
        <v>26050</v>
      </c>
      <c r="H10" s="3">
        <v>4884</v>
      </c>
      <c r="I10" s="2">
        <v>75330</v>
      </c>
    </row>
    <row r="11" spans="1:9" x14ac:dyDescent="0.35">
      <c r="A11" s="7" t="s">
        <v>1</v>
      </c>
      <c r="B11" s="3">
        <v>554</v>
      </c>
      <c r="C11" s="3">
        <v>624</v>
      </c>
      <c r="D11" s="3">
        <v>588</v>
      </c>
      <c r="E11" s="2">
        <v>13850</v>
      </c>
      <c r="F11" s="2">
        <v>15600</v>
      </c>
      <c r="G11" s="2">
        <v>14700</v>
      </c>
      <c r="H11" s="3">
        <v>1766</v>
      </c>
      <c r="I11" s="2">
        <v>44150</v>
      </c>
    </row>
    <row r="12" spans="1:9" x14ac:dyDescent="0.35">
      <c r="A12" s="7" t="s">
        <v>0</v>
      </c>
      <c r="B12" s="3">
        <v>827</v>
      </c>
      <c r="C12" s="3">
        <v>1156</v>
      </c>
      <c r="D12" s="3">
        <v>1135</v>
      </c>
      <c r="E12" s="2">
        <v>8270</v>
      </c>
      <c r="F12" s="2">
        <v>11560</v>
      </c>
      <c r="G12" s="2">
        <v>11350</v>
      </c>
      <c r="H12" s="3">
        <v>3118</v>
      </c>
      <c r="I12" s="2">
        <v>31180</v>
      </c>
    </row>
    <row r="13" spans="1:9" x14ac:dyDescent="0.35">
      <c r="A13" s="6" t="s">
        <v>24</v>
      </c>
      <c r="B13" s="3">
        <v>614</v>
      </c>
      <c r="C13" s="3">
        <v>614</v>
      </c>
      <c r="D13" s="3">
        <v>780</v>
      </c>
      <c r="E13" s="2">
        <v>10415</v>
      </c>
      <c r="F13" s="2">
        <v>10415</v>
      </c>
      <c r="G13" s="2">
        <v>12900</v>
      </c>
      <c r="H13" s="3">
        <v>2008</v>
      </c>
      <c r="I13" s="2">
        <v>33730</v>
      </c>
    </row>
    <row r="14" spans="1:9" x14ac:dyDescent="0.35">
      <c r="A14" s="7" t="s">
        <v>1</v>
      </c>
      <c r="B14" s="3">
        <v>285</v>
      </c>
      <c r="C14" s="3">
        <v>285</v>
      </c>
      <c r="D14" s="3">
        <v>340</v>
      </c>
      <c r="E14" s="2">
        <v>7125</v>
      </c>
      <c r="F14" s="2">
        <v>7125</v>
      </c>
      <c r="G14" s="2">
        <v>8500</v>
      </c>
      <c r="H14" s="3">
        <v>910</v>
      </c>
      <c r="I14" s="2">
        <v>22750</v>
      </c>
    </row>
    <row r="15" spans="1:9" x14ac:dyDescent="0.35">
      <c r="A15" s="7" t="s">
        <v>0</v>
      </c>
      <c r="B15" s="3">
        <v>329</v>
      </c>
      <c r="C15" s="3">
        <v>329</v>
      </c>
      <c r="D15" s="3">
        <v>440</v>
      </c>
      <c r="E15" s="2">
        <v>3290</v>
      </c>
      <c r="F15" s="2">
        <v>3290</v>
      </c>
      <c r="G15" s="2">
        <v>4400</v>
      </c>
      <c r="H15" s="3">
        <v>1098</v>
      </c>
      <c r="I15" s="2">
        <v>10980</v>
      </c>
    </row>
    <row r="16" spans="1:9" x14ac:dyDescent="0.35">
      <c r="A16" s="5" t="s">
        <v>20</v>
      </c>
      <c r="B16" s="3">
        <v>2630</v>
      </c>
      <c r="C16" s="3">
        <v>2971</v>
      </c>
      <c r="D16" s="3">
        <v>3325</v>
      </c>
      <c r="E16" s="2">
        <v>40625</v>
      </c>
      <c r="F16" s="2">
        <v>45505</v>
      </c>
      <c r="G16" s="2">
        <v>49945</v>
      </c>
      <c r="H16" s="3">
        <v>8926</v>
      </c>
      <c r="I16" s="2">
        <v>136075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C3450-2171-422F-9256-2C502D752246}">
  <dimension ref="A1:K13"/>
  <sheetViews>
    <sheetView workbookViewId="0">
      <selection activeCell="K13" sqref="K13"/>
    </sheetView>
  </sheetViews>
  <sheetFormatPr defaultRowHeight="15.5" x14ac:dyDescent="0.35"/>
  <cols>
    <col min="1" max="1" width="12.83203125" customWidth="1"/>
    <col min="2" max="2" width="21.5" bestFit="1" customWidth="1"/>
    <col min="3" max="3" width="11.75" bestFit="1" customWidth="1"/>
    <col min="4" max="4" width="22.58203125" bestFit="1" customWidth="1"/>
    <col min="5" max="5" width="22" bestFit="1" customWidth="1"/>
    <col min="6" max="6" width="17.83203125" bestFit="1" customWidth="1"/>
    <col min="7" max="7" width="20.1640625" bestFit="1" customWidth="1"/>
    <col min="8" max="8" width="15.33203125" bestFit="1" customWidth="1"/>
    <col min="9" max="9" width="14.75" bestFit="1" customWidth="1"/>
    <col min="10" max="10" width="16.25" bestFit="1" customWidth="1"/>
    <col min="11" max="11" width="21.5" bestFit="1" customWidth="1"/>
  </cols>
  <sheetData>
    <row r="1" spans="1:11" x14ac:dyDescent="0.35">
      <c r="A1" t="s">
        <v>12</v>
      </c>
      <c r="B1" t="s">
        <v>33</v>
      </c>
      <c r="C1" t="s">
        <v>34</v>
      </c>
      <c r="D1" t="s">
        <v>35</v>
      </c>
      <c r="E1" t="s">
        <v>36</v>
      </c>
      <c r="F1" t="s">
        <v>37</v>
      </c>
      <c r="G1" t="s">
        <v>38</v>
      </c>
      <c r="H1" t="s">
        <v>39</v>
      </c>
      <c r="I1" t="s">
        <v>40</v>
      </c>
      <c r="J1" t="s">
        <v>41</v>
      </c>
      <c r="K1" t="s">
        <v>42</v>
      </c>
    </row>
    <row r="2" spans="1:11" x14ac:dyDescent="0.35">
      <c r="A2" s="1">
        <v>44013</v>
      </c>
      <c r="B2" s="8">
        <f>COUNTIF(Sales[Sales Month],Sales_Trends[[#This Row],[Sales Month]])</f>
        <v>76</v>
      </c>
      <c r="C2" s="2">
        <f>SUMIF(Sales[Sales Month],Sales_Trends[[#This Row],[Sales Month]],Sales[Sales Amount])</f>
        <v>28325</v>
      </c>
      <c r="D2" s="2">
        <f>Sales_Trends[[#This Row],[Total Sales]]/Sales_Trends[[#This Row],[Number of Customers]]</f>
        <v>372.69736842105266</v>
      </c>
      <c r="E2">
        <f>COUNTIFS(Sales[Sales Month],Sales_Trends[[#This Row],[Sales Month]],Sales[Subscription Type],"Basic")</f>
        <v>47</v>
      </c>
      <c r="F2">
        <f>COUNTIFS(Sales[Sales Month],Sales_Trends[[#This Row],[Sales Month]],Sales[Subscription Type],"&lt;&gt;Basic")</f>
        <v>29</v>
      </c>
      <c r="G2" s="9">
        <f>Sales_Trends[[#This Row],[Non-Paying Customers]]/Sales_Trends[[#This Row],[Paying Customers]]</f>
        <v>1.6206896551724137</v>
      </c>
      <c r="H2">
        <f>SUMIFS(Sales[Sales Amount],Sales[Sales Month],Sales_Trends[[#This Row],[Sales Month]],Sales[Subscription Type],"Premium")</f>
        <v>2200</v>
      </c>
      <c r="I2">
        <f>SUMIFS(Sales[Sales Amount],Sales[Sales Month],Sales_Trends[[#This Row],[Sales Month]],Sales[Subscription Type],"Premium")</f>
        <v>2200</v>
      </c>
      <c r="J2">
        <f>SUMIFS(Sales[Sales Amount],Sales[Sales Month],Sales_Trends[[#This Row],[Sales Month]],Sales[Subscription Type],"Enterprise")</f>
        <v>18000</v>
      </c>
      <c r="K2" s="10">
        <f>Sales_Trends[[#This Row],[Enterprise Sales]]/Sales_Trends[[#This Row],[Total Sales]]</f>
        <v>0.63548102383053839</v>
      </c>
    </row>
    <row r="3" spans="1:11" x14ac:dyDescent="0.35">
      <c r="A3" s="1">
        <v>44044</v>
      </c>
      <c r="B3" s="8">
        <f>COUNTIF(Sales[Sales Month],Sales_Trends[[#This Row],[Sales Month]])</f>
        <v>104</v>
      </c>
      <c r="C3" s="2">
        <f>SUMIF(Sales[Sales Month],Sales_Trends[[#This Row],[Sales Month]],Sales[Sales Amount])</f>
        <v>32005</v>
      </c>
      <c r="D3" s="2">
        <f>Sales_Trends[[#This Row],[Total Sales]]/Sales_Trends[[#This Row],[Number of Customers]]</f>
        <v>307.74038461538464</v>
      </c>
      <c r="E3">
        <f>COUNTIFS(Sales[Sales Month],Sales_Trends[[#This Row],[Sales Month]],Sales[Subscription Type],"Basic")</f>
        <v>63</v>
      </c>
      <c r="F3">
        <f>COUNTIFS(Sales[Sales Month],Sales_Trends[[#This Row],[Sales Month]],Sales[Subscription Type],"&lt;&gt;Basic")</f>
        <v>41</v>
      </c>
      <c r="G3" s="9">
        <f>Sales_Trends[[#This Row],[Non-Paying Customers]]/Sales_Trends[[#This Row],[Paying Customers]]</f>
        <v>1.5365853658536586</v>
      </c>
      <c r="H3">
        <f>SUMIFS(Sales[Sales Amount],Sales[Sales Month],Sales_Trends[[#This Row],[Sales Month]],Sales[Subscription Type],"Premium")</f>
        <v>3530</v>
      </c>
      <c r="I3">
        <f>SUMIFS(Sales[Sales Amount],Sales[Sales Month],Sales_Trends[[#This Row],[Sales Month]],Sales[Subscription Type],"Premium")</f>
        <v>3530</v>
      </c>
      <c r="J3">
        <f>SUMIFS(Sales[Sales Amount],Sales[Sales Month],Sales_Trends[[#This Row],[Sales Month]],Sales[Subscription Type],"Enterprise")</f>
        <v>18000</v>
      </c>
      <c r="K3" s="10">
        <f>Sales_Trends[[#This Row],[Enterprise Sales]]/Sales_Trends[[#This Row],[Total Sales]]</f>
        <v>0.56241212310576472</v>
      </c>
    </row>
    <row r="4" spans="1:11" x14ac:dyDescent="0.35">
      <c r="A4" s="1">
        <v>44075</v>
      </c>
      <c r="B4" s="8">
        <f>COUNTIF(Sales[Sales Month],Sales_Trends[[#This Row],[Sales Month]])</f>
        <v>137</v>
      </c>
      <c r="C4" s="2">
        <f>SUMIF(Sales[Sales Month],Sales_Trends[[#This Row],[Sales Month]],Sales[Sales Amount])</f>
        <v>34890</v>
      </c>
      <c r="D4" s="2">
        <f>Sales_Trends[[#This Row],[Total Sales]]/Sales_Trends[[#This Row],[Number of Customers]]</f>
        <v>254.67153284671534</v>
      </c>
      <c r="E4">
        <f>COUNTIFS(Sales[Sales Month],Sales_Trends[[#This Row],[Sales Month]],Sales[Subscription Type],"Basic")</f>
        <v>83</v>
      </c>
      <c r="F4">
        <f>COUNTIFS(Sales[Sales Month],Sales_Trends[[#This Row],[Sales Month]],Sales[Subscription Type],"&lt;&gt;Basic")</f>
        <v>54</v>
      </c>
      <c r="G4" s="9">
        <f>Sales_Trends[[#This Row],[Non-Paying Customers]]/Sales_Trends[[#This Row],[Paying Customers]]</f>
        <v>1.537037037037037</v>
      </c>
      <c r="H4">
        <f>SUMIFS(Sales[Sales Amount],Sales[Sales Month],Sales_Trends[[#This Row],[Sales Month]],Sales[Subscription Type],"Premium")</f>
        <v>5190</v>
      </c>
      <c r="I4">
        <f>SUMIFS(Sales[Sales Amount],Sales[Sales Month],Sales_Trends[[#This Row],[Sales Month]],Sales[Subscription Type],"Premium")</f>
        <v>5190</v>
      </c>
      <c r="J4">
        <f>SUMIFS(Sales[Sales Amount],Sales[Sales Month],Sales_Trends[[#This Row],[Sales Month]],Sales[Subscription Type],"Enterprise")</f>
        <v>18000</v>
      </c>
      <c r="K4" s="10">
        <f>Sales_Trends[[#This Row],[Enterprise Sales]]/Sales_Trends[[#This Row],[Total Sales]]</f>
        <v>0.51590713671539123</v>
      </c>
    </row>
    <row r="5" spans="1:11" x14ac:dyDescent="0.35">
      <c r="A5" s="1">
        <v>44105</v>
      </c>
      <c r="B5" s="8">
        <f>COUNTIF(Sales[Sales Month],Sales_Trends[[#This Row],[Sales Month]])</f>
        <v>147</v>
      </c>
      <c r="C5" s="2">
        <f>SUMIF(Sales[Sales Month],Sales_Trends[[#This Row],[Sales Month]],Sales[Sales Amount])</f>
        <v>40615</v>
      </c>
      <c r="D5" s="2">
        <f>Sales_Trends[[#This Row],[Total Sales]]/Sales_Trends[[#This Row],[Number of Customers]]</f>
        <v>276.29251700680271</v>
      </c>
      <c r="E5">
        <f>COUNTIFS(Sales[Sales Month],Sales_Trends[[#This Row],[Sales Month]],Sales[Subscription Type],"Basic")</f>
        <v>70</v>
      </c>
      <c r="F5">
        <f>COUNTIFS(Sales[Sales Month],Sales_Trends[[#This Row],[Sales Month]],Sales[Subscription Type],"&lt;&gt;Basic")</f>
        <v>77</v>
      </c>
      <c r="G5" s="9">
        <f>Sales_Trends[[#This Row],[Non-Paying Customers]]/Sales_Trends[[#This Row],[Paying Customers]]</f>
        <v>0.90909090909090906</v>
      </c>
      <c r="H5">
        <f>SUMIFS(Sales[Sales Amount],Sales[Sales Month],Sales_Trends[[#This Row],[Sales Month]],Sales[Subscription Type],"Premium")</f>
        <v>6990</v>
      </c>
      <c r="I5">
        <f>SUMIFS(Sales[Sales Amount],Sales[Sales Month],Sales_Trends[[#This Row],[Sales Month]],Sales[Subscription Type],"Premium")</f>
        <v>6990</v>
      </c>
      <c r="J5">
        <f>SUMIFS(Sales[Sales Amount],Sales[Sales Month],Sales_Trends[[#This Row],[Sales Month]],Sales[Subscription Type],"Enterprise")</f>
        <v>18000</v>
      </c>
      <c r="K5" s="10">
        <f>Sales_Trends[[#This Row],[Enterprise Sales]]/Sales_Trends[[#This Row],[Total Sales]]</f>
        <v>0.44318601501908161</v>
      </c>
    </row>
    <row r="6" spans="1:11" x14ac:dyDescent="0.35">
      <c r="A6" s="1">
        <v>44136</v>
      </c>
      <c r="B6" s="8">
        <f>COUNTIF(Sales[Sales Month],Sales_Trends[[#This Row],[Sales Month]])</f>
        <v>146</v>
      </c>
      <c r="C6" s="2">
        <f>SUMIF(Sales[Sales Month],Sales_Trends[[#This Row],[Sales Month]],Sales[Sales Amount])</f>
        <v>46605</v>
      </c>
      <c r="D6" s="2">
        <f>Sales_Trends[[#This Row],[Total Sales]]/Sales_Trends[[#This Row],[Number of Customers]]</f>
        <v>319.21232876712327</v>
      </c>
      <c r="E6">
        <f>COUNTIFS(Sales[Sales Month],Sales_Trends[[#This Row],[Sales Month]],Sales[Subscription Type],"Basic")</f>
        <v>61</v>
      </c>
      <c r="F6">
        <f>COUNTIFS(Sales[Sales Month],Sales_Trends[[#This Row],[Sales Month]],Sales[Subscription Type],"&lt;&gt;Basic")</f>
        <v>85</v>
      </c>
      <c r="G6" s="9">
        <f>Sales_Trends[[#This Row],[Non-Paying Customers]]/Sales_Trends[[#This Row],[Paying Customers]]</f>
        <v>0.71764705882352942</v>
      </c>
      <c r="H6">
        <f>SUMIFS(Sales[Sales Amount],Sales[Sales Month],Sales_Trends[[#This Row],[Sales Month]],Sales[Subscription Type],"Premium")</f>
        <v>9660</v>
      </c>
      <c r="I6">
        <f>SUMIFS(Sales[Sales Amount],Sales[Sales Month],Sales_Trends[[#This Row],[Sales Month]],Sales[Subscription Type],"Premium")</f>
        <v>9660</v>
      </c>
      <c r="J6">
        <f>SUMIFS(Sales[Sales Amount],Sales[Sales Month],Sales_Trends[[#This Row],[Sales Month]],Sales[Subscription Type],"Enterprise")</f>
        <v>19020</v>
      </c>
      <c r="K6" s="10">
        <f>Sales_Trends[[#This Row],[Enterprise Sales]]/Sales_Trends[[#This Row],[Total Sales]]</f>
        <v>0.4081107177341487</v>
      </c>
    </row>
    <row r="7" spans="1:11" x14ac:dyDescent="0.35">
      <c r="A7" s="1">
        <v>44166</v>
      </c>
      <c r="B7" s="8">
        <f>COUNTIF(Sales[Sales Month],Sales_Trends[[#This Row],[Sales Month]])</f>
        <v>153</v>
      </c>
      <c r="C7" s="2">
        <f>SUMIF(Sales[Sales Month],Sales_Trends[[#This Row],[Sales Month]],Sales[Sales Amount])</f>
        <v>50195</v>
      </c>
      <c r="D7" s="2">
        <f>Sales_Trends[[#This Row],[Total Sales]]/Sales_Trends[[#This Row],[Number of Customers]]</f>
        <v>328.07189542483661</v>
      </c>
      <c r="E7">
        <f>COUNTIFS(Sales[Sales Month],Sales_Trends[[#This Row],[Sales Month]],Sales[Subscription Type],"Basic")</f>
        <v>62</v>
      </c>
      <c r="F7">
        <f>COUNTIFS(Sales[Sales Month],Sales_Trends[[#This Row],[Sales Month]],Sales[Subscription Type],"&lt;&gt;Basic")</f>
        <v>91</v>
      </c>
      <c r="G7" s="9">
        <f>Sales_Trends[[#This Row],[Non-Paying Customers]]/Sales_Trends[[#This Row],[Paying Customers]]</f>
        <v>0.68131868131868134</v>
      </c>
      <c r="H7">
        <f>SUMIFS(Sales[Sales Amount],Sales[Sales Month],Sales_Trends[[#This Row],[Sales Month]],Sales[Subscription Type],"Premium")</f>
        <v>11180</v>
      </c>
      <c r="I7">
        <f>SUMIFS(Sales[Sales Amount],Sales[Sales Month],Sales_Trends[[#This Row],[Sales Month]],Sales[Subscription Type],"Premium")</f>
        <v>11180</v>
      </c>
      <c r="J7">
        <f>SUMIFS(Sales[Sales Amount],Sales[Sales Month],Sales_Trends[[#This Row],[Sales Month]],Sales[Subscription Type],"Enterprise")</f>
        <v>19740</v>
      </c>
      <c r="K7" s="10">
        <f>Sales_Trends[[#This Row],[Enterprise Sales]]/Sales_Trends[[#This Row],[Total Sales]]</f>
        <v>0.39326626157983863</v>
      </c>
    </row>
    <row r="8" spans="1:11" x14ac:dyDescent="0.35">
      <c r="A8" s="1">
        <v>44197</v>
      </c>
      <c r="B8" s="8">
        <f>COUNTIF(Sales[Sales Month],Sales_Trends[[#This Row],[Sales Month]])</f>
        <v>158</v>
      </c>
      <c r="C8" s="2">
        <f>SUMIF(Sales[Sales Month],Sales_Trends[[#This Row],[Sales Month]],Sales[Sales Amount])</f>
        <v>51605</v>
      </c>
      <c r="D8" s="2">
        <f>Sales_Trends[[#This Row],[Total Sales]]/Sales_Trends[[#This Row],[Number of Customers]]</f>
        <v>326.61392405063293</v>
      </c>
      <c r="E8">
        <f>COUNTIFS(Sales[Sales Month],Sales_Trends[[#This Row],[Sales Month]],Sales[Subscription Type],"Basic")</f>
        <v>63</v>
      </c>
      <c r="F8">
        <f>COUNTIFS(Sales[Sales Month],Sales_Trends[[#This Row],[Sales Month]],Sales[Subscription Type],"&lt;&gt;Basic")</f>
        <v>95</v>
      </c>
      <c r="G8" s="9">
        <f>Sales_Trends[[#This Row],[Non-Paying Customers]]/Sales_Trends[[#This Row],[Paying Customers]]</f>
        <v>0.66315789473684206</v>
      </c>
      <c r="H8">
        <f>SUMIFS(Sales[Sales Amount],Sales[Sales Month],Sales_Trends[[#This Row],[Sales Month]],Sales[Subscription Type],"Premium")</f>
        <v>11750</v>
      </c>
      <c r="I8">
        <f>SUMIFS(Sales[Sales Amount],Sales[Sales Month],Sales_Trends[[#This Row],[Sales Month]],Sales[Subscription Type],"Premium")</f>
        <v>11750</v>
      </c>
      <c r="J8">
        <f>SUMIFS(Sales[Sales Amount],Sales[Sales Month],Sales_Trends[[#This Row],[Sales Month]],Sales[Subscription Type],"Enterprise")</f>
        <v>20730</v>
      </c>
      <c r="K8" s="10">
        <f>Sales_Trends[[#This Row],[Enterprise Sales]]/Sales_Trends[[#This Row],[Total Sales]]</f>
        <v>0.40170526111810873</v>
      </c>
    </row>
    <row r="9" spans="1:11" x14ac:dyDescent="0.35">
      <c r="A9" s="1">
        <v>44228</v>
      </c>
      <c r="B9" s="8">
        <f>COUNTIF(Sales[Sales Month],Sales_Trends[[#This Row],[Sales Month]])</f>
        <v>175</v>
      </c>
      <c r="C9" s="2">
        <f>SUMIF(Sales[Sales Month],Sales_Trends[[#This Row],[Sales Month]],Sales[Sales Amount])</f>
        <v>54120</v>
      </c>
      <c r="D9" s="2">
        <f>Sales_Trends[[#This Row],[Total Sales]]/Sales_Trends[[#This Row],[Number of Customers]]</f>
        <v>309.25714285714287</v>
      </c>
      <c r="E9">
        <f>COUNTIFS(Sales[Sales Month],Sales_Trends[[#This Row],[Sales Month]],Sales[Subscription Type],"Basic")</f>
        <v>76</v>
      </c>
      <c r="F9">
        <f>COUNTIFS(Sales[Sales Month],Sales_Trends[[#This Row],[Sales Month]],Sales[Subscription Type],"&lt;&gt;Basic")</f>
        <v>99</v>
      </c>
      <c r="G9" s="9">
        <f>Sales_Trends[[#This Row],[Non-Paying Customers]]/Sales_Trends[[#This Row],[Paying Customers]]</f>
        <v>0.76767676767676762</v>
      </c>
      <c r="H9">
        <f>SUMIFS(Sales[Sales Amount],Sales[Sales Month],Sales_Trends[[#This Row],[Sales Month]],Sales[Subscription Type],"Premium")</f>
        <v>12520</v>
      </c>
      <c r="I9">
        <f>SUMIFS(Sales[Sales Amount],Sales[Sales Month],Sales_Trends[[#This Row],[Sales Month]],Sales[Subscription Type],"Premium")</f>
        <v>12520</v>
      </c>
      <c r="J9">
        <f>SUMIFS(Sales[Sales Amount],Sales[Sales Month],Sales_Trends[[#This Row],[Sales Month]],Sales[Subscription Type],"Enterprise")</f>
        <v>22350</v>
      </c>
      <c r="K9" s="10">
        <f>Sales_Trends[[#This Row],[Enterprise Sales]]/Sales_Trends[[#This Row],[Total Sales]]</f>
        <v>0.41297117516629711</v>
      </c>
    </row>
    <row r="10" spans="1:11" x14ac:dyDescent="0.35">
      <c r="A10" s="1">
        <v>44256</v>
      </c>
      <c r="B10" s="8">
        <f>COUNTIF(Sales[Sales Month],Sales_Trends[[#This Row],[Sales Month]])</f>
        <v>194</v>
      </c>
      <c r="C10" s="2">
        <f>SUMIF(Sales[Sales Month],Sales_Trends[[#This Row],[Sales Month]],Sales[Sales Amount])</f>
        <v>57040</v>
      </c>
      <c r="D10" s="2">
        <f>Sales_Trends[[#This Row],[Total Sales]]/Sales_Trends[[#This Row],[Number of Customers]]</f>
        <v>294.02061855670104</v>
      </c>
      <c r="E10">
        <f>COUNTIFS(Sales[Sales Month],Sales_Trends[[#This Row],[Sales Month]],Sales[Subscription Type],"Basic")</f>
        <v>78</v>
      </c>
      <c r="F10">
        <f>COUNTIFS(Sales[Sales Month],Sales_Trends[[#This Row],[Sales Month]],Sales[Subscription Type],"&lt;&gt;Basic")</f>
        <v>116</v>
      </c>
      <c r="G10" s="9">
        <f>Sales_Trends[[#This Row],[Non-Paying Customers]]/Sales_Trends[[#This Row],[Paying Customers]]</f>
        <v>0.67241379310344829</v>
      </c>
      <c r="H10">
        <f>SUMIFS(Sales[Sales Amount],Sales[Sales Month],Sales_Trends[[#This Row],[Sales Month]],Sales[Subscription Type],"Premium")</f>
        <v>14220</v>
      </c>
      <c r="I10">
        <f>SUMIFS(Sales[Sales Amount],Sales[Sales Month],Sales_Trends[[#This Row],[Sales Month]],Sales[Subscription Type],"Premium")</f>
        <v>14220</v>
      </c>
      <c r="J10">
        <f>SUMIFS(Sales[Sales Amount],Sales[Sales Month],Sales_Trends[[#This Row],[Sales Month]],Sales[Subscription Type],"Enterprise")</f>
        <v>22320</v>
      </c>
      <c r="K10" s="10">
        <f>Sales_Trends[[#This Row],[Enterprise Sales]]/Sales_Trends[[#This Row],[Total Sales]]</f>
        <v>0.39130434782608697</v>
      </c>
    </row>
    <row r="11" spans="1:11" x14ac:dyDescent="0.35">
      <c r="A11" s="1">
        <v>44287</v>
      </c>
      <c r="B11" s="8">
        <f>COUNTIF(Sales[Sales Month],Sales_Trends[[#This Row],[Sales Month]])</f>
        <v>208</v>
      </c>
      <c r="C11" s="2">
        <f>SUMIF(Sales[Sales Month],Sales_Trends[[#This Row],[Sales Month]],Sales[Sales Amount])</f>
        <v>63125</v>
      </c>
      <c r="D11" s="2">
        <f>Sales_Trends[[#This Row],[Total Sales]]/Sales_Trends[[#This Row],[Number of Customers]]</f>
        <v>303.48557692307691</v>
      </c>
      <c r="E11">
        <f>COUNTIFS(Sales[Sales Month],Sales_Trends[[#This Row],[Sales Month]],Sales[Subscription Type],"Basic")</f>
        <v>80</v>
      </c>
      <c r="F11">
        <f>COUNTIFS(Sales[Sales Month],Sales_Trends[[#This Row],[Sales Month]],Sales[Subscription Type],"&lt;&gt;Basic")</f>
        <v>128</v>
      </c>
      <c r="G11" s="9">
        <f>Sales_Trends[[#This Row],[Non-Paying Customers]]/Sales_Trends[[#This Row],[Paying Customers]]</f>
        <v>0.625</v>
      </c>
      <c r="H11">
        <f>SUMIFS(Sales[Sales Amount],Sales[Sales Month],Sales_Trends[[#This Row],[Sales Month]],Sales[Subscription Type],"Premium")</f>
        <v>16750</v>
      </c>
      <c r="I11">
        <f>SUMIFS(Sales[Sales Amount],Sales[Sales Month],Sales_Trends[[#This Row],[Sales Month]],Sales[Subscription Type],"Premium")</f>
        <v>16750</v>
      </c>
      <c r="J11">
        <f>SUMIFS(Sales[Sales Amount],Sales[Sales Month],Sales_Trends[[#This Row],[Sales Month]],Sales[Subscription Type],"Enterprise")</f>
        <v>22500</v>
      </c>
      <c r="K11" s="10">
        <f>Sales_Trends[[#This Row],[Enterprise Sales]]/Sales_Trends[[#This Row],[Total Sales]]</f>
        <v>0.35643564356435642</v>
      </c>
    </row>
    <row r="12" spans="1:11" x14ac:dyDescent="0.35">
      <c r="A12" s="1">
        <v>44317</v>
      </c>
      <c r="B12" s="8">
        <f>COUNTIF(Sales[Sales Month],Sales_Trends[[#This Row],[Sales Month]])</f>
        <v>249</v>
      </c>
      <c r="C12" s="2">
        <f>SUMIF(Sales[Sales Month],Sales_Trends[[#This Row],[Sales Month]],Sales[Sales Amount])</f>
        <v>68155</v>
      </c>
      <c r="D12" s="2">
        <f>Sales_Trends[[#This Row],[Total Sales]]/Sales_Trends[[#This Row],[Number of Customers]]</f>
        <v>273.71485943775099</v>
      </c>
      <c r="E12">
        <f>COUNTIFS(Sales[Sales Month],Sales_Trends[[#This Row],[Sales Month]],Sales[Subscription Type],"Basic")</f>
        <v>106</v>
      </c>
      <c r="F12">
        <f>COUNTIFS(Sales[Sales Month],Sales_Trends[[#This Row],[Sales Month]],Sales[Subscription Type],"&lt;&gt;Basic")</f>
        <v>143</v>
      </c>
      <c r="G12" s="9">
        <f>Sales_Trends[[#This Row],[Non-Paying Customers]]/Sales_Trends[[#This Row],[Paying Customers]]</f>
        <v>0.74125874125874125</v>
      </c>
      <c r="H12">
        <f>SUMIFS(Sales[Sales Amount],Sales[Sales Month],Sales_Trends[[#This Row],[Sales Month]],Sales[Subscription Type],"Premium")</f>
        <v>19180</v>
      </c>
      <c r="I12">
        <f>SUMIFS(Sales[Sales Amount],Sales[Sales Month],Sales_Trends[[#This Row],[Sales Month]],Sales[Subscription Type],"Premium")</f>
        <v>19180</v>
      </c>
      <c r="J12">
        <f>SUMIFS(Sales[Sales Amount],Sales[Sales Month],Sales_Trends[[#This Row],[Sales Month]],Sales[Subscription Type],"Enterprise")</f>
        <v>22650</v>
      </c>
      <c r="K12" s="10">
        <f>Sales_Trends[[#This Row],[Enterprise Sales]]/Sales_Trends[[#This Row],[Total Sales]]</f>
        <v>0.33233071674858777</v>
      </c>
    </row>
    <row r="13" spans="1:11" x14ac:dyDescent="0.35">
      <c r="A13" s="1">
        <v>44348</v>
      </c>
      <c r="B13" s="8">
        <f>COUNTIF(Sales[Sales Month],Sales_Trends[[#This Row],[Sales Month]])</f>
        <v>307</v>
      </c>
      <c r="C13" s="2">
        <f>SUMIF(Sales[Sales Month],Sales_Trends[[#This Row],[Sales Month]],Sales[Sales Amount])</f>
        <v>80335</v>
      </c>
      <c r="D13" s="2">
        <f>Sales_Trends[[#This Row],[Total Sales]]/Sales_Trends[[#This Row],[Number of Customers]]</f>
        <v>261.67752442996743</v>
      </c>
      <c r="E13">
        <f>COUNTIFS(Sales[Sales Month],Sales_Trends[[#This Row],[Sales Month]],Sales[Subscription Type],"Basic")</f>
        <v>140</v>
      </c>
      <c r="F13">
        <f>COUNTIFS(Sales[Sales Month],Sales_Trends[[#This Row],[Sales Month]],Sales[Subscription Type],"&lt;&gt;Basic")</f>
        <v>167</v>
      </c>
      <c r="G13" s="9">
        <f>Sales_Trends[[#This Row],[Non-Paying Customers]]/Sales_Trends[[#This Row],[Paying Customers]]</f>
        <v>0.83832335329341312</v>
      </c>
      <c r="H13">
        <f>SUMIFS(Sales[Sales Amount],Sales[Sales Month],Sales_Trends[[#This Row],[Sales Month]],Sales[Subscription Type],"Premium")</f>
        <v>22120</v>
      </c>
      <c r="I13">
        <f>SUMIFS(Sales[Sales Amount],Sales[Sales Month],Sales_Trends[[#This Row],[Sales Month]],Sales[Subscription Type],"Premium")</f>
        <v>22120</v>
      </c>
      <c r="J13">
        <f>SUMIFS(Sales[Sales Amount],Sales[Sales Month],Sales_Trends[[#This Row],[Sales Month]],Sales[Subscription Type],"Enterprise")</f>
        <v>30390</v>
      </c>
      <c r="K13" s="10">
        <f>Sales_Trends[[#This Row],[Enterprise Sales]]/Sales_Trends[[#This Row],[Total Sales]]</f>
        <v>0.3782909068276592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22EEE-30F5-4F58-A286-82C91417AA91}">
  <dimension ref="A1:H26"/>
  <sheetViews>
    <sheetView topLeftCell="A7" workbookViewId="0">
      <selection activeCell="D32" sqref="D32"/>
    </sheetView>
  </sheetViews>
  <sheetFormatPr defaultRowHeight="15.5" x14ac:dyDescent="0.35"/>
  <cols>
    <col min="1" max="1" width="18.83203125" customWidth="1"/>
    <col min="2" max="2" width="18.9140625" bestFit="1" customWidth="1"/>
    <col min="3" max="3" width="17.5" bestFit="1" customWidth="1"/>
    <col min="4" max="4" width="24.08203125" bestFit="1" customWidth="1"/>
    <col min="5" max="5" width="15.6640625" bestFit="1" customWidth="1"/>
    <col min="6" max="8" width="9.75" bestFit="1" customWidth="1"/>
  </cols>
  <sheetData>
    <row r="1" spans="1:5" x14ac:dyDescent="0.35">
      <c r="A1" t="s">
        <v>14</v>
      </c>
      <c r="B1" t="s">
        <v>43</v>
      </c>
      <c r="C1" t="s">
        <v>44</v>
      </c>
      <c r="D1" t="s">
        <v>45</v>
      </c>
    </row>
    <row r="2" spans="1:5" x14ac:dyDescent="0.35">
      <c r="A2" s="2" t="s">
        <v>3</v>
      </c>
      <c r="B2" s="2">
        <f>SUMIF(Sales[Subscription Type],Scenario1[[#This Row],[Subscription Type]],Sales[Current Upsell $])</f>
        <v>18350</v>
      </c>
      <c r="C2" s="10">
        <v>0.5</v>
      </c>
      <c r="D2" s="12">
        <f>Scenario1[[#This Row],[Upsell Opportunity]]*Scenario1[[#This Row],[Conversion Rates]]</f>
        <v>9175</v>
      </c>
    </row>
    <row r="3" spans="1:5" x14ac:dyDescent="0.35">
      <c r="A3" s="2" t="s">
        <v>0</v>
      </c>
      <c r="B3" s="2">
        <f>SUMIF(Sales[Subscription Type],Scenario1[[#This Row],[Subscription Type]],Sales[Current Upsell $])</f>
        <v>8460</v>
      </c>
      <c r="C3" s="10">
        <v>0.45</v>
      </c>
      <c r="D3" s="12">
        <f>Scenario1[[#This Row],[Upsell Opportunity]]*Scenario1[[#This Row],[Conversion Rates]]</f>
        <v>3807</v>
      </c>
    </row>
    <row r="4" spans="1:5" x14ac:dyDescent="0.35">
      <c r="A4" s="2" t="s">
        <v>1</v>
      </c>
      <c r="B4" s="2">
        <f>SUMIF(Sales[Subscription Type],Scenario1[[#This Row],[Subscription Type]],Sales[Current Upsell $])</f>
        <v>8475</v>
      </c>
      <c r="C4" s="10">
        <v>0.3</v>
      </c>
      <c r="D4" s="12">
        <f>Scenario1[[#This Row],[Upsell Opportunity]]*Scenario1[[#This Row],[Conversion Rates]]</f>
        <v>2542.5</v>
      </c>
    </row>
    <row r="5" spans="1:5" x14ac:dyDescent="0.35">
      <c r="A5" s="2" t="s">
        <v>2</v>
      </c>
      <c r="B5" s="2">
        <f>SUMIF(Sales[Subscription Type],Scenario1[[#This Row],[Subscription Type]],Sales[Current Upsell $])</f>
        <v>2808</v>
      </c>
      <c r="C5" s="10">
        <v>0.15</v>
      </c>
      <c r="D5" s="12">
        <f>Scenario1[[#This Row],[Upsell Opportunity]]*Scenario1[[#This Row],[Conversion Rates]]</f>
        <v>421.2</v>
      </c>
    </row>
    <row r="6" spans="1:5" x14ac:dyDescent="0.35">
      <c r="A6" t="s">
        <v>46</v>
      </c>
      <c r="D6" s="12">
        <f>SUBTOTAL(109,Scenario1[Projected Upsell Amount])</f>
        <v>15945.7</v>
      </c>
    </row>
    <row r="9" spans="1:5" x14ac:dyDescent="0.35">
      <c r="A9" t="s">
        <v>47</v>
      </c>
      <c r="B9" t="s">
        <v>48</v>
      </c>
      <c r="C9" t="s">
        <v>49</v>
      </c>
    </row>
    <row r="10" spans="1:5" x14ac:dyDescent="0.35">
      <c r="A10" s="2">
        <f>SUMIF(Sales[Sales Month],MAX(Sales[Sales Month]),Sales[Sales Amount])</f>
        <v>80335</v>
      </c>
      <c r="B10" s="10">
        <v>0.24478745254247813</v>
      </c>
      <c r="C10" s="2">
        <f>Scenario2[[#This Row],[Sales Last Month]]*(1+Scenario2[[#This Row],[Growth Rate]])</f>
        <v>99999.999999999985</v>
      </c>
    </row>
    <row r="13" spans="1:5" x14ac:dyDescent="0.35">
      <c r="A13" t="s">
        <v>14</v>
      </c>
      <c r="B13" t="s">
        <v>50</v>
      </c>
      <c r="C13" t="s">
        <v>4</v>
      </c>
      <c r="D13" t="s">
        <v>66</v>
      </c>
      <c r="E13" t="s">
        <v>51</v>
      </c>
    </row>
    <row r="14" spans="1:5" x14ac:dyDescent="0.35">
      <c r="A14" t="s">
        <v>0</v>
      </c>
      <c r="B14" s="12">
        <v>10</v>
      </c>
      <c r="C14">
        <f>SUMIFS(Sales[Licenses Bought],Sales[Sales Month],MAX(Sales[Sales Month]),Sales[Subscription Type],Scenario3[Subscription Type])</f>
        <v>2212</v>
      </c>
      <c r="D14" s="11">
        <v>-0.05</v>
      </c>
      <c r="E14" s="12">
        <f>Scenario3[[#This Row],[License Price]]*Scenario3[[#This Row],[Licenses Bought]]*(1+Scenario3[[#This Row],[Elasticity]])</f>
        <v>21014</v>
      </c>
    </row>
    <row r="15" spans="1:5" x14ac:dyDescent="0.35">
      <c r="A15" t="s">
        <v>1</v>
      </c>
      <c r="B15" s="12">
        <v>25</v>
      </c>
      <c r="C15">
        <f>SUMIFS(Sales[Licenses Bought],Sales[Sales Month],MAX(Sales[Sales Month]),Sales[Subscription Type],Scenario3[Subscription Type])</f>
        <v>1113</v>
      </c>
      <c r="D15" s="11">
        <v>-0.03</v>
      </c>
      <c r="E15" s="12">
        <f>Scenario3[[#This Row],[License Price]]*Scenario3[[#This Row],[Licenses Bought]]*(1+Scenario3[[#This Row],[Elasticity]])</f>
        <v>26990.25</v>
      </c>
    </row>
    <row r="16" spans="1:5" x14ac:dyDescent="0.35">
      <c r="A16" t="s">
        <v>2</v>
      </c>
      <c r="B16" s="12">
        <v>23</v>
      </c>
      <c r="C16">
        <f>SUMIFS(Sales[Licenses Bought],Sales[Sales Month],MAX(Sales[Sales Month]),Sales[Subscription Type],Scenario3[Subscription Type])</f>
        <v>1320</v>
      </c>
      <c r="D16" s="11">
        <v>-0.02</v>
      </c>
      <c r="E16" s="12">
        <f>Scenario3[[#This Row],[License Price]]*Scenario3[[#This Row],[Licenses Bought]]*(1+Scenario3[[#This Row],[Elasticity]])</f>
        <v>29752.799999999999</v>
      </c>
    </row>
    <row r="17" spans="1:8" x14ac:dyDescent="0.35">
      <c r="A17" t="s">
        <v>46</v>
      </c>
      <c r="E17" s="12">
        <f>SUBTOTAL(109,Scenario3[Projected Sales])</f>
        <v>77757.05</v>
      </c>
    </row>
    <row r="19" spans="1:8" x14ac:dyDescent="0.35">
      <c r="A19" t="s">
        <v>67</v>
      </c>
    </row>
    <row r="20" spans="1:8" x14ac:dyDescent="0.35">
      <c r="A20" s="24">
        <f>E14</f>
        <v>21014</v>
      </c>
      <c r="B20" s="25">
        <v>-1.2500000000000001E-2</v>
      </c>
      <c r="C20" s="25">
        <v>-2.5000000000000001E-2</v>
      </c>
      <c r="D20" s="25">
        <v>-0.05</v>
      </c>
      <c r="E20" s="25">
        <v>-0.1</v>
      </c>
      <c r="F20" s="25">
        <v>-0.2</v>
      </c>
      <c r="G20" s="25">
        <v>-0.4</v>
      </c>
      <c r="H20" s="25">
        <v>-0.8</v>
      </c>
    </row>
    <row r="21" spans="1:8" x14ac:dyDescent="0.35">
      <c r="A21" s="24">
        <v>12.5</v>
      </c>
      <c r="B21" s="12">
        <f t="dataTable" ref="B21:H26" dt2D="1" dtr="1" r1="D14" r2="B14"/>
        <v>27304.375</v>
      </c>
      <c r="C21" s="12">
        <v>26958.75</v>
      </c>
      <c r="D21" s="12">
        <v>26267.5</v>
      </c>
      <c r="E21" s="12">
        <v>24885</v>
      </c>
      <c r="F21" s="12">
        <v>22120</v>
      </c>
      <c r="G21" s="12">
        <v>16590</v>
      </c>
      <c r="H21" s="12">
        <v>5529.9999999999991</v>
      </c>
    </row>
    <row r="22" spans="1:8" x14ac:dyDescent="0.35">
      <c r="A22" s="24">
        <v>15</v>
      </c>
      <c r="B22" s="12">
        <v>32765.25</v>
      </c>
      <c r="C22" s="12">
        <v>32350.5</v>
      </c>
      <c r="D22" s="12">
        <v>31521</v>
      </c>
      <c r="E22" s="12">
        <v>29862</v>
      </c>
      <c r="F22" s="12">
        <v>26544</v>
      </c>
      <c r="G22" s="12">
        <v>19908</v>
      </c>
      <c r="H22" s="12">
        <v>6635.9999999999982</v>
      </c>
    </row>
    <row r="23" spans="1:8" x14ac:dyDescent="0.35">
      <c r="A23" s="24">
        <v>17.5</v>
      </c>
      <c r="B23" s="12">
        <v>38226.125</v>
      </c>
      <c r="C23" s="12">
        <v>37742.25</v>
      </c>
      <c r="D23" s="12">
        <v>36774.5</v>
      </c>
      <c r="E23" s="12">
        <v>34839</v>
      </c>
      <c r="F23" s="12">
        <v>30968</v>
      </c>
      <c r="G23" s="12">
        <v>23226</v>
      </c>
      <c r="H23" s="12">
        <v>7741.9999999999982</v>
      </c>
    </row>
    <row r="24" spans="1:8" x14ac:dyDescent="0.35">
      <c r="A24" s="24">
        <v>20</v>
      </c>
      <c r="B24" s="12">
        <v>43687</v>
      </c>
      <c r="C24" s="12">
        <v>43134</v>
      </c>
      <c r="D24" s="12">
        <v>42028</v>
      </c>
      <c r="E24" s="12">
        <v>39816</v>
      </c>
      <c r="F24" s="12">
        <v>35392</v>
      </c>
      <c r="G24" s="12">
        <v>26544</v>
      </c>
      <c r="H24" s="12">
        <v>8847.9999999999982</v>
      </c>
    </row>
    <row r="25" spans="1:8" x14ac:dyDescent="0.35">
      <c r="A25" s="24">
        <v>22.5</v>
      </c>
      <c r="B25" s="12">
        <v>49147.875</v>
      </c>
      <c r="C25" s="12">
        <v>48525.75</v>
      </c>
      <c r="D25" s="12">
        <v>47281.5</v>
      </c>
      <c r="E25" s="12">
        <v>44793</v>
      </c>
      <c r="F25" s="12">
        <v>39816</v>
      </c>
      <c r="G25" s="12">
        <v>29862</v>
      </c>
      <c r="H25" s="12">
        <v>9953.9999999999982</v>
      </c>
    </row>
    <row r="26" spans="1:8" x14ac:dyDescent="0.35">
      <c r="A26" s="24">
        <v>25</v>
      </c>
      <c r="B26" s="12">
        <v>54608.75</v>
      </c>
      <c r="C26" s="12">
        <v>53917.5</v>
      </c>
      <c r="D26" s="12">
        <v>52535</v>
      </c>
      <c r="E26" s="12">
        <v>49770</v>
      </c>
      <c r="F26" s="12">
        <v>44240</v>
      </c>
      <c r="G26" s="12">
        <v>33180</v>
      </c>
      <c r="H26" s="12">
        <v>11059.999999999998</v>
      </c>
    </row>
  </sheetData>
  <scenarios current="0" show="0" sqref="D17">
    <scenario name="Current" locked="1" count="3" user="Youki Chiba" comment="Created by Youki Chiba on 2/24/2024">
      <inputCells r="B14" val="10" numFmtId="165"/>
      <inputCells r="B15" val="25" numFmtId="165"/>
      <inputCells r="B16" val="23" numFmtId="165"/>
    </scenario>
    <scenario name="High" locked="1" count="3" user="Youki Chiba" comment="Created by Youki Chiba on 2/24/2024">
      <inputCells r="B14" val="15" numFmtId="165"/>
      <inputCells r="B15" val="35" numFmtId="165"/>
      <inputCells r="B16" val="33" numFmtId="165"/>
    </scenario>
  </scenarios>
  <conditionalFormatting sqref="B21:H26">
    <cfRule type="cellIs" dxfId="0" priority="1" operator="lessThan">
      <formula>21014</formula>
    </cfRule>
  </conditionalFormatting>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46220-CEB0-4B8D-8AFD-C4C27E5646E1}">
  <sheetPr>
    <outlinePr summaryBelow="0"/>
  </sheetPr>
  <dimension ref="B1:F15"/>
  <sheetViews>
    <sheetView showGridLines="0" workbookViewId="0">
      <selection activeCell="D20" sqref="D20"/>
    </sheetView>
  </sheetViews>
  <sheetFormatPr defaultRowHeight="15.5" outlineLevelRow="1" outlineLevelCol="1" x14ac:dyDescent="0.35"/>
  <cols>
    <col min="2" max="2" width="9.75" bestFit="1" customWidth="1"/>
    <col min="3" max="3" width="6" bestFit="1" customWidth="1"/>
    <col min="4" max="6" width="12.5" bestFit="1" customWidth="1" outlineLevel="1"/>
  </cols>
  <sheetData>
    <row r="1" spans="2:6" ht="16" thickBot="1" x14ac:dyDescent="0.4"/>
    <row r="2" spans="2:6" ht="18.5" x14ac:dyDescent="0.45">
      <c r="B2" s="15" t="s">
        <v>59</v>
      </c>
      <c r="C2" s="15"/>
      <c r="D2" s="20"/>
      <c r="E2" s="20"/>
      <c r="F2" s="20"/>
    </row>
    <row r="3" spans="2:6" ht="18.5" collapsed="1" x14ac:dyDescent="0.45">
      <c r="B3" s="14"/>
      <c r="C3" s="14"/>
      <c r="D3" s="21" t="s">
        <v>61</v>
      </c>
      <c r="E3" s="21" t="s">
        <v>56</v>
      </c>
      <c r="F3" s="21" t="s">
        <v>58</v>
      </c>
    </row>
    <row r="4" spans="2:6" ht="21" hidden="1" outlineLevel="1" x14ac:dyDescent="0.35">
      <c r="B4" s="17"/>
      <c r="C4" s="17"/>
      <c r="E4" s="23" t="s">
        <v>57</v>
      </c>
      <c r="F4" s="23" t="s">
        <v>57</v>
      </c>
    </row>
    <row r="5" spans="2:6" x14ac:dyDescent="0.35">
      <c r="B5" s="18" t="s">
        <v>60</v>
      </c>
      <c r="C5" s="18"/>
      <c r="D5" s="16"/>
      <c r="E5" s="16"/>
      <c r="F5" s="16"/>
    </row>
    <row r="6" spans="2:6" outlineLevel="1" x14ac:dyDescent="0.35">
      <c r="B6" s="17"/>
      <c r="C6" s="17" t="s">
        <v>52</v>
      </c>
      <c r="D6" s="12">
        <v>10</v>
      </c>
      <c r="E6" s="22">
        <v>10</v>
      </c>
      <c r="F6" s="22">
        <v>15</v>
      </c>
    </row>
    <row r="7" spans="2:6" outlineLevel="1" x14ac:dyDescent="0.35">
      <c r="B7" s="17"/>
      <c r="C7" s="17" t="s">
        <v>53</v>
      </c>
      <c r="D7" s="12">
        <v>25</v>
      </c>
      <c r="E7" s="22">
        <v>25</v>
      </c>
      <c r="F7" s="22">
        <v>35</v>
      </c>
    </row>
    <row r="8" spans="2:6" outlineLevel="1" x14ac:dyDescent="0.35">
      <c r="B8" s="17"/>
      <c r="C8" s="17" t="s">
        <v>54</v>
      </c>
      <c r="D8" s="12">
        <v>23</v>
      </c>
      <c r="E8" s="22">
        <v>23</v>
      </c>
      <c r="F8" s="22">
        <v>33</v>
      </c>
    </row>
    <row r="9" spans="2:6" x14ac:dyDescent="0.35">
      <c r="B9" s="18" t="s">
        <v>62</v>
      </c>
      <c r="C9" s="18"/>
      <c r="D9" s="16"/>
      <c r="E9" s="16"/>
      <c r="F9" s="16"/>
    </row>
    <row r="10" spans="2:6" ht="16" outlineLevel="1" thickBot="1" x14ac:dyDescent="0.4">
      <c r="B10" s="19"/>
      <c r="C10" s="19" t="s">
        <v>55</v>
      </c>
      <c r="D10" s="13">
        <v>80305</v>
      </c>
      <c r="E10" s="13">
        <v>80305</v>
      </c>
      <c r="F10" s="13">
        <v>115695</v>
      </c>
    </row>
    <row r="11" spans="2:6" x14ac:dyDescent="0.35">
      <c r="B11" t="s">
        <v>63</v>
      </c>
    </row>
    <row r="12" spans="2:6" x14ac:dyDescent="0.35">
      <c r="B12" t="s">
        <v>64</v>
      </c>
    </row>
    <row r="13" spans="2:6" x14ac:dyDescent="0.35">
      <c r="B13" t="s">
        <v>65</v>
      </c>
    </row>
    <row r="15" spans="2:6" x14ac:dyDescent="0.35">
      <c r="B15" s="12">
        <f>F10-E10</f>
        <v>35390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960FF-E7EA-4BF9-A3C6-2E30CF9FC129}">
  <dimension ref="A1:D26"/>
  <sheetViews>
    <sheetView workbookViewId="0">
      <selection activeCell="F25" sqref="F25"/>
    </sheetView>
  </sheetViews>
  <sheetFormatPr defaultRowHeight="15.5" x14ac:dyDescent="0.35"/>
  <cols>
    <col min="1" max="1" width="13.1640625" bestFit="1" customWidth="1"/>
    <col min="2" max="2" width="11.75" bestFit="1" customWidth="1"/>
    <col min="3" max="3" width="14.25" bestFit="1" customWidth="1"/>
    <col min="4" max="4" width="15.25" bestFit="1" customWidth="1"/>
  </cols>
  <sheetData>
    <row r="1" spans="1:4" x14ac:dyDescent="0.35">
      <c r="A1" t="s">
        <v>12</v>
      </c>
      <c r="B1" t="s">
        <v>34</v>
      </c>
      <c r="C1" t="s">
        <v>68</v>
      </c>
      <c r="D1" t="s">
        <v>69</v>
      </c>
    </row>
    <row r="2" spans="1:4" x14ac:dyDescent="0.35">
      <c r="A2" s="1">
        <v>43647</v>
      </c>
      <c r="B2" s="2">
        <f>SUMIF(Sales[Sales Month],Forecast[[#This Row],[Sales Month]],Sales[Sales Amount])</f>
        <v>0</v>
      </c>
    </row>
    <row r="3" spans="1:4" x14ac:dyDescent="0.35">
      <c r="A3" s="1">
        <v>43678</v>
      </c>
      <c r="B3" s="2">
        <f>SUMIF(Sales[Sales Month],Forecast[[#This Row],[Sales Month]],Sales[Sales Amount])</f>
        <v>0</v>
      </c>
    </row>
    <row r="4" spans="1:4" x14ac:dyDescent="0.35">
      <c r="A4" s="1">
        <v>43709</v>
      </c>
      <c r="B4" s="2">
        <f>SUMIF(Sales[Sales Month],Forecast[[#This Row],[Sales Month]],Sales[Sales Amount])</f>
        <v>0</v>
      </c>
    </row>
    <row r="5" spans="1:4" x14ac:dyDescent="0.35">
      <c r="A5" s="1">
        <v>43739</v>
      </c>
      <c r="B5" s="2">
        <f>SUMIF(Sales[Sales Month],Forecast[[#This Row],[Sales Month]],Sales[Sales Amount])</f>
        <v>20</v>
      </c>
      <c r="C5" s="2">
        <f>AVERAGE(B2:B4)</f>
        <v>0</v>
      </c>
      <c r="D5" s="2">
        <f>B2*15%+B3*35%+B4*50%</f>
        <v>0</v>
      </c>
    </row>
    <row r="6" spans="1:4" x14ac:dyDescent="0.35">
      <c r="A6" s="1">
        <v>43770</v>
      </c>
      <c r="B6" s="2">
        <f>SUMIF(Sales[Sales Month],Forecast[[#This Row],[Sales Month]],Sales[Sales Amount])</f>
        <v>40</v>
      </c>
      <c r="C6" s="2">
        <f t="shared" ref="C6:C26" si="0">AVERAGE(B3:B5)</f>
        <v>6.666666666666667</v>
      </c>
      <c r="D6" s="2">
        <f t="shared" ref="D6:D26" si="1">B3*15%+B4*35%+B5*50%</f>
        <v>10</v>
      </c>
    </row>
    <row r="7" spans="1:4" x14ac:dyDescent="0.35">
      <c r="A7" s="1">
        <v>43800</v>
      </c>
      <c r="B7" s="2">
        <f>SUMIF(Sales[Sales Month],Forecast[[#This Row],[Sales Month]],Sales[Sales Amount])</f>
        <v>40</v>
      </c>
      <c r="C7" s="2">
        <f t="shared" si="0"/>
        <v>20</v>
      </c>
      <c r="D7" s="2">
        <f t="shared" si="1"/>
        <v>27</v>
      </c>
    </row>
    <row r="8" spans="1:4" x14ac:dyDescent="0.35">
      <c r="A8" s="1">
        <v>43831</v>
      </c>
      <c r="B8" s="2">
        <f>SUMIF(Sales[Sales Month],Forecast[[#This Row],[Sales Month]],Sales[Sales Amount])</f>
        <v>645</v>
      </c>
      <c r="C8" s="2">
        <f t="shared" si="0"/>
        <v>33.333333333333336</v>
      </c>
      <c r="D8" s="2">
        <f t="shared" si="1"/>
        <v>37</v>
      </c>
    </row>
    <row r="9" spans="1:4" x14ac:dyDescent="0.35">
      <c r="A9" s="1">
        <v>43862</v>
      </c>
      <c r="B9" s="2">
        <f>SUMIF(Sales[Sales Month],Forecast[[#This Row],[Sales Month]],Sales[Sales Amount])</f>
        <v>5735</v>
      </c>
      <c r="C9" s="2">
        <f t="shared" si="0"/>
        <v>241.66666666666666</v>
      </c>
      <c r="D9" s="2">
        <f t="shared" si="1"/>
        <v>342.5</v>
      </c>
    </row>
    <row r="10" spans="1:4" x14ac:dyDescent="0.35">
      <c r="A10" s="1">
        <v>43891</v>
      </c>
      <c r="B10" s="2">
        <f>SUMIF(Sales[Sales Month],Forecast[[#This Row],[Sales Month]],Sales[Sales Amount])</f>
        <v>11310</v>
      </c>
      <c r="C10" s="2">
        <f t="shared" si="0"/>
        <v>2140</v>
      </c>
      <c r="D10" s="2">
        <f t="shared" si="1"/>
        <v>3099.25</v>
      </c>
    </row>
    <row r="11" spans="1:4" x14ac:dyDescent="0.35">
      <c r="A11" s="1">
        <v>43922</v>
      </c>
      <c r="B11" s="2">
        <f>SUMIF(Sales[Sales Month],Forecast[[#This Row],[Sales Month]],Sales[Sales Amount])</f>
        <v>19225</v>
      </c>
      <c r="C11" s="2">
        <f t="shared" si="0"/>
        <v>5896.666666666667</v>
      </c>
      <c r="D11" s="2">
        <f t="shared" si="1"/>
        <v>7759</v>
      </c>
    </row>
    <row r="12" spans="1:4" x14ac:dyDescent="0.35">
      <c r="A12" s="1">
        <v>43952</v>
      </c>
      <c r="B12" s="2">
        <f>SUMIF(Sales[Sales Month],Forecast[[#This Row],[Sales Month]],Sales[Sales Amount])</f>
        <v>23805</v>
      </c>
      <c r="C12" s="2">
        <f t="shared" si="0"/>
        <v>12090</v>
      </c>
      <c r="D12" s="2">
        <f t="shared" si="1"/>
        <v>14431.25</v>
      </c>
    </row>
    <row r="13" spans="1:4" x14ac:dyDescent="0.35">
      <c r="A13" s="1">
        <v>43983</v>
      </c>
      <c r="B13" s="2">
        <f>SUMIF(Sales[Sales Month],Forecast[[#This Row],[Sales Month]],Sales[Sales Amount])</f>
        <v>25190</v>
      </c>
      <c r="C13" s="2">
        <f t="shared" si="0"/>
        <v>18113.333333333332</v>
      </c>
      <c r="D13" s="2">
        <f t="shared" si="1"/>
        <v>20327.75</v>
      </c>
    </row>
    <row r="14" spans="1:4" x14ac:dyDescent="0.35">
      <c r="A14" s="1">
        <v>44013</v>
      </c>
      <c r="B14" s="2">
        <f>SUMIF(Sales[Sales Month],Forecast[[#This Row],[Sales Month]],Sales[Sales Amount])</f>
        <v>28325</v>
      </c>
      <c r="C14" s="2">
        <f t="shared" si="0"/>
        <v>22740</v>
      </c>
      <c r="D14" s="2">
        <f t="shared" si="1"/>
        <v>23810.5</v>
      </c>
    </row>
    <row r="15" spans="1:4" x14ac:dyDescent="0.35">
      <c r="A15" s="1">
        <v>44044</v>
      </c>
      <c r="B15" s="2">
        <f>SUMIF(Sales[Sales Month],Forecast[[#This Row],[Sales Month]],Sales[Sales Amount])</f>
        <v>32005</v>
      </c>
      <c r="C15" s="2">
        <f t="shared" si="0"/>
        <v>25773.333333333332</v>
      </c>
      <c r="D15" s="2">
        <f t="shared" si="1"/>
        <v>26549.75</v>
      </c>
    </row>
    <row r="16" spans="1:4" x14ac:dyDescent="0.35">
      <c r="A16" s="1">
        <v>44075</v>
      </c>
      <c r="B16" s="2">
        <f>SUMIF(Sales[Sales Month],Forecast[[#This Row],[Sales Month]],Sales[Sales Amount])</f>
        <v>34890</v>
      </c>
      <c r="C16" s="2">
        <f t="shared" si="0"/>
        <v>28506.666666666668</v>
      </c>
      <c r="D16" s="2">
        <f t="shared" si="1"/>
        <v>29694.75</v>
      </c>
    </row>
    <row r="17" spans="1:4" x14ac:dyDescent="0.35">
      <c r="A17" s="1">
        <v>44105</v>
      </c>
      <c r="B17" s="2">
        <f>SUMIF(Sales[Sales Month],Forecast[[#This Row],[Sales Month]],Sales[Sales Amount])</f>
        <v>40615</v>
      </c>
      <c r="C17" s="2">
        <f t="shared" si="0"/>
        <v>31740</v>
      </c>
      <c r="D17" s="2">
        <f t="shared" si="1"/>
        <v>32895.5</v>
      </c>
    </row>
    <row r="18" spans="1:4" x14ac:dyDescent="0.35">
      <c r="A18" s="1">
        <v>44136</v>
      </c>
      <c r="B18" s="2">
        <f>SUMIF(Sales[Sales Month],Forecast[[#This Row],[Sales Month]],Sales[Sales Amount])</f>
        <v>46605</v>
      </c>
      <c r="C18" s="2">
        <f t="shared" si="0"/>
        <v>35836.666666666664</v>
      </c>
      <c r="D18" s="2">
        <f t="shared" si="1"/>
        <v>37319.75</v>
      </c>
    </row>
    <row r="19" spans="1:4" x14ac:dyDescent="0.35">
      <c r="A19" s="1">
        <v>44166</v>
      </c>
      <c r="B19" s="2">
        <f>SUMIF(Sales[Sales Month],Forecast[[#This Row],[Sales Month]],Sales[Sales Amount])</f>
        <v>50195</v>
      </c>
      <c r="C19" s="2">
        <f t="shared" si="0"/>
        <v>40703.333333333336</v>
      </c>
      <c r="D19" s="2">
        <f t="shared" si="1"/>
        <v>42751.25</v>
      </c>
    </row>
    <row r="20" spans="1:4" x14ac:dyDescent="0.35">
      <c r="A20" s="1">
        <v>44197</v>
      </c>
      <c r="B20" s="2">
        <f>SUMIF(Sales[Sales Month],Forecast[[#This Row],[Sales Month]],Sales[Sales Amount])</f>
        <v>51605</v>
      </c>
      <c r="C20" s="2">
        <f t="shared" si="0"/>
        <v>45805</v>
      </c>
      <c r="D20" s="2">
        <f t="shared" si="1"/>
        <v>47501.5</v>
      </c>
    </row>
    <row r="21" spans="1:4" x14ac:dyDescent="0.35">
      <c r="A21" s="1">
        <v>44228</v>
      </c>
      <c r="B21" s="2">
        <f>SUMIF(Sales[Sales Month],Forecast[[#This Row],[Sales Month]],Sales[Sales Amount])</f>
        <v>54120</v>
      </c>
      <c r="C21" s="2">
        <f t="shared" si="0"/>
        <v>49468.333333333336</v>
      </c>
      <c r="D21" s="2">
        <f t="shared" si="1"/>
        <v>50361.5</v>
      </c>
    </row>
    <row r="22" spans="1:4" x14ac:dyDescent="0.35">
      <c r="A22" s="1">
        <v>44256</v>
      </c>
      <c r="B22" s="2">
        <f>SUMIF(Sales[Sales Month],Forecast[[#This Row],[Sales Month]],Sales[Sales Amount])</f>
        <v>57040</v>
      </c>
      <c r="C22" s="2">
        <f t="shared" si="0"/>
        <v>51973.333333333336</v>
      </c>
      <c r="D22" s="2">
        <f t="shared" si="1"/>
        <v>52651</v>
      </c>
    </row>
    <row r="23" spans="1:4" x14ac:dyDescent="0.35">
      <c r="A23" s="1">
        <v>44287</v>
      </c>
      <c r="B23" s="2">
        <f>SUMIF(Sales[Sales Month],Forecast[[#This Row],[Sales Month]],Sales[Sales Amount])</f>
        <v>63125</v>
      </c>
      <c r="C23" s="2">
        <f t="shared" si="0"/>
        <v>54255</v>
      </c>
      <c r="D23" s="2">
        <f t="shared" si="1"/>
        <v>55202.75</v>
      </c>
    </row>
    <row r="24" spans="1:4" x14ac:dyDescent="0.35">
      <c r="A24" s="1">
        <v>44317</v>
      </c>
      <c r="B24" s="2">
        <f>SUMIF(Sales[Sales Month],Forecast[[#This Row],[Sales Month]],Sales[Sales Amount])</f>
        <v>68155</v>
      </c>
      <c r="C24" s="2">
        <f t="shared" si="0"/>
        <v>58095</v>
      </c>
      <c r="D24" s="2">
        <f t="shared" si="1"/>
        <v>59644.5</v>
      </c>
    </row>
    <row r="25" spans="1:4" x14ac:dyDescent="0.35">
      <c r="A25" s="1">
        <v>44348</v>
      </c>
      <c r="B25" s="2">
        <f>SUMIF(Sales[Sales Month],Forecast[[#This Row],[Sales Month]],Sales[Sales Amount])</f>
        <v>80335</v>
      </c>
      <c r="C25" s="2">
        <f t="shared" si="0"/>
        <v>62773.333333333336</v>
      </c>
      <c r="D25" s="2">
        <f t="shared" si="1"/>
        <v>64727.25</v>
      </c>
    </row>
    <row r="26" spans="1:4" x14ac:dyDescent="0.35">
      <c r="A26" s="1">
        <v>44378</v>
      </c>
      <c r="B26" s="2">
        <f>SUMIF(Sales[Sales Month],Forecast[[#This Row],[Sales Month]],Sales[Sales Amount])</f>
        <v>0</v>
      </c>
      <c r="C26" s="2">
        <f t="shared" si="0"/>
        <v>70538.333333333328</v>
      </c>
      <c r="D26" s="2">
        <f t="shared" si="1"/>
        <v>73490.5</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F9E24-4C7B-4490-8D23-F25422E61C94}">
  <dimension ref="A1:H37"/>
  <sheetViews>
    <sheetView topLeftCell="A37" zoomScale="89" zoomScaleNormal="89" workbookViewId="0">
      <selection activeCell="L59" sqref="L59"/>
    </sheetView>
  </sheetViews>
  <sheetFormatPr defaultRowHeight="15.5" x14ac:dyDescent="0.35"/>
  <cols>
    <col min="1" max="1" width="9.83203125" customWidth="1"/>
    <col min="2" max="2" width="8.75" bestFit="1" customWidth="1"/>
    <col min="3" max="3" width="13.08203125" customWidth="1"/>
    <col min="4" max="4" width="23.4140625" customWidth="1"/>
    <col min="5" max="5" width="23.5" customWidth="1"/>
    <col min="6" max="6" width="11.33203125" bestFit="1" customWidth="1"/>
    <col min="7" max="7" width="16.33203125" bestFit="1" customWidth="1"/>
    <col min="8" max="8" width="15.4140625" bestFit="1" customWidth="1"/>
  </cols>
  <sheetData>
    <row r="1" spans="1:8" x14ac:dyDescent="0.35">
      <c r="A1" t="s">
        <v>70</v>
      </c>
      <c r="B1" t="s">
        <v>71</v>
      </c>
      <c r="C1" t="s">
        <v>72</v>
      </c>
      <c r="D1" t="s">
        <v>73</v>
      </c>
      <c r="E1" t="s">
        <v>74</v>
      </c>
      <c r="F1" t="s">
        <v>75</v>
      </c>
      <c r="G1" t="s">
        <v>77</v>
      </c>
      <c r="H1" t="s">
        <v>76</v>
      </c>
    </row>
    <row r="2" spans="1:8" x14ac:dyDescent="0.35">
      <c r="A2" s="1">
        <v>43647</v>
      </c>
      <c r="B2" s="2">
        <v>0</v>
      </c>
      <c r="F2" s="2"/>
      <c r="G2" s="2"/>
      <c r="H2" s="2"/>
    </row>
    <row r="3" spans="1:8" x14ac:dyDescent="0.35">
      <c r="A3" s="1">
        <v>43678</v>
      </c>
      <c r="B3" s="2">
        <v>0</v>
      </c>
      <c r="F3" s="2"/>
      <c r="G3" s="2"/>
      <c r="H3" s="2"/>
    </row>
    <row r="4" spans="1:8" x14ac:dyDescent="0.35">
      <c r="A4" s="1">
        <v>43709</v>
      </c>
      <c r="B4" s="2">
        <v>0</v>
      </c>
      <c r="F4" s="2"/>
      <c r="G4" s="2"/>
      <c r="H4" s="2"/>
    </row>
    <row r="5" spans="1:8" x14ac:dyDescent="0.35">
      <c r="A5" s="1">
        <v>43739</v>
      </c>
      <c r="B5" s="2">
        <v>20</v>
      </c>
      <c r="F5" s="2"/>
      <c r="G5" s="2"/>
      <c r="H5" s="2"/>
    </row>
    <row r="6" spans="1:8" x14ac:dyDescent="0.35">
      <c r="A6" s="1">
        <v>43770</v>
      </c>
      <c r="B6" s="2">
        <v>40</v>
      </c>
      <c r="F6" s="2"/>
      <c r="G6" s="2"/>
      <c r="H6" s="2"/>
    </row>
    <row r="7" spans="1:8" x14ac:dyDescent="0.35">
      <c r="A7" s="1">
        <v>43800</v>
      </c>
      <c r="B7" s="2">
        <v>40</v>
      </c>
      <c r="F7" s="2"/>
      <c r="G7" s="2"/>
      <c r="H7" s="2"/>
    </row>
    <row r="8" spans="1:8" x14ac:dyDescent="0.35">
      <c r="A8" s="1">
        <v>43831</v>
      </c>
      <c r="B8" s="2">
        <v>645</v>
      </c>
      <c r="F8" s="2"/>
      <c r="G8" s="2"/>
      <c r="H8" s="2"/>
    </row>
    <row r="9" spans="1:8" x14ac:dyDescent="0.35">
      <c r="A9" s="1">
        <v>43862</v>
      </c>
      <c r="B9" s="2">
        <v>5735</v>
      </c>
      <c r="F9" s="2"/>
      <c r="G9" s="2"/>
      <c r="H9" s="2"/>
    </row>
    <row r="10" spans="1:8" x14ac:dyDescent="0.35">
      <c r="A10" s="1">
        <v>43891</v>
      </c>
      <c r="B10" s="2">
        <v>11310</v>
      </c>
      <c r="F10" s="2"/>
      <c r="G10" s="2"/>
      <c r="H10" s="2"/>
    </row>
    <row r="11" spans="1:8" x14ac:dyDescent="0.35">
      <c r="A11" s="1">
        <v>43922</v>
      </c>
      <c r="B11" s="2">
        <v>19225</v>
      </c>
      <c r="F11" s="2"/>
      <c r="G11" s="2"/>
      <c r="H11" s="2"/>
    </row>
    <row r="12" spans="1:8" x14ac:dyDescent="0.35">
      <c r="A12" s="1">
        <v>43952</v>
      </c>
      <c r="B12" s="2">
        <v>23805</v>
      </c>
      <c r="F12" s="2"/>
      <c r="G12" s="2"/>
      <c r="H12" s="2"/>
    </row>
    <row r="13" spans="1:8" x14ac:dyDescent="0.35">
      <c r="A13" s="1">
        <v>43983</v>
      </c>
      <c r="B13" s="2">
        <v>25190</v>
      </c>
      <c r="F13" s="2"/>
      <c r="G13" s="2"/>
      <c r="H13" s="2"/>
    </row>
    <row r="14" spans="1:8" x14ac:dyDescent="0.35">
      <c r="A14" s="1">
        <v>44013</v>
      </c>
      <c r="B14" s="2">
        <v>28325</v>
      </c>
      <c r="F14" s="2"/>
      <c r="G14" s="2"/>
      <c r="H14" s="2"/>
    </row>
    <row r="15" spans="1:8" x14ac:dyDescent="0.35">
      <c r="A15" s="1">
        <v>44044</v>
      </c>
      <c r="B15" s="2">
        <v>32005</v>
      </c>
      <c r="F15" s="2"/>
      <c r="G15" s="2"/>
      <c r="H15" s="2"/>
    </row>
    <row r="16" spans="1:8" x14ac:dyDescent="0.35">
      <c r="A16" s="1">
        <v>44075</v>
      </c>
      <c r="B16" s="2">
        <v>34890</v>
      </c>
      <c r="F16" s="2"/>
      <c r="G16" s="2"/>
      <c r="H16" s="2"/>
    </row>
    <row r="17" spans="1:8" x14ac:dyDescent="0.35">
      <c r="A17" s="1">
        <v>44105</v>
      </c>
      <c r="B17" s="2">
        <v>40615</v>
      </c>
      <c r="F17" s="2"/>
      <c r="G17" s="2"/>
      <c r="H17" s="2"/>
    </row>
    <row r="18" spans="1:8" x14ac:dyDescent="0.35">
      <c r="A18" s="1">
        <v>44136</v>
      </c>
      <c r="B18" s="2">
        <v>46605</v>
      </c>
      <c r="F18" s="2"/>
      <c r="G18" s="2"/>
      <c r="H18" s="2"/>
    </row>
    <row r="19" spans="1:8" x14ac:dyDescent="0.35">
      <c r="A19" s="1">
        <v>44166</v>
      </c>
      <c r="B19" s="2">
        <v>50195</v>
      </c>
      <c r="F19" s="2"/>
      <c r="G19" s="2"/>
      <c r="H19" s="2"/>
    </row>
    <row r="20" spans="1:8" x14ac:dyDescent="0.35">
      <c r="A20" s="1">
        <v>44197</v>
      </c>
      <c r="B20" s="2">
        <v>51605</v>
      </c>
      <c r="F20" s="2"/>
      <c r="G20" s="2"/>
      <c r="H20" s="2"/>
    </row>
    <row r="21" spans="1:8" x14ac:dyDescent="0.35">
      <c r="A21" s="1">
        <v>44228</v>
      </c>
      <c r="B21" s="2">
        <v>54120</v>
      </c>
      <c r="F21" s="2"/>
      <c r="G21" s="2"/>
      <c r="H21" s="2"/>
    </row>
    <row r="22" spans="1:8" x14ac:dyDescent="0.35">
      <c r="A22" s="1">
        <v>44256</v>
      </c>
      <c r="B22" s="2">
        <v>57040</v>
      </c>
      <c r="F22" s="2"/>
      <c r="G22" s="2"/>
      <c r="H22" s="2"/>
    </row>
    <row r="23" spans="1:8" x14ac:dyDescent="0.35">
      <c r="A23" s="1">
        <v>44287</v>
      </c>
      <c r="B23" s="2">
        <v>63125</v>
      </c>
      <c r="F23" s="2"/>
      <c r="G23" s="2"/>
      <c r="H23" s="2"/>
    </row>
    <row r="24" spans="1:8" x14ac:dyDescent="0.35">
      <c r="A24" s="1">
        <v>44317</v>
      </c>
      <c r="B24" s="2">
        <v>68155</v>
      </c>
      <c r="F24" s="2"/>
      <c r="G24" s="2"/>
      <c r="H24" s="2"/>
    </row>
    <row r="25" spans="1:8" x14ac:dyDescent="0.35">
      <c r="A25" s="1">
        <v>44348</v>
      </c>
      <c r="B25" s="2">
        <v>80335</v>
      </c>
      <c r="C25" s="2">
        <v>80335</v>
      </c>
      <c r="D25" s="2">
        <v>80335</v>
      </c>
      <c r="E25" s="2">
        <v>80335</v>
      </c>
      <c r="F25" s="2">
        <f>Table7[[#This Row],[Values]]</f>
        <v>80335</v>
      </c>
      <c r="G25" s="2">
        <f>Table7[[#This Row],[Forecast 1]]</f>
        <v>80335</v>
      </c>
      <c r="H25" s="2">
        <f>Table7[[#This Row],[Lower Bound 1]]</f>
        <v>80335</v>
      </c>
    </row>
    <row r="26" spans="1:8" x14ac:dyDescent="0.35">
      <c r="A26" s="1">
        <v>44378</v>
      </c>
      <c r="C26" s="2">
        <f t="shared" ref="C26:C31" si="0">_xlfn.FORECAST.ETS(A26,$B$2:$B$25,$A$2:$A$25,1,1)</f>
        <v>82995.899706484532</v>
      </c>
      <c r="D26" s="2">
        <f t="shared" ref="D26:D31" si="1">C26-_xlfn.FORECAST.ETS.CONFINT(A26,$B$2:$B$25,$A$2:$A$25,0.9,1,1)</f>
        <v>77967.187598291886</v>
      </c>
      <c r="E26" s="2">
        <f t="shared" ref="E26:E31" si="2">C26+_xlfn.FORECAST.ETS.CONFINT(A26,$B$2:$B$25,$A$2:$A$25,0.9,1,1)</f>
        <v>88024.611814677177</v>
      </c>
      <c r="F26" s="2">
        <f>_xlfn.FORECAST.ETS(A26,$B$14:$B$25,$A$14:$A$25,1,1)</f>
        <v>78454.491921128021</v>
      </c>
      <c r="G26" s="2">
        <f>Table7[[#This Row],[Forecast 2]]-_xlfn.FORECAST.ETS.CONFINT(A26,$B$2:$B$25,$A$2:$A$25,95%)</f>
        <v>72462.411860517954</v>
      </c>
      <c r="H26" s="2">
        <f>Table7[[#This Row],[Forecast 2]]+_xlfn.FORECAST.ETS.CONFINT(A26,$B$2:$B$25,$A$2:$A$25,95%)</f>
        <v>84446.571981738089</v>
      </c>
    </row>
    <row r="27" spans="1:8" x14ac:dyDescent="0.35">
      <c r="A27" s="1">
        <v>44409</v>
      </c>
      <c r="C27" s="2">
        <f t="shared" si="0"/>
        <v>86538.844926448161</v>
      </c>
      <c r="D27" s="2">
        <f t="shared" si="1"/>
        <v>79770.039648911581</v>
      </c>
      <c r="E27" s="2">
        <f t="shared" si="2"/>
        <v>93307.65020398474</v>
      </c>
      <c r="F27" s="2">
        <f t="shared" ref="F27:F37" si="3">_xlfn.FORECAST.ETS(A27,$B$14:$B$25,$A$14:$A$25,1,1)</f>
        <v>82653.508289769248</v>
      </c>
      <c r="G27" s="2">
        <f>Table7[[#This Row],[Forecast 2]]-_xlfn.FORECAST.ETS.CONFINT(A27,$B$2:$B$25,$A$2:$A$25,95%)</f>
        <v>74587.979330256712</v>
      </c>
      <c r="H27" s="2">
        <f>Table7[[#This Row],[Forecast 2]]+_xlfn.FORECAST.ETS.CONFINT(A27,$B$2:$B$25,$A$2:$A$25,95%)</f>
        <v>90719.037249281784</v>
      </c>
    </row>
    <row r="28" spans="1:8" x14ac:dyDescent="0.35">
      <c r="A28" s="1">
        <v>44440</v>
      </c>
      <c r="C28" s="2">
        <f t="shared" si="0"/>
        <v>90081.790146411789</v>
      </c>
      <c r="D28" s="2">
        <f t="shared" si="1"/>
        <v>81933.716848446944</v>
      </c>
      <c r="E28" s="2">
        <f t="shared" si="2"/>
        <v>98229.863444376635</v>
      </c>
      <c r="F28" s="2">
        <f t="shared" si="3"/>
        <v>86852.52465841049</v>
      </c>
      <c r="G28" s="2">
        <f>Table7[[#This Row],[Forecast 2]]-_xlfn.FORECAST.ETS.CONFINT(A28,$B$2:$B$25,$A$2:$A$25,95%)</f>
        <v>77143.496483665323</v>
      </c>
      <c r="H28" s="2">
        <f>Table7[[#This Row],[Forecast 2]]+_xlfn.FORECAST.ETS.CONFINT(A28,$B$2:$B$25,$A$2:$A$25,95%)</f>
        <v>96561.552833155656</v>
      </c>
    </row>
    <row r="29" spans="1:8" x14ac:dyDescent="0.35">
      <c r="A29" s="1">
        <v>44470</v>
      </c>
      <c r="C29" s="2">
        <f t="shared" si="0"/>
        <v>93624.735366375418</v>
      </c>
      <c r="D29" s="2">
        <f t="shared" si="1"/>
        <v>84296.760409592098</v>
      </c>
      <c r="E29" s="2">
        <f t="shared" si="2"/>
        <v>102952.71032315874</v>
      </c>
      <c r="F29" s="2">
        <f t="shared" si="3"/>
        <v>91051.541027051731</v>
      </c>
      <c r="G29" s="2">
        <f>Table7[[#This Row],[Forecast 2]]-_xlfn.FORECAST.ETS.CONFINT(A29,$B$2:$B$25,$A$2:$A$25,95%)</f>
        <v>79936.573309303407</v>
      </c>
      <c r="H29" s="2">
        <f>Table7[[#This Row],[Forecast 2]]+_xlfn.FORECAST.ETS.CONFINT(A29,$B$2:$B$25,$A$2:$A$25,95%)</f>
        <v>102166.50874480006</v>
      </c>
    </row>
    <row r="30" spans="1:8" x14ac:dyDescent="0.35">
      <c r="A30" s="1">
        <v>44501</v>
      </c>
      <c r="C30" s="2">
        <f t="shared" si="0"/>
        <v>97167.680586339047</v>
      </c>
      <c r="D30" s="2">
        <f t="shared" si="1"/>
        <v>86790.935892688503</v>
      </c>
      <c r="E30" s="2">
        <f t="shared" si="2"/>
        <v>107544.42527998959</v>
      </c>
      <c r="F30" s="2">
        <f t="shared" si="3"/>
        <v>95250.557395692973</v>
      </c>
      <c r="G30" s="2">
        <f>Table7[[#This Row],[Forecast 2]]-_xlfn.FORECAST.ETS.CONFINT(A30,$B$2:$B$25,$A$2:$A$25,95%)</f>
        <v>82885.903457447916</v>
      </c>
      <c r="H30" s="2">
        <f>Table7[[#This Row],[Forecast 2]]+_xlfn.FORECAST.ETS.CONFINT(A30,$B$2:$B$25,$A$2:$A$25,95%)</f>
        <v>107615.21133393803</v>
      </c>
    </row>
    <row r="31" spans="1:8" x14ac:dyDescent="0.35">
      <c r="A31" s="1">
        <v>44531</v>
      </c>
      <c r="C31" s="2">
        <f t="shared" si="0"/>
        <v>100710.62580630268</v>
      </c>
      <c r="D31" s="2">
        <f t="shared" si="1"/>
        <v>89379.770146936848</v>
      </c>
      <c r="E31" s="2">
        <f t="shared" si="2"/>
        <v>112041.4814656685</v>
      </c>
      <c r="F31" s="2">
        <f t="shared" si="3"/>
        <v>99449.5737643342</v>
      </c>
      <c r="G31" s="2">
        <f>Table7[[#This Row],[Forecast 2]]-_xlfn.FORECAST.ETS.CONFINT(A31,$B$2:$B$25,$A$2:$A$25,95%)</f>
        <v>85948.026488338161</v>
      </c>
      <c r="H31" s="2">
        <f>Table7[[#This Row],[Forecast 2]]+_xlfn.FORECAST.ETS.CONFINT(A31,$B$2:$B$25,$A$2:$A$25,95%)</f>
        <v>112951.12104033024</v>
      </c>
    </row>
    <row r="32" spans="1:8" x14ac:dyDescent="0.35">
      <c r="A32" s="1">
        <v>44562</v>
      </c>
      <c r="C32" s="2">
        <f t="shared" ref="C32:C37" si="4">_xlfn.FORECAST.ETS(A32,$B$2:$B$25,$A$2:$A$25,1,1)</f>
        <v>104253.57102626631</v>
      </c>
      <c r="D32" s="2">
        <f t="shared" ref="D32:D37" si="5">C32-_xlfn.FORECAST.ETS.CONFINT(A32,$B$2:$B$25,$A$2:$A$25,0.9,1,1)</f>
        <v>92041.055070133385</v>
      </c>
      <c r="E32" s="2">
        <f t="shared" ref="E32:E37" si="6">C32+_xlfn.FORECAST.ETS.CONFINT(A32,$B$2:$B$25,$A$2:$A$25,0.9,1,1)</f>
        <v>116466.08698239923</v>
      </c>
      <c r="F32" s="2">
        <f t="shared" si="3"/>
        <v>103648.59013297544</v>
      </c>
      <c r="G32" s="2">
        <f>Table7[[#This Row],[Forecast 2]]-_xlfn.FORECAST.ETS.CONFINT(A32,$B$2:$B$25,$A$2:$A$25,95%)</f>
        <v>89096.479816020495</v>
      </c>
      <c r="H32" s="2">
        <f>Table7[[#This Row],[Forecast 2]]+_xlfn.FORECAST.ETS.CONFINT(A32,$B$2:$B$25,$A$2:$A$25,95%)</f>
        <v>118200.70044993039</v>
      </c>
    </row>
    <row r="33" spans="1:8" x14ac:dyDescent="0.35">
      <c r="A33" s="1">
        <v>44593</v>
      </c>
      <c r="C33" s="2">
        <f t="shared" si="4"/>
        <v>107796.51624622993</v>
      </c>
      <c r="D33" s="2">
        <f t="shared" si="5"/>
        <v>94760.080804386482</v>
      </c>
      <c r="E33" s="2">
        <f t="shared" si="6"/>
        <v>120832.95168807339</v>
      </c>
      <c r="F33" s="2">
        <f t="shared" si="3"/>
        <v>107847.60650161668</v>
      </c>
      <c r="G33" s="2">
        <f>Table7[[#This Row],[Forecast 2]]-_xlfn.FORECAST.ETS.CONFINT(A33,$B$2:$B$25,$A$2:$A$25,95%)</f>
        <v>92313.73556372046</v>
      </c>
      <c r="H33" s="2">
        <f>Table7[[#This Row],[Forecast 2]]+_xlfn.FORECAST.ETS.CONFINT(A33,$B$2:$B$25,$A$2:$A$25,95%)</f>
        <v>123381.47743951291</v>
      </c>
    </row>
    <row r="34" spans="1:8" x14ac:dyDescent="0.35">
      <c r="A34" s="1">
        <v>44621</v>
      </c>
      <c r="C34" s="2">
        <f t="shared" si="4"/>
        <v>111339.46146619356</v>
      </c>
      <c r="D34" s="2">
        <f t="shared" si="5"/>
        <v>97526.50922197997</v>
      </c>
      <c r="E34" s="2">
        <f t="shared" si="6"/>
        <v>125152.41371040716</v>
      </c>
      <c r="F34" s="2">
        <f t="shared" si="3"/>
        <v>112046.62287025791</v>
      </c>
      <c r="G34" s="2">
        <f>Table7[[#This Row],[Forecast 2]]-_xlfn.FORECAST.ETS.CONFINT(A34,$B$2:$B$25,$A$2:$A$25,95%)</f>
        <v>95587.475092466571</v>
      </c>
      <c r="H34" s="2">
        <f>Table7[[#This Row],[Forecast 2]]+_xlfn.FORECAST.ETS.CONFINT(A34,$B$2:$B$25,$A$2:$A$25,95%)</f>
        <v>128505.77064804925</v>
      </c>
    </row>
    <row r="35" spans="1:8" x14ac:dyDescent="0.35">
      <c r="A35" s="1">
        <v>44652</v>
      </c>
      <c r="C35" s="2">
        <f t="shared" si="4"/>
        <v>114882.40668615719</v>
      </c>
      <c r="D35" s="2">
        <f t="shared" si="5"/>
        <v>100332.74694548242</v>
      </c>
      <c r="E35" s="2">
        <f t="shared" si="6"/>
        <v>129432.06642683197</v>
      </c>
      <c r="F35" s="2">
        <f t="shared" si="3"/>
        <v>116245.63923889915</v>
      </c>
      <c r="G35" s="2">
        <f>Table7[[#This Row],[Forecast 2]]-_xlfn.FORECAST.ETS.CONFINT(A35,$B$2:$B$25,$A$2:$A$25,95%)</f>
        <v>98908.650334976293</v>
      </c>
      <c r="H35" s="2">
        <f>Table7[[#This Row],[Forecast 2]]+_xlfn.FORECAST.ETS.CONFINT(A35,$B$2:$B$25,$A$2:$A$25,95%)</f>
        <v>133582.62814282201</v>
      </c>
    </row>
    <row r="36" spans="1:8" x14ac:dyDescent="0.35">
      <c r="A36" s="1">
        <v>44682</v>
      </c>
      <c r="C36" s="2">
        <f t="shared" si="4"/>
        <v>118425.35190612082</v>
      </c>
      <c r="D36" s="2">
        <f t="shared" si="5"/>
        <v>103173.02270003875</v>
      </c>
      <c r="E36" s="2">
        <f t="shared" si="6"/>
        <v>133677.68111220287</v>
      </c>
      <c r="F36" s="2">
        <f t="shared" si="3"/>
        <v>120444.65560754039</v>
      </c>
      <c r="G36" s="2">
        <f>Table7[[#This Row],[Forecast 2]]-_xlfn.FORECAST.ETS.CONFINT(A36,$B$2:$B$25,$A$2:$A$25,95%)</f>
        <v>102270.38439310167</v>
      </c>
      <c r="H36" s="2">
        <f>Table7[[#This Row],[Forecast 2]]+_xlfn.FORECAST.ETS.CONFINT(A36,$B$2:$B$25,$A$2:$A$25,95%)</f>
        <v>138618.92682197911</v>
      </c>
    </row>
    <row r="37" spans="1:8" x14ac:dyDescent="0.35">
      <c r="A37" s="1">
        <v>44713</v>
      </c>
      <c r="C37" s="2">
        <f t="shared" si="4"/>
        <v>121968.29712608445</v>
      </c>
      <c r="D37" s="2">
        <f t="shared" si="5"/>
        <v>106042.82874362577</v>
      </c>
      <c r="E37" s="2">
        <f t="shared" si="6"/>
        <v>137893.76550854315</v>
      </c>
      <c r="F37" s="2">
        <f t="shared" si="3"/>
        <v>124643.67197618162</v>
      </c>
      <c r="G37" s="2">
        <f>Table7[[#This Row],[Forecast 2]]-_xlfn.FORECAST.ETS.CONFINT(A37,$B$2:$B$25,$A$2:$A$25,95%)</f>
        <v>105667.3059609269</v>
      </c>
      <c r="H37" s="2">
        <f>Table7[[#This Row],[Forecast 2]]+_xlfn.FORECAST.ETS.CONFINT(A37,$B$2:$B$25,$A$2:$A$25,95%)</f>
        <v>143620.03799143634</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Account Sales History</vt:lpstr>
      <vt:lpstr>PivotTable</vt:lpstr>
      <vt:lpstr>Sales Trends</vt:lpstr>
      <vt:lpstr>Scenario Analysis</vt:lpstr>
      <vt:lpstr>Scenario Summary</vt:lpstr>
      <vt:lpstr>Forecasting</vt:lpstr>
      <vt:lpstr>Forecast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Youki Chiba</cp:lastModifiedBy>
  <dcterms:created xsi:type="dcterms:W3CDTF">2023-05-29T14:37:46Z</dcterms:created>
  <dcterms:modified xsi:type="dcterms:W3CDTF">2024-02-29T21:22:02Z</dcterms:modified>
</cp:coreProperties>
</file>