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kingzhou/PycharmProjects/Ghost_Effect_Exp/Raw_data/"/>
    </mc:Choice>
  </mc:AlternateContent>
  <xr:revisionPtr revIDLastSave="0" documentId="13_ncr:1_{E454FCD3-1A81-CE4D-A7E1-6C688501ED9C}" xr6:coauthVersionLast="47" xr6:coauthVersionMax="47" xr10:uidLastSave="{00000000-0000-0000-0000-000000000000}"/>
  <bookViews>
    <workbookView xWindow="0" yWindow="500" windowWidth="25600" windowHeight="14340" activeTab="8" xr2:uid="{E42DBC6F-C817-EB4F-BD27-70423367A304}"/>
  </bookViews>
  <sheets>
    <sheet name="Day0" sheetId="1" r:id="rId1"/>
    <sheet name="Day3" sheetId="3" r:id="rId2"/>
    <sheet name="Day6" sheetId="4" r:id="rId3"/>
    <sheet name="Day7" sheetId="6" r:id="rId4"/>
    <sheet name="Day9" sheetId="8" r:id="rId5"/>
    <sheet name="Day12" sheetId="9" r:id="rId6"/>
    <sheet name="Day15" sheetId="10" r:id="rId7"/>
    <sheet name="Day20" sheetId="11" r:id="rId8"/>
    <sheet name="Day25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13" l="1"/>
  <c r="K18" i="13"/>
  <c r="K19" i="13"/>
  <c r="K20" i="13"/>
  <c r="K21" i="13"/>
  <c r="K22" i="13"/>
  <c r="K29" i="13"/>
  <c r="K30" i="13"/>
  <c r="K31" i="13"/>
  <c r="H26" i="13"/>
  <c r="F27" i="13"/>
  <c r="F28" i="13"/>
  <c r="I28" i="13"/>
  <c r="D28" i="13"/>
  <c r="A23" i="13"/>
  <c r="F23" i="13" s="1"/>
  <c r="F4" i="13"/>
  <c r="A5" i="13"/>
  <c r="E9" i="13" s="1"/>
  <c r="A3" i="13"/>
  <c r="F2" i="13" s="1"/>
  <c r="J31" i="13"/>
  <c r="J22" i="13"/>
  <c r="J21" i="13"/>
  <c r="J20" i="13"/>
  <c r="J19" i="13"/>
  <c r="J18" i="13"/>
  <c r="M17" i="13"/>
  <c r="J17" i="13"/>
  <c r="M2" i="13"/>
  <c r="E23" i="11"/>
  <c r="K23" i="11" s="1"/>
  <c r="F23" i="11"/>
  <c r="K22" i="11"/>
  <c r="F25" i="11"/>
  <c r="E25" i="11"/>
  <c r="D25" i="11"/>
  <c r="K25" i="11" s="1"/>
  <c r="F24" i="11"/>
  <c r="E24" i="11"/>
  <c r="D24" i="11"/>
  <c r="D23" i="11"/>
  <c r="E8" i="11"/>
  <c r="F8" i="11"/>
  <c r="E9" i="11"/>
  <c r="F9" i="11"/>
  <c r="E10" i="11"/>
  <c r="F10" i="11"/>
  <c r="E11" i="11"/>
  <c r="F11" i="11"/>
  <c r="E12" i="11"/>
  <c r="F12" i="11"/>
  <c r="E13" i="11"/>
  <c r="F13" i="11"/>
  <c r="D8" i="11"/>
  <c r="D9" i="11"/>
  <c r="J9" i="11" s="1"/>
  <c r="D10" i="11"/>
  <c r="D11" i="11"/>
  <c r="D12" i="11"/>
  <c r="D13" i="11"/>
  <c r="F16" i="11"/>
  <c r="E16" i="11"/>
  <c r="D16" i="11"/>
  <c r="F15" i="11"/>
  <c r="E15" i="11"/>
  <c r="D15" i="11"/>
  <c r="F14" i="11"/>
  <c r="E14" i="11"/>
  <c r="D14" i="11"/>
  <c r="D29" i="11"/>
  <c r="E29" i="11"/>
  <c r="F29" i="11"/>
  <c r="D30" i="11"/>
  <c r="K30" i="11" s="1"/>
  <c r="E30" i="11"/>
  <c r="F30" i="11"/>
  <c r="D31" i="11"/>
  <c r="E31" i="11"/>
  <c r="F31" i="11"/>
  <c r="E26" i="11"/>
  <c r="F26" i="11"/>
  <c r="E27" i="11"/>
  <c r="F27" i="11"/>
  <c r="E28" i="11"/>
  <c r="F28" i="11"/>
  <c r="D27" i="11"/>
  <c r="K27" i="11" s="1"/>
  <c r="D28" i="11"/>
  <c r="D26" i="11"/>
  <c r="K11" i="11"/>
  <c r="E8" i="10"/>
  <c r="F8" i="10"/>
  <c r="E9" i="10"/>
  <c r="F9" i="10"/>
  <c r="E10" i="10"/>
  <c r="F10" i="10"/>
  <c r="D9" i="10"/>
  <c r="D10" i="10"/>
  <c r="D8" i="10"/>
  <c r="K8" i="10" s="1"/>
  <c r="K21" i="11"/>
  <c r="J21" i="11"/>
  <c r="K20" i="11"/>
  <c r="J20" i="11"/>
  <c r="K19" i="11"/>
  <c r="J19" i="11"/>
  <c r="K18" i="11"/>
  <c r="J18" i="11"/>
  <c r="M17" i="11"/>
  <c r="K17" i="11"/>
  <c r="J17" i="11"/>
  <c r="K16" i="11"/>
  <c r="K15" i="11"/>
  <c r="K14" i="11"/>
  <c r="K13" i="11"/>
  <c r="K12" i="11"/>
  <c r="K7" i="11"/>
  <c r="J7" i="11"/>
  <c r="K6" i="11"/>
  <c r="J6" i="11"/>
  <c r="K5" i="11"/>
  <c r="J5" i="11"/>
  <c r="K4" i="11"/>
  <c r="J4" i="11"/>
  <c r="K3" i="11"/>
  <c r="J3" i="11"/>
  <c r="M2" i="11"/>
  <c r="K2" i="11"/>
  <c r="J2" i="11"/>
  <c r="J2" i="10"/>
  <c r="J3" i="10"/>
  <c r="J4" i="10"/>
  <c r="J5" i="10"/>
  <c r="J6" i="10"/>
  <c r="J7" i="10"/>
  <c r="J8" i="10"/>
  <c r="J17" i="10"/>
  <c r="J18" i="10"/>
  <c r="J19" i="10"/>
  <c r="J20" i="10"/>
  <c r="J21" i="10"/>
  <c r="J22" i="10"/>
  <c r="J23" i="10"/>
  <c r="J24" i="10"/>
  <c r="J25" i="10"/>
  <c r="F31" i="10"/>
  <c r="E31" i="10"/>
  <c r="D31" i="10"/>
  <c r="F30" i="10"/>
  <c r="E30" i="10"/>
  <c r="D30" i="10"/>
  <c r="F29" i="10"/>
  <c r="E29" i="10"/>
  <c r="D29" i="10"/>
  <c r="F28" i="10"/>
  <c r="E28" i="10"/>
  <c r="D28" i="10"/>
  <c r="J28" i="10" s="1"/>
  <c r="F27" i="10"/>
  <c r="E27" i="10"/>
  <c r="D27" i="10"/>
  <c r="F26" i="10"/>
  <c r="E26" i="10"/>
  <c r="D26" i="10"/>
  <c r="E11" i="10"/>
  <c r="F11" i="10"/>
  <c r="E12" i="10"/>
  <c r="F12" i="10"/>
  <c r="E13" i="10"/>
  <c r="F13" i="10"/>
  <c r="E14" i="10"/>
  <c r="F14" i="10"/>
  <c r="E15" i="10"/>
  <c r="F15" i="10"/>
  <c r="E16" i="10"/>
  <c r="F16" i="10"/>
  <c r="D12" i="10"/>
  <c r="D13" i="10"/>
  <c r="J13" i="10" s="1"/>
  <c r="D14" i="10"/>
  <c r="D15" i="10"/>
  <c r="D16" i="10"/>
  <c r="D11" i="10"/>
  <c r="J11" i="10" s="1"/>
  <c r="K25" i="10"/>
  <c r="K24" i="10"/>
  <c r="K23" i="10"/>
  <c r="K22" i="10"/>
  <c r="K21" i="10"/>
  <c r="K20" i="10"/>
  <c r="K19" i="10"/>
  <c r="K18" i="10"/>
  <c r="M17" i="10"/>
  <c r="K17" i="10"/>
  <c r="K16" i="10"/>
  <c r="K15" i="10"/>
  <c r="K14" i="10"/>
  <c r="K13" i="10"/>
  <c r="K12" i="10"/>
  <c r="K11" i="10"/>
  <c r="K7" i="10"/>
  <c r="K6" i="10"/>
  <c r="K5" i="10"/>
  <c r="K4" i="10"/>
  <c r="K3" i="10"/>
  <c r="M2" i="10"/>
  <c r="K2" i="10"/>
  <c r="F16" i="9"/>
  <c r="E16" i="9"/>
  <c r="D16" i="9"/>
  <c r="F15" i="9"/>
  <c r="E15" i="9"/>
  <c r="D15" i="9"/>
  <c r="F14" i="9"/>
  <c r="E14" i="9"/>
  <c r="D14" i="9"/>
  <c r="F13" i="9"/>
  <c r="E13" i="9"/>
  <c r="D13" i="9"/>
  <c r="F12" i="9"/>
  <c r="E12" i="9"/>
  <c r="D12" i="9"/>
  <c r="F11" i="9"/>
  <c r="E11" i="9"/>
  <c r="D11" i="9"/>
  <c r="F31" i="9"/>
  <c r="E31" i="9"/>
  <c r="D31" i="9"/>
  <c r="F30" i="9"/>
  <c r="E30" i="9"/>
  <c r="K30" i="9" s="1"/>
  <c r="D30" i="9"/>
  <c r="F29" i="9"/>
  <c r="E29" i="9"/>
  <c r="D29" i="9"/>
  <c r="F28" i="9"/>
  <c r="E28" i="9"/>
  <c r="D28" i="9"/>
  <c r="F27" i="9"/>
  <c r="E27" i="9"/>
  <c r="D27" i="9"/>
  <c r="F26" i="9"/>
  <c r="E26" i="9"/>
  <c r="D26" i="9"/>
  <c r="K16" i="8"/>
  <c r="D15" i="8"/>
  <c r="F14" i="8"/>
  <c r="D14" i="8"/>
  <c r="E12" i="8"/>
  <c r="D12" i="8"/>
  <c r="F11" i="8"/>
  <c r="K11" i="8"/>
  <c r="K25" i="9"/>
  <c r="J25" i="9"/>
  <c r="K24" i="9"/>
  <c r="J24" i="9"/>
  <c r="K23" i="9"/>
  <c r="J23" i="9"/>
  <c r="K22" i="9"/>
  <c r="J22" i="9"/>
  <c r="K21" i="9"/>
  <c r="J21" i="9"/>
  <c r="K20" i="9"/>
  <c r="J20" i="9"/>
  <c r="K19" i="9"/>
  <c r="J19" i="9"/>
  <c r="K18" i="9"/>
  <c r="J18" i="9"/>
  <c r="M17" i="9"/>
  <c r="K17" i="9"/>
  <c r="J17" i="9"/>
  <c r="K16" i="9"/>
  <c r="K15" i="9"/>
  <c r="K14" i="9"/>
  <c r="K13" i="9"/>
  <c r="K12" i="9"/>
  <c r="K11" i="9"/>
  <c r="K10" i="9"/>
  <c r="J10" i="9"/>
  <c r="K9" i="9"/>
  <c r="J9" i="9"/>
  <c r="K8" i="9"/>
  <c r="J8" i="9"/>
  <c r="K7" i="9"/>
  <c r="J7" i="9"/>
  <c r="K6" i="9"/>
  <c r="J6" i="9"/>
  <c r="K5" i="9"/>
  <c r="J5" i="9"/>
  <c r="K4" i="9"/>
  <c r="J4" i="9"/>
  <c r="K3" i="9"/>
  <c r="J3" i="9"/>
  <c r="M2" i="9"/>
  <c r="K2" i="9"/>
  <c r="J2" i="9"/>
  <c r="D27" i="8"/>
  <c r="E27" i="8"/>
  <c r="F27" i="8"/>
  <c r="D28" i="8"/>
  <c r="E28" i="8"/>
  <c r="F28" i="8"/>
  <c r="J28" i="8" s="1"/>
  <c r="D29" i="8"/>
  <c r="E29" i="8"/>
  <c r="F29" i="8"/>
  <c r="D30" i="8"/>
  <c r="E30" i="8"/>
  <c r="F30" i="8"/>
  <c r="K30" i="8" s="1"/>
  <c r="D31" i="8"/>
  <c r="E31" i="8"/>
  <c r="F31" i="8"/>
  <c r="E26" i="8"/>
  <c r="F26" i="8"/>
  <c r="D26" i="8"/>
  <c r="F16" i="8"/>
  <c r="F12" i="8"/>
  <c r="D13" i="8"/>
  <c r="E13" i="8"/>
  <c r="F13" i="8"/>
  <c r="E14" i="8"/>
  <c r="E15" i="8"/>
  <c r="F15" i="8"/>
  <c r="D16" i="8"/>
  <c r="E16" i="8"/>
  <c r="E11" i="8"/>
  <c r="D11" i="8"/>
  <c r="K25" i="8"/>
  <c r="J25" i="8"/>
  <c r="K24" i="8"/>
  <c r="J24" i="8"/>
  <c r="K23" i="8"/>
  <c r="J23" i="8"/>
  <c r="K22" i="8"/>
  <c r="J22" i="8"/>
  <c r="K21" i="8"/>
  <c r="J21" i="8"/>
  <c r="K20" i="8"/>
  <c r="J20" i="8"/>
  <c r="K19" i="8"/>
  <c r="J19" i="8"/>
  <c r="K18" i="8"/>
  <c r="J18" i="8"/>
  <c r="M17" i="8"/>
  <c r="K17" i="8"/>
  <c r="J17" i="8"/>
  <c r="K15" i="8"/>
  <c r="K13" i="8"/>
  <c r="K12" i="8"/>
  <c r="K10" i="8"/>
  <c r="J10" i="8"/>
  <c r="K9" i="8"/>
  <c r="J9" i="8"/>
  <c r="K8" i="8"/>
  <c r="J8" i="8"/>
  <c r="K7" i="8"/>
  <c r="J7" i="8"/>
  <c r="K6" i="8"/>
  <c r="J6" i="8"/>
  <c r="K5" i="8"/>
  <c r="J5" i="8"/>
  <c r="K4" i="8"/>
  <c r="J4" i="8"/>
  <c r="K3" i="8"/>
  <c r="J3" i="8"/>
  <c r="M2" i="8"/>
  <c r="K2" i="8"/>
  <c r="J2" i="8"/>
  <c r="J2" i="1"/>
  <c r="K2" i="1"/>
  <c r="J20" i="1"/>
  <c r="K23" i="1"/>
  <c r="D15" i="6"/>
  <c r="D12" i="6"/>
  <c r="E12" i="6"/>
  <c r="F12" i="6"/>
  <c r="D13" i="6"/>
  <c r="E13" i="6"/>
  <c r="F13" i="6"/>
  <c r="D14" i="6"/>
  <c r="E14" i="6"/>
  <c r="F14" i="6"/>
  <c r="E15" i="6"/>
  <c r="F15" i="6"/>
  <c r="D16" i="6"/>
  <c r="J16" i="6" s="1"/>
  <c r="E16" i="6"/>
  <c r="F16" i="6"/>
  <c r="E11" i="6"/>
  <c r="F11" i="6"/>
  <c r="D11" i="6"/>
  <c r="J11" i="6" s="1"/>
  <c r="K31" i="6"/>
  <c r="J31" i="6"/>
  <c r="K30" i="6"/>
  <c r="J30" i="6"/>
  <c r="K29" i="6"/>
  <c r="P21" i="6" s="1"/>
  <c r="J29" i="6"/>
  <c r="O21" i="6" s="1"/>
  <c r="K28" i="6"/>
  <c r="J28" i="6"/>
  <c r="K27" i="6"/>
  <c r="J27" i="6"/>
  <c r="K26" i="6"/>
  <c r="P20" i="6" s="1"/>
  <c r="J26" i="6"/>
  <c r="O20" i="6" s="1"/>
  <c r="K25" i="6"/>
  <c r="J25" i="6"/>
  <c r="K24" i="6"/>
  <c r="J24" i="6"/>
  <c r="K23" i="6"/>
  <c r="J23" i="6"/>
  <c r="O19" i="6" s="1"/>
  <c r="K22" i="6"/>
  <c r="J22" i="6"/>
  <c r="K21" i="6"/>
  <c r="J21" i="6"/>
  <c r="K20" i="6"/>
  <c r="P18" i="6" s="1"/>
  <c r="J20" i="6"/>
  <c r="O18" i="6" s="1"/>
  <c r="P19" i="6"/>
  <c r="K19" i="6"/>
  <c r="J19" i="6"/>
  <c r="K18" i="6"/>
  <c r="J18" i="6"/>
  <c r="M17" i="6"/>
  <c r="K17" i="6"/>
  <c r="P17" i="6" s="1"/>
  <c r="J17" i="6"/>
  <c r="O17" i="6" s="1"/>
  <c r="K16" i="6"/>
  <c r="K15" i="6"/>
  <c r="K14" i="6"/>
  <c r="K13" i="6"/>
  <c r="K12" i="6"/>
  <c r="K11" i="6"/>
  <c r="K10" i="6"/>
  <c r="J10" i="6"/>
  <c r="K9" i="6"/>
  <c r="J9" i="6"/>
  <c r="K8" i="6"/>
  <c r="P4" i="6" s="1"/>
  <c r="J8" i="6"/>
  <c r="O4" i="6" s="1"/>
  <c r="K7" i="6"/>
  <c r="J7" i="6"/>
  <c r="K6" i="6"/>
  <c r="J6" i="6"/>
  <c r="K5" i="6"/>
  <c r="P3" i="6" s="1"/>
  <c r="J5" i="6"/>
  <c r="O3" i="6" s="1"/>
  <c r="K4" i="6"/>
  <c r="J4" i="6"/>
  <c r="K3" i="6"/>
  <c r="J3" i="6"/>
  <c r="M2" i="6"/>
  <c r="K2" i="6"/>
  <c r="P2" i="6" s="1"/>
  <c r="J2" i="6"/>
  <c r="K11" i="4"/>
  <c r="K12" i="4"/>
  <c r="K13" i="4"/>
  <c r="M17" i="4"/>
  <c r="M2" i="4"/>
  <c r="K31" i="4"/>
  <c r="J31" i="4"/>
  <c r="K30" i="4"/>
  <c r="J30" i="4"/>
  <c r="K29" i="4"/>
  <c r="J29" i="4"/>
  <c r="K28" i="4"/>
  <c r="J28" i="4"/>
  <c r="K27" i="4"/>
  <c r="J27" i="4"/>
  <c r="K26" i="4"/>
  <c r="J26" i="4"/>
  <c r="K25" i="4"/>
  <c r="J25" i="4"/>
  <c r="K24" i="4"/>
  <c r="J24" i="4"/>
  <c r="K23" i="4"/>
  <c r="P19" i="4" s="1"/>
  <c r="J23" i="4"/>
  <c r="K22" i="4"/>
  <c r="J22" i="4"/>
  <c r="K21" i="4"/>
  <c r="J21" i="4"/>
  <c r="K20" i="4"/>
  <c r="J20" i="4"/>
  <c r="K19" i="4"/>
  <c r="J19" i="4"/>
  <c r="K18" i="4"/>
  <c r="P17" i="4" s="1"/>
  <c r="J18" i="4"/>
  <c r="K17" i="4"/>
  <c r="J17" i="4"/>
  <c r="K16" i="4"/>
  <c r="J16" i="4"/>
  <c r="K15" i="4"/>
  <c r="J15" i="4"/>
  <c r="K14" i="4"/>
  <c r="P6" i="4" s="1"/>
  <c r="J14" i="4"/>
  <c r="O6" i="4" s="1"/>
  <c r="J13" i="4"/>
  <c r="J12" i="4"/>
  <c r="J11" i="4"/>
  <c r="O5" i="4" s="1"/>
  <c r="K10" i="4"/>
  <c r="J10" i="4"/>
  <c r="K9" i="4"/>
  <c r="J9" i="4"/>
  <c r="K8" i="4"/>
  <c r="J8" i="4"/>
  <c r="K7" i="4"/>
  <c r="J7" i="4"/>
  <c r="K6" i="4"/>
  <c r="J6" i="4"/>
  <c r="K5" i="4"/>
  <c r="J5" i="4"/>
  <c r="K4" i="4"/>
  <c r="J4" i="4"/>
  <c r="K3" i="4"/>
  <c r="J3" i="4"/>
  <c r="K2" i="4"/>
  <c r="J2" i="4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K29" i="1"/>
  <c r="D14" i="13" l="1"/>
  <c r="F9" i="13"/>
  <c r="F14" i="13"/>
  <c r="E5" i="13"/>
  <c r="J5" i="13" s="1"/>
  <c r="E16" i="13"/>
  <c r="E11" i="13"/>
  <c r="J11" i="13" s="1"/>
  <c r="D15" i="13"/>
  <c r="K15" i="13" s="1"/>
  <c r="F15" i="13"/>
  <c r="E15" i="13"/>
  <c r="D5" i="13"/>
  <c r="D13" i="13"/>
  <c r="D7" i="13"/>
  <c r="K7" i="13" s="1"/>
  <c r="D12" i="13"/>
  <c r="K12" i="13" s="1"/>
  <c r="F13" i="13"/>
  <c r="E8" i="13"/>
  <c r="D6" i="13"/>
  <c r="D11" i="13"/>
  <c r="F12" i="13"/>
  <c r="F7" i="13"/>
  <c r="H25" i="13"/>
  <c r="D4" i="13"/>
  <c r="K4" i="13" s="1"/>
  <c r="F6" i="13"/>
  <c r="D9" i="13"/>
  <c r="K9" i="13" s="1"/>
  <c r="E12" i="13"/>
  <c r="E7" i="13"/>
  <c r="E25" i="13"/>
  <c r="F10" i="13"/>
  <c r="F8" i="13"/>
  <c r="E2" i="13"/>
  <c r="E6" i="13"/>
  <c r="F16" i="13"/>
  <c r="F11" i="13"/>
  <c r="J24" i="11"/>
  <c r="J16" i="11"/>
  <c r="J25" i="11"/>
  <c r="J11" i="11"/>
  <c r="J29" i="10"/>
  <c r="K9" i="10"/>
  <c r="J16" i="10"/>
  <c r="J31" i="10"/>
  <c r="J15" i="9"/>
  <c r="J11" i="9"/>
  <c r="J31" i="8"/>
  <c r="O4" i="8"/>
  <c r="J27" i="8"/>
  <c r="O2" i="6"/>
  <c r="P21" i="4"/>
  <c r="O3" i="4"/>
  <c r="J23" i="1"/>
  <c r="P3" i="4"/>
  <c r="O19" i="4"/>
  <c r="K26" i="8"/>
  <c r="K27" i="9"/>
  <c r="J14" i="9"/>
  <c r="K27" i="10"/>
  <c r="K31" i="11"/>
  <c r="E23" i="13"/>
  <c r="J12" i="9"/>
  <c r="O5" i="9" s="1"/>
  <c r="P20" i="4"/>
  <c r="J13" i="6"/>
  <c r="O2" i="4"/>
  <c r="J12" i="6"/>
  <c r="J26" i="1"/>
  <c r="K17" i="1"/>
  <c r="K31" i="8"/>
  <c r="J12" i="10"/>
  <c r="O5" i="10" s="1"/>
  <c r="J27" i="10"/>
  <c r="H28" i="13"/>
  <c r="E27" i="13"/>
  <c r="G25" i="13"/>
  <c r="D2" i="13"/>
  <c r="F5" i="13"/>
  <c r="D10" i="13"/>
  <c r="E14" i="13"/>
  <c r="K14" i="13" s="1"/>
  <c r="E10" i="13"/>
  <c r="D23" i="13"/>
  <c r="J23" i="13" s="1"/>
  <c r="G28" i="13"/>
  <c r="I26" i="13"/>
  <c r="F25" i="13"/>
  <c r="D3" i="13"/>
  <c r="E4" i="13"/>
  <c r="J4" i="13" s="1"/>
  <c r="D16" i="13"/>
  <c r="D8" i="13"/>
  <c r="K8" i="13" s="1"/>
  <c r="E13" i="13"/>
  <c r="D27" i="13"/>
  <c r="E28" i="13"/>
  <c r="G26" i="13"/>
  <c r="F24" i="13"/>
  <c r="J15" i="10"/>
  <c r="J15" i="11"/>
  <c r="J14" i="6"/>
  <c r="O6" i="6" s="1"/>
  <c r="K27" i="8"/>
  <c r="K26" i="9"/>
  <c r="J13" i="9"/>
  <c r="J14" i="10"/>
  <c r="O6" i="10" s="1"/>
  <c r="K29" i="10"/>
  <c r="J9" i="10"/>
  <c r="K26" i="11"/>
  <c r="K29" i="11"/>
  <c r="P21" i="11" s="1"/>
  <c r="F3" i="13"/>
  <c r="D26" i="13"/>
  <c r="I27" i="13"/>
  <c r="F26" i="13"/>
  <c r="E24" i="13"/>
  <c r="J15" i="6"/>
  <c r="P4" i="4"/>
  <c r="O20" i="4"/>
  <c r="J29" i="1"/>
  <c r="K24" i="11"/>
  <c r="J28" i="11"/>
  <c r="E3" i="13"/>
  <c r="D25" i="13"/>
  <c r="H27" i="13"/>
  <c r="E26" i="13"/>
  <c r="G23" i="13"/>
  <c r="J13" i="11"/>
  <c r="D24" i="13"/>
  <c r="G27" i="13"/>
  <c r="I25" i="13"/>
  <c r="J16" i="13"/>
  <c r="P18" i="13"/>
  <c r="O18" i="13"/>
  <c r="O17" i="13"/>
  <c r="P17" i="13"/>
  <c r="P21" i="13"/>
  <c r="J30" i="13"/>
  <c r="J29" i="13"/>
  <c r="K5" i="1"/>
  <c r="J29" i="8"/>
  <c r="K10" i="11"/>
  <c r="J28" i="9"/>
  <c r="K31" i="9"/>
  <c r="P21" i="9" s="1"/>
  <c r="K28" i="10"/>
  <c r="K26" i="1"/>
  <c r="J11" i="1"/>
  <c r="J11" i="8"/>
  <c r="K28" i="8"/>
  <c r="K29" i="9"/>
  <c r="J16" i="9"/>
  <c r="K26" i="10"/>
  <c r="P20" i="10" s="1"/>
  <c r="J26" i="10"/>
  <c r="O20" i="10" s="1"/>
  <c r="J31" i="11"/>
  <c r="J26" i="8"/>
  <c r="O20" i="8" s="1"/>
  <c r="J14" i="11"/>
  <c r="O6" i="11" s="1"/>
  <c r="P18" i="4"/>
  <c r="J17" i="1"/>
  <c r="K28" i="11"/>
  <c r="J12" i="11"/>
  <c r="O5" i="11" s="1"/>
  <c r="K8" i="11"/>
  <c r="P2" i="4"/>
  <c r="O17" i="4"/>
  <c r="O21" i="4"/>
  <c r="K8" i="1"/>
  <c r="O19" i="8"/>
  <c r="J30" i="8"/>
  <c r="J14" i="8"/>
  <c r="J27" i="9"/>
  <c r="J30" i="9"/>
  <c r="J30" i="11"/>
  <c r="O18" i="4"/>
  <c r="K20" i="1"/>
  <c r="O4" i="4"/>
  <c r="J14" i="1"/>
  <c r="K30" i="10"/>
  <c r="J30" i="10"/>
  <c r="J10" i="10"/>
  <c r="O4" i="10" s="1"/>
  <c r="P5" i="11"/>
  <c r="J23" i="11"/>
  <c r="O19" i="11" s="1"/>
  <c r="J22" i="11"/>
  <c r="O18" i="11" s="1"/>
  <c r="J10" i="11"/>
  <c r="J26" i="11"/>
  <c r="P3" i="11"/>
  <c r="O3" i="11"/>
  <c r="O2" i="11"/>
  <c r="P19" i="11"/>
  <c r="P18" i="11"/>
  <c r="P17" i="11"/>
  <c r="O17" i="11"/>
  <c r="P2" i="11"/>
  <c r="K10" i="10"/>
  <c r="P4" i="10" s="1"/>
  <c r="P6" i="11"/>
  <c r="K9" i="11"/>
  <c r="J27" i="11"/>
  <c r="J8" i="11"/>
  <c r="J29" i="11"/>
  <c r="K31" i="10"/>
  <c r="P19" i="10"/>
  <c r="P18" i="10"/>
  <c r="P17" i="10"/>
  <c r="P6" i="10"/>
  <c r="P5" i="10"/>
  <c r="P3" i="10"/>
  <c r="O3" i="10"/>
  <c r="P2" i="10"/>
  <c r="O19" i="10"/>
  <c r="O18" i="10"/>
  <c r="O2" i="10"/>
  <c r="O17" i="10"/>
  <c r="J31" i="9"/>
  <c r="J16" i="8"/>
  <c r="J12" i="8"/>
  <c r="K14" i="8"/>
  <c r="J13" i="8"/>
  <c r="J15" i="8"/>
  <c r="P18" i="9"/>
  <c r="P17" i="9"/>
  <c r="P5" i="9"/>
  <c r="P2" i="9"/>
  <c r="O18" i="9"/>
  <c r="O17" i="9"/>
  <c r="P6" i="9"/>
  <c r="O4" i="9"/>
  <c r="O3" i="9"/>
  <c r="O2" i="9"/>
  <c r="P19" i="9"/>
  <c r="P4" i="9"/>
  <c r="O19" i="9"/>
  <c r="P3" i="9"/>
  <c r="O6" i="9"/>
  <c r="K28" i="9"/>
  <c r="J29" i="9"/>
  <c r="J26" i="9"/>
  <c r="K29" i="8"/>
  <c r="P19" i="8"/>
  <c r="O18" i="8"/>
  <c r="P18" i="8"/>
  <c r="P17" i="8"/>
  <c r="O17" i="8"/>
  <c r="P6" i="8"/>
  <c r="P4" i="8"/>
  <c r="O3" i="8"/>
  <c r="P3" i="8"/>
  <c r="O2" i="8"/>
  <c r="P2" i="8"/>
  <c r="P5" i="8"/>
  <c r="J8" i="1"/>
  <c r="J5" i="1"/>
  <c r="K14" i="1"/>
  <c r="K11" i="1"/>
  <c r="P5" i="6"/>
  <c r="O5" i="6"/>
  <c r="P6" i="6"/>
  <c r="P5" i="4"/>
  <c r="K16" i="13" l="1"/>
  <c r="J8" i="13"/>
  <c r="J15" i="13"/>
  <c r="J13" i="13"/>
  <c r="K6" i="13"/>
  <c r="P4" i="13"/>
  <c r="P6" i="13"/>
  <c r="J24" i="13"/>
  <c r="J7" i="13"/>
  <c r="J9" i="13"/>
  <c r="K5" i="13"/>
  <c r="J12" i="13"/>
  <c r="O5" i="13" s="1"/>
  <c r="K10" i="13"/>
  <c r="J10" i="13"/>
  <c r="O4" i="13" s="1"/>
  <c r="J6" i="13"/>
  <c r="O3" i="13" s="1"/>
  <c r="K2" i="13"/>
  <c r="K23" i="13"/>
  <c r="J26" i="13"/>
  <c r="J14" i="13"/>
  <c r="O6" i="13" s="1"/>
  <c r="K11" i="13"/>
  <c r="K3" i="13"/>
  <c r="P2" i="13" s="1"/>
  <c r="P20" i="11"/>
  <c r="O21" i="10"/>
  <c r="O5" i="8"/>
  <c r="P20" i="8"/>
  <c r="P20" i="9"/>
  <c r="J3" i="13"/>
  <c r="K26" i="13"/>
  <c r="K13" i="13"/>
  <c r="P5" i="13" s="1"/>
  <c r="J25" i="13"/>
  <c r="O19" i="13" s="1"/>
  <c r="K28" i="13"/>
  <c r="K25" i="13"/>
  <c r="O6" i="8"/>
  <c r="P4" i="11"/>
  <c r="K24" i="13"/>
  <c r="P19" i="13" s="1"/>
  <c r="J27" i="13"/>
  <c r="O20" i="13" s="1"/>
  <c r="K27" i="13"/>
  <c r="P21" i="8"/>
  <c r="J2" i="13"/>
  <c r="J28" i="13"/>
  <c r="O21" i="13"/>
  <c r="P21" i="10"/>
  <c r="O21" i="11"/>
  <c r="O21" i="8"/>
  <c r="O20" i="9"/>
  <c r="O4" i="11"/>
  <c r="O20" i="11"/>
  <c r="O21" i="9"/>
  <c r="P20" i="13" l="1"/>
  <c r="P3" i="13"/>
  <c r="O2" i="13"/>
</calcChain>
</file>

<file path=xl/sharedStrings.xml><?xml version="1.0" encoding="utf-8"?>
<sst xmlns="http://schemas.openxmlformats.org/spreadsheetml/2006/main" count="115" uniqueCount="18">
  <si>
    <t>LB</t>
  </si>
  <si>
    <t>Plasmid</t>
  </si>
  <si>
    <t>% Plasmid</t>
  </si>
  <si>
    <t>DA28102+PCU1</t>
    <phoneticPr fontId="1" type="noConversion"/>
  </si>
  <si>
    <t>DA28102+R6K</t>
    <phoneticPr fontId="1" type="noConversion"/>
  </si>
  <si>
    <t>Stderr</t>
    <phoneticPr fontId="1" type="noConversion"/>
  </si>
  <si>
    <t>Bioloigcal Reps</t>
    <phoneticPr fontId="1" type="noConversion"/>
  </si>
  <si>
    <t>5*10^5 Dilution</t>
    <phoneticPr fontId="1" type="noConversion"/>
  </si>
  <si>
    <t>1*10^6 Dilution</t>
    <phoneticPr fontId="1" type="noConversion"/>
  </si>
  <si>
    <t>Plasmid Abundance</t>
    <phoneticPr fontId="1" type="noConversion"/>
  </si>
  <si>
    <t>Avg</t>
  </si>
  <si>
    <t>Stdev</t>
  </si>
  <si>
    <t>2.5*10^5 dilution</t>
    <phoneticPr fontId="1" type="noConversion"/>
  </si>
  <si>
    <t>10^6 dilution</t>
    <phoneticPr fontId="1" type="noConversion"/>
  </si>
  <si>
    <t>6.25*10^4 dilution</t>
  </si>
  <si>
    <t>40x</t>
  </si>
  <si>
    <t>4x</t>
  </si>
  <si>
    <t>LB_Raw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</si>
</sst>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5" tint="0.39997558519241921"/>
      <name val="等线"/>
      <family val="4"/>
      <charset val="134"/>
      <scheme val="minor"/>
    </font>
    <font>
      <sz val="11"/>
      <color theme="5" tint="-0.249977111117893"/>
      <name val="等线"/>
      <family val="4"/>
      <charset val="134"/>
      <scheme val="minor"/>
    </font>
    <font>
      <sz val="11"/>
      <name val="等线"/>
      <family val="2"/>
      <scheme val="minor"/>
    </font>
    <font>
      <sz val="12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/>
    <xf numFmtId="176" fontId="2" fillId="0" borderId="0" xfId="0" applyNumberFormat="1" applyFont="1" applyAlignment="1"/>
    <xf numFmtId="9" fontId="2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176" fontId="0" fillId="0" borderId="0" xfId="0" applyNumberFormat="1">
      <alignment vertic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>
      <alignment vertical="center"/>
    </xf>
    <xf numFmtId="176" fontId="7" fillId="0" borderId="0" xfId="0" applyNumberFormat="1" applyFont="1" applyAlignment="1"/>
    <xf numFmtId="0" fontId="7" fillId="2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BA1-D46A-5B44-A82C-3616BDBE9759}">
  <dimension ref="A1:AJ46"/>
  <sheetViews>
    <sheetView zoomScale="65" workbookViewId="0">
      <selection activeCell="A2" sqref="A2:K16"/>
    </sheetView>
  </sheetViews>
  <sheetFormatPr baseColWidth="10" defaultColWidth="11" defaultRowHeight="16"/>
  <sheetData>
    <row r="1" spans="1:36">
      <c r="A1" s="1" t="s">
        <v>7</v>
      </c>
      <c r="B1" s="1"/>
      <c r="C1" s="1" t="s">
        <v>6</v>
      </c>
      <c r="D1" s="14" t="s">
        <v>0</v>
      </c>
      <c r="E1" s="14"/>
      <c r="F1" s="14"/>
      <c r="G1" s="14" t="s">
        <v>1</v>
      </c>
      <c r="H1" s="14"/>
      <c r="I1" s="14"/>
      <c r="J1" s="1" t="s">
        <v>2</v>
      </c>
      <c r="K1" t="s">
        <v>5</v>
      </c>
      <c r="N1" s="1"/>
      <c r="O1" s="1"/>
      <c r="P1" s="1"/>
      <c r="Q1" s="14"/>
      <c r="R1" s="14"/>
      <c r="S1" s="14"/>
      <c r="T1" s="14"/>
      <c r="U1" s="14"/>
      <c r="V1" s="14"/>
      <c r="W1" s="1"/>
      <c r="AD1" s="13"/>
      <c r="AE1" s="13"/>
      <c r="AF1" s="13"/>
      <c r="AG1" s="13"/>
      <c r="AH1" s="13"/>
      <c r="AI1" s="13"/>
    </row>
    <row r="2" spans="1:36">
      <c r="A2" s="1" t="s">
        <v>3</v>
      </c>
      <c r="B2" s="1">
        <v>100</v>
      </c>
      <c r="C2" s="1">
        <v>1</v>
      </c>
      <c r="D2" s="1">
        <v>100</v>
      </c>
      <c r="E2" s="1">
        <v>100</v>
      </c>
      <c r="F2" s="1">
        <v>100</v>
      </c>
      <c r="G2" s="1">
        <v>100</v>
      </c>
      <c r="H2" s="1">
        <v>100</v>
      </c>
      <c r="I2" s="1">
        <v>100</v>
      </c>
      <c r="J2" s="2">
        <f t="shared" ref="J2:J26" si="0">AVERAGE(G2:I2)/AVERAGE(D2:F2)*100</f>
        <v>100</v>
      </c>
      <c r="K2">
        <f t="shared" ref="K2:K26" si="1">STDEV(G2:I2)/AVERAGE(D2:F2)*100</f>
        <v>0</v>
      </c>
      <c r="N2" s="1"/>
      <c r="O2" s="3"/>
      <c r="P2" s="1"/>
      <c r="Q2" s="1"/>
      <c r="R2" s="1"/>
      <c r="S2" s="1"/>
      <c r="T2" s="1"/>
      <c r="U2" s="1"/>
      <c r="V2" s="1"/>
      <c r="W2" s="2"/>
      <c r="AA2" s="1"/>
      <c r="AB2" s="3"/>
      <c r="AC2" s="1"/>
      <c r="AD2" s="1"/>
      <c r="AE2" s="1"/>
      <c r="AF2" s="1"/>
      <c r="AG2" s="1"/>
      <c r="AH2" s="1"/>
      <c r="AI2" s="1"/>
      <c r="AJ2" s="2"/>
    </row>
    <row r="3" spans="1:36">
      <c r="A3" s="1"/>
      <c r="B3" s="1"/>
      <c r="C3" s="1">
        <v>2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2"/>
      <c r="N3" s="1"/>
      <c r="O3" s="1"/>
      <c r="P3" s="1"/>
      <c r="Q3" s="1"/>
      <c r="R3" s="1"/>
      <c r="S3" s="1"/>
      <c r="T3" s="1"/>
      <c r="U3" s="1"/>
      <c r="V3" s="1"/>
      <c r="W3" s="2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36">
      <c r="A4" s="1"/>
      <c r="B4" s="1"/>
      <c r="C4" s="1">
        <v>3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  <c r="I4" s="1">
        <v>100</v>
      </c>
      <c r="J4" s="2"/>
      <c r="N4" s="1"/>
      <c r="O4" s="1"/>
      <c r="P4" s="1"/>
      <c r="Q4" s="1"/>
      <c r="R4" s="1"/>
      <c r="S4" s="1"/>
      <c r="T4" s="1"/>
      <c r="U4" s="1"/>
      <c r="V4" s="1"/>
      <c r="W4" s="2"/>
      <c r="AA4" s="1"/>
      <c r="AB4" s="1"/>
      <c r="AC4" s="1"/>
      <c r="AD4" s="1"/>
      <c r="AE4" s="1"/>
      <c r="AF4" s="1"/>
      <c r="AG4" s="1"/>
      <c r="AH4" s="1"/>
      <c r="AI4" s="1"/>
      <c r="AJ4" s="2"/>
    </row>
    <row r="5" spans="1:36">
      <c r="A5" s="1"/>
      <c r="B5" s="1">
        <v>99</v>
      </c>
      <c r="C5" s="1">
        <v>1</v>
      </c>
      <c r="D5" s="1">
        <v>100</v>
      </c>
      <c r="E5" s="1">
        <v>100</v>
      </c>
      <c r="F5" s="1">
        <v>100</v>
      </c>
      <c r="G5" s="1">
        <v>99</v>
      </c>
      <c r="H5" s="1">
        <v>99</v>
      </c>
      <c r="I5" s="1">
        <v>99</v>
      </c>
      <c r="J5" s="2">
        <f t="shared" si="0"/>
        <v>99</v>
      </c>
      <c r="K5">
        <f t="shared" si="1"/>
        <v>0</v>
      </c>
      <c r="N5" s="1"/>
      <c r="O5" s="3"/>
      <c r="P5" s="1"/>
      <c r="Q5" s="1"/>
      <c r="R5" s="1"/>
      <c r="S5" s="1"/>
      <c r="T5" s="1"/>
      <c r="U5" s="1"/>
      <c r="V5" s="1"/>
      <c r="W5" s="2"/>
      <c r="AA5" s="1"/>
      <c r="AB5" s="3"/>
      <c r="AC5" s="1"/>
      <c r="AD5" s="1"/>
      <c r="AE5" s="1"/>
      <c r="AF5" s="1"/>
      <c r="AG5" s="1"/>
      <c r="AH5" s="1"/>
      <c r="AI5" s="1"/>
      <c r="AJ5" s="2"/>
    </row>
    <row r="6" spans="1:36">
      <c r="A6" s="1"/>
      <c r="B6" s="1"/>
      <c r="C6" s="1">
        <v>2</v>
      </c>
      <c r="D6" s="1">
        <v>100</v>
      </c>
      <c r="E6" s="1">
        <v>100</v>
      </c>
      <c r="F6" s="1">
        <v>100</v>
      </c>
      <c r="G6" s="1">
        <v>99</v>
      </c>
      <c r="H6" s="1">
        <v>99</v>
      </c>
      <c r="I6" s="1">
        <v>99</v>
      </c>
      <c r="J6" s="2"/>
      <c r="N6" s="1"/>
      <c r="O6" s="1"/>
      <c r="P6" s="1"/>
      <c r="R6" s="1"/>
      <c r="S6" s="1"/>
      <c r="U6" s="1"/>
      <c r="V6" s="1"/>
      <c r="W6" s="2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36">
      <c r="A7" s="1"/>
      <c r="B7" s="1"/>
      <c r="C7" s="1">
        <v>3</v>
      </c>
      <c r="D7" s="1">
        <v>100</v>
      </c>
      <c r="E7" s="1">
        <v>100</v>
      </c>
      <c r="F7" s="1">
        <v>100</v>
      </c>
      <c r="G7" s="1">
        <v>99</v>
      </c>
      <c r="H7" s="1">
        <v>99</v>
      </c>
      <c r="I7" s="1">
        <v>99</v>
      </c>
      <c r="J7" s="2"/>
      <c r="N7" s="1"/>
      <c r="O7" s="1"/>
      <c r="P7" s="1"/>
      <c r="R7" s="1"/>
      <c r="S7" s="1"/>
      <c r="U7" s="1"/>
      <c r="V7" s="1"/>
      <c r="W7" s="2"/>
      <c r="AA7" s="1"/>
      <c r="AB7" s="1"/>
      <c r="AC7" s="1"/>
      <c r="AD7" s="1"/>
      <c r="AE7" s="1"/>
      <c r="AF7" s="1"/>
      <c r="AG7" s="1"/>
      <c r="AH7" s="1"/>
      <c r="AI7" s="1"/>
      <c r="AJ7" s="2"/>
    </row>
    <row r="8" spans="1:36">
      <c r="A8" s="1"/>
      <c r="B8" s="1">
        <v>90</v>
      </c>
      <c r="C8" s="1">
        <v>1</v>
      </c>
      <c r="D8" s="1">
        <v>100</v>
      </c>
      <c r="E8" s="1">
        <v>100</v>
      </c>
      <c r="F8" s="1">
        <v>100</v>
      </c>
      <c r="G8" s="1">
        <v>90</v>
      </c>
      <c r="H8" s="1">
        <v>90</v>
      </c>
      <c r="I8" s="1">
        <v>90</v>
      </c>
      <c r="J8" s="2">
        <f t="shared" si="0"/>
        <v>90</v>
      </c>
      <c r="K8">
        <f t="shared" si="1"/>
        <v>0</v>
      </c>
      <c r="N8" s="1"/>
      <c r="O8" s="3"/>
      <c r="P8" s="1"/>
      <c r="Q8" s="1"/>
      <c r="R8" s="1"/>
      <c r="S8" s="1"/>
      <c r="T8" s="1"/>
      <c r="U8" s="1"/>
      <c r="V8" s="1"/>
      <c r="W8" s="2"/>
      <c r="AA8" s="1"/>
      <c r="AB8" s="3"/>
      <c r="AC8" s="1"/>
      <c r="AD8" s="1"/>
      <c r="AE8" s="1"/>
      <c r="AF8" s="1"/>
      <c r="AG8" s="1"/>
      <c r="AH8" s="1"/>
      <c r="AI8" s="1"/>
      <c r="AJ8" s="2"/>
    </row>
    <row r="9" spans="1:36">
      <c r="A9" s="1"/>
      <c r="B9" s="1"/>
      <c r="C9" s="1">
        <v>2</v>
      </c>
      <c r="D9" s="1">
        <v>100</v>
      </c>
      <c r="E9" s="1">
        <v>100</v>
      </c>
      <c r="F9" s="1">
        <v>100</v>
      </c>
      <c r="G9" s="1">
        <v>90</v>
      </c>
      <c r="H9" s="1">
        <v>90</v>
      </c>
      <c r="I9" s="1">
        <v>90</v>
      </c>
      <c r="J9" s="2"/>
      <c r="N9" s="1"/>
      <c r="O9" s="1"/>
      <c r="P9" s="1"/>
      <c r="R9" s="1"/>
      <c r="S9" s="1"/>
      <c r="U9" s="1"/>
      <c r="V9" s="1"/>
      <c r="W9" s="2"/>
      <c r="AA9" s="1"/>
      <c r="AB9" s="1"/>
      <c r="AC9" s="1"/>
      <c r="AD9" s="1"/>
      <c r="AE9" s="1"/>
      <c r="AF9" s="1"/>
      <c r="AG9" s="1"/>
      <c r="AH9" s="1"/>
      <c r="AI9" s="1"/>
      <c r="AJ9" s="2"/>
    </row>
    <row r="10" spans="1:36">
      <c r="A10" s="1"/>
      <c r="B10" s="1"/>
      <c r="C10" s="1">
        <v>3</v>
      </c>
      <c r="D10" s="1">
        <v>100</v>
      </c>
      <c r="E10" s="1">
        <v>100</v>
      </c>
      <c r="F10" s="1">
        <v>100</v>
      </c>
      <c r="G10" s="1">
        <v>90</v>
      </c>
      <c r="H10" s="1">
        <v>90</v>
      </c>
      <c r="I10" s="1">
        <v>90</v>
      </c>
      <c r="J10" s="2"/>
      <c r="N10" s="1"/>
      <c r="O10" s="1"/>
      <c r="P10" s="1"/>
      <c r="R10" s="1"/>
      <c r="S10" s="1"/>
      <c r="U10" s="1"/>
      <c r="V10" s="1"/>
      <c r="W10" s="2"/>
      <c r="AA10" s="1"/>
      <c r="AB10" s="1"/>
      <c r="AC10" s="1"/>
      <c r="AD10" s="1"/>
      <c r="AE10" s="1"/>
      <c r="AF10" s="1"/>
      <c r="AG10" s="1"/>
      <c r="AH10" s="1"/>
      <c r="AI10" s="1"/>
      <c r="AJ10" s="2"/>
    </row>
    <row r="11" spans="1:36">
      <c r="A11" s="1"/>
      <c r="B11" s="1">
        <v>50</v>
      </c>
      <c r="C11" s="1">
        <v>1</v>
      </c>
      <c r="D11" s="1">
        <v>100</v>
      </c>
      <c r="E11" s="1">
        <v>100</v>
      </c>
      <c r="F11" s="1">
        <v>100</v>
      </c>
      <c r="G11" s="1">
        <v>50</v>
      </c>
      <c r="H11" s="1">
        <v>50</v>
      </c>
      <c r="I11" s="1">
        <v>50</v>
      </c>
      <c r="J11" s="2">
        <f t="shared" si="0"/>
        <v>50</v>
      </c>
      <c r="K11">
        <f t="shared" si="1"/>
        <v>0</v>
      </c>
      <c r="N11" s="1"/>
      <c r="O11" s="3"/>
      <c r="P11" s="1"/>
      <c r="Q11" s="1"/>
      <c r="R11" s="1"/>
      <c r="S11" s="1"/>
      <c r="T11" s="1"/>
      <c r="U11" s="1"/>
      <c r="V11" s="1"/>
      <c r="W11" s="2"/>
      <c r="AA11" s="1"/>
      <c r="AB11" s="3"/>
      <c r="AC11" s="1"/>
      <c r="AD11" s="1"/>
      <c r="AE11" s="1"/>
      <c r="AF11" s="1"/>
      <c r="AG11" s="1"/>
      <c r="AH11" s="1"/>
      <c r="AI11" s="1"/>
      <c r="AJ11" s="2"/>
    </row>
    <row r="12" spans="1:36">
      <c r="A12" s="1"/>
      <c r="B12" s="1"/>
      <c r="C12" s="1">
        <v>2</v>
      </c>
      <c r="D12" s="1">
        <v>100</v>
      </c>
      <c r="E12" s="1">
        <v>100</v>
      </c>
      <c r="F12" s="1">
        <v>100</v>
      </c>
      <c r="G12" s="1">
        <v>50</v>
      </c>
      <c r="H12" s="1">
        <v>50</v>
      </c>
      <c r="I12" s="1">
        <v>50</v>
      </c>
      <c r="J12" s="2"/>
      <c r="N12" s="1"/>
      <c r="O12" s="1"/>
      <c r="P12" s="1"/>
      <c r="R12" s="1"/>
      <c r="S12" s="1"/>
      <c r="U12" s="1"/>
      <c r="V12" s="1"/>
      <c r="W12" s="2"/>
      <c r="AA12" s="1"/>
      <c r="AB12" s="1"/>
      <c r="AC12" s="1"/>
      <c r="AD12" s="1"/>
      <c r="AE12" s="1"/>
      <c r="AF12" s="1"/>
      <c r="AG12" s="1"/>
      <c r="AH12" s="1"/>
      <c r="AI12" s="1"/>
      <c r="AJ12" s="2"/>
    </row>
    <row r="13" spans="1:36">
      <c r="A13" s="1"/>
      <c r="B13" s="1"/>
      <c r="C13" s="1">
        <v>3</v>
      </c>
      <c r="D13" s="1">
        <v>100</v>
      </c>
      <c r="E13" s="1">
        <v>100</v>
      </c>
      <c r="F13" s="1">
        <v>100</v>
      </c>
      <c r="G13" s="1">
        <v>50</v>
      </c>
      <c r="H13" s="1">
        <v>50</v>
      </c>
      <c r="I13" s="1">
        <v>50</v>
      </c>
      <c r="J13" s="2"/>
      <c r="N13" s="1"/>
      <c r="O13" s="1"/>
      <c r="P13" s="1"/>
      <c r="R13" s="1"/>
      <c r="S13" s="1"/>
      <c r="U13" s="1"/>
      <c r="V13" s="1"/>
      <c r="W13" s="2"/>
      <c r="AA13" s="1"/>
      <c r="AB13" s="1"/>
      <c r="AC13" s="1"/>
      <c r="AD13" s="1"/>
      <c r="AE13" s="1"/>
      <c r="AF13" s="1"/>
      <c r="AG13" s="1"/>
      <c r="AH13" s="1"/>
      <c r="AI13" s="1"/>
      <c r="AJ13" s="2"/>
    </row>
    <row r="14" spans="1:36">
      <c r="A14" s="1"/>
      <c r="B14" s="1">
        <v>20</v>
      </c>
      <c r="C14" s="1">
        <v>1</v>
      </c>
      <c r="D14" s="1">
        <v>100</v>
      </c>
      <c r="E14" s="1">
        <v>100</v>
      </c>
      <c r="F14" s="1">
        <v>100</v>
      </c>
      <c r="G14" s="1">
        <v>20</v>
      </c>
      <c r="H14" s="1">
        <v>20</v>
      </c>
      <c r="I14" s="1">
        <v>20</v>
      </c>
      <c r="J14" s="2">
        <f t="shared" si="0"/>
        <v>20</v>
      </c>
      <c r="K14">
        <f t="shared" si="1"/>
        <v>0</v>
      </c>
      <c r="N14" s="1"/>
      <c r="O14" s="3"/>
      <c r="P14" s="1"/>
      <c r="Q14" s="1"/>
      <c r="R14" s="1"/>
      <c r="S14" s="1"/>
      <c r="T14" s="1"/>
      <c r="U14" s="1"/>
      <c r="V14" s="1"/>
      <c r="W14" s="2"/>
    </row>
    <row r="15" spans="1:36">
      <c r="A15" s="1"/>
      <c r="B15" s="1"/>
      <c r="C15" s="1">
        <v>2</v>
      </c>
      <c r="D15" s="1">
        <v>100</v>
      </c>
      <c r="E15" s="1">
        <v>100</v>
      </c>
      <c r="F15" s="1">
        <v>100</v>
      </c>
      <c r="G15" s="1">
        <v>20</v>
      </c>
      <c r="H15" s="1">
        <v>20</v>
      </c>
      <c r="I15" s="1">
        <v>20</v>
      </c>
      <c r="J15" s="2"/>
      <c r="N15" s="1"/>
      <c r="O15" s="1"/>
      <c r="P15" s="1"/>
      <c r="R15" s="1"/>
      <c r="S15" s="1"/>
      <c r="U15" s="1"/>
      <c r="V15" s="1"/>
      <c r="W15" s="2"/>
    </row>
    <row r="16" spans="1:36">
      <c r="A16" s="1"/>
      <c r="B16" s="1"/>
      <c r="C16" s="1">
        <v>3</v>
      </c>
      <c r="D16" s="1">
        <v>100</v>
      </c>
      <c r="E16" s="1">
        <v>100</v>
      </c>
      <c r="F16" s="1">
        <v>100</v>
      </c>
      <c r="G16" s="1">
        <v>20</v>
      </c>
      <c r="H16" s="1">
        <v>20</v>
      </c>
      <c r="I16" s="1">
        <v>20</v>
      </c>
      <c r="J16" s="2"/>
      <c r="N16" s="1"/>
      <c r="O16" s="1"/>
      <c r="P16" s="1"/>
      <c r="R16" s="1"/>
      <c r="S16" s="1"/>
      <c r="U16" s="1"/>
      <c r="V16" s="1"/>
      <c r="W16" s="2"/>
    </row>
    <row r="17" spans="1:23">
      <c r="A17" s="1" t="s">
        <v>4</v>
      </c>
      <c r="B17" s="1">
        <v>100</v>
      </c>
      <c r="C17" s="1">
        <v>1</v>
      </c>
      <c r="D17" s="1">
        <v>100</v>
      </c>
      <c r="E17" s="1">
        <v>100</v>
      </c>
      <c r="F17" s="1">
        <v>100</v>
      </c>
      <c r="G17" s="1">
        <v>100</v>
      </c>
      <c r="H17" s="1">
        <v>100</v>
      </c>
      <c r="I17" s="1">
        <v>100</v>
      </c>
      <c r="J17" s="2">
        <f t="shared" si="0"/>
        <v>100</v>
      </c>
      <c r="K17">
        <f t="shared" si="1"/>
        <v>0</v>
      </c>
      <c r="N17" s="1"/>
      <c r="O17" s="3"/>
      <c r="P17" s="1"/>
      <c r="Q17" s="1"/>
      <c r="R17" s="1"/>
      <c r="S17" s="1"/>
      <c r="T17" s="1"/>
      <c r="U17" s="1"/>
      <c r="V17" s="1"/>
      <c r="W17" s="2"/>
    </row>
    <row r="18" spans="1:23">
      <c r="A18" s="1"/>
      <c r="B18" s="1"/>
      <c r="C18" s="1">
        <v>2</v>
      </c>
      <c r="D18" s="1">
        <v>100</v>
      </c>
      <c r="E18" s="1">
        <v>100</v>
      </c>
      <c r="F18" s="1">
        <v>100</v>
      </c>
      <c r="G18" s="1">
        <v>100</v>
      </c>
      <c r="H18" s="1">
        <v>100</v>
      </c>
      <c r="I18" s="1">
        <v>100</v>
      </c>
      <c r="J18" s="2"/>
      <c r="N18" s="1"/>
      <c r="O18" s="1"/>
      <c r="P18" s="1"/>
      <c r="R18" s="1"/>
      <c r="S18" s="1"/>
      <c r="U18" s="1"/>
      <c r="V18" s="1"/>
      <c r="W18" s="2"/>
    </row>
    <row r="19" spans="1:23">
      <c r="A19" s="1"/>
      <c r="B19" s="1"/>
      <c r="C19" s="1">
        <v>3</v>
      </c>
      <c r="D19" s="1">
        <v>100</v>
      </c>
      <c r="E19" s="1">
        <v>100</v>
      </c>
      <c r="F19" s="1">
        <v>100</v>
      </c>
      <c r="G19" s="1">
        <v>100</v>
      </c>
      <c r="H19" s="1">
        <v>100</v>
      </c>
      <c r="I19" s="1">
        <v>100</v>
      </c>
      <c r="J19" s="2"/>
      <c r="N19" s="1"/>
      <c r="O19" s="1"/>
      <c r="P19" s="1"/>
      <c r="R19" s="1"/>
      <c r="S19" s="1"/>
      <c r="U19" s="1"/>
      <c r="V19" s="1"/>
      <c r="W19" s="2"/>
    </row>
    <row r="20" spans="1:23">
      <c r="A20" s="1"/>
      <c r="B20" s="1">
        <v>99</v>
      </c>
      <c r="C20" s="1">
        <v>1</v>
      </c>
      <c r="D20" s="1">
        <v>100</v>
      </c>
      <c r="E20" s="1">
        <v>100</v>
      </c>
      <c r="F20" s="1">
        <v>100</v>
      </c>
      <c r="G20" s="1">
        <v>99</v>
      </c>
      <c r="H20" s="1">
        <v>99</v>
      </c>
      <c r="I20" s="1">
        <v>99</v>
      </c>
      <c r="J20" s="2">
        <f>AVERAGE(G20:I20)/AVERAGE(D20:F20)*100</f>
        <v>99</v>
      </c>
      <c r="K20">
        <f>STDEV(G20:I20)/AVERAGE(D20:F20)*100</f>
        <v>0</v>
      </c>
      <c r="N20" s="1"/>
      <c r="O20" s="3"/>
      <c r="P20" s="1"/>
      <c r="Q20" s="1"/>
      <c r="R20" s="1"/>
      <c r="S20" s="1"/>
      <c r="T20" s="1"/>
      <c r="U20" s="1"/>
      <c r="V20" s="1"/>
      <c r="W20" s="2"/>
    </row>
    <row r="21" spans="1:23">
      <c r="A21" s="1"/>
      <c r="B21" s="1"/>
      <c r="C21" s="1">
        <v>2</v>
      </c>
      <c r="D21" s="1">
        <v>100</v>
      </c>
      <c r="E21" s="1">
        <v>100</v>
      </c>
      <c r="F21" s="1">
        <v>100</v>
      </c>
      <c r="G21" s="1">
        <v>99</v>
      </c>
      <c r="H21" s="1">
        <v>99</v>
      </c>
      <c r="I21" s="1">
        <v>99</v>
      </c>
      <c r="J21" s="2"/>
      <c r="N21" s="1"/>
      <c r="O21" s="1"/>
      <c r="P21" s="1"/>
      <c r="R21" s="1"/>
      <c r="S21" s="1"/>
      <c r="U21" s="1"/>
      <c r="V21" s="1"/>
      <c r="W21" s="2"/>
    </row>
    <row r="22" spans="1:23">
      <c r="A22" s="1"/>
      <c r="B22" s="1"/>
      <c r="C22" s="1">
        <v>3</v>
      </c>
      <c r="D22" s="1">
        <v>100</v>
      </c>
      <c r="E22" s="1">
        <v>100</v>
      </c>
      <c r="F22" s="1">
        <v>100</v>
      </c>
      <c r="G22" s="1">
        <v>99</v>
      </c>
      <c r="H22" s="1">
        <v>99</v>
      </c>
      <c r="I22" s="1">
        <v>99</v>
      </c>
      <c r="J22" s="2"/>
      <c r="N22" s="1"/>
      <c r="O22" s="1"/>
      <c r="P22" s="1"/>
      <c r="R22" s="1"/>
      <c r="S22" s="1"/>
      <c r="U22" s="1"/>
      <c r="V22" s="1"/>
      <c r="W22" s="2"/>
    </row>
    <row r="23" spans="1:23">
      <c r="B23" s="1">
        <v>90</v>
      </c>
      <c r="C23" s="1">
        <v>1</v>
      </c>
      <c r="D23" s="1">
        <v>100</v>
      </c>
      <c r="E23" s="1">
        <v>100</v>
      </c>
      <c r="F23" s="1">
        <v>100</v>
      </c>
      <c r="G23" s="1">
        <v>90</v>
      </c>
      <c r="H23" s="1">
        <v>90</v>
      </c>
      <c r="I23" s="1">
        <v>90</v>
      </c>
      <c r="J23" s="2">
        <f t="shared" si="0"/>
        <v>90</v>
      </c>
      <c r="K23">
        <f t="shared" si="1"/>
        <v>0</v>
      </c>
      <c r="N23" s="1"/>
      <c r="O23" s="3"/>
      <c r="P23" s="1"/>
      <c r="Q23" s="1"/>
      <c r="R23" s="1"/>
      <c r="S23" s="1"/>
      <c r="T23" s="1"/>
      <c r="U23" s="1"/>
      <c r="V23" s="1"/>
      <c r="W23" s="2"/>
    </row>
    <row r="24" spans="1:23">
      <c r="B24" s="1"/>
      <c r="C24" s="1">
        <v>2</v>
      </c>
      <c r="D24" s="1">
        <v>100</v>
      </c>
      <c r="E24" s="1">
        <v>100</v>
      </c>
      <c r="F24" s="1">
        <v>100</v>
      </c>
      <c r="G24" s="1">
        <v>90</v>
      </c>
      <c r="H24" s="1">
        <v>90</v>
      </c>
      <c r="I24" s="1">
        <v>90</v>
      </c>
      <c r="J24" s="2"/>
      <c r="N24" s="1"/>
      <c r="O24" s="1"/>
      <c r="P24" s="1"/>
      <c r="R24" s="1"/>
      <c r="S24" s="1"/>
      <c r="U24" s="1"/>
      <c r="V24" s="1"/>
      <c r="W24" s="2"/>
    </row>
    <row r="25" spans="1:23">
      <c r="B25" s="1"/>
      <c r="C25" s="1">
        <v>3</v>
      </c>
      <c r="D25" s="1">
        <v>100</v>
      </c>
      <c r="E25" s="1">
        <v>100</v>
      </c>
      <c r="F25" s="1">
        <v>100</v>
      </c>
      <c r="G25" s="1">
        <v>90</v>
      </c>
      <c r="H25" s="1">
        <v>90</v>
      </c>
      <c r="I25" s="1">
        <v>90</v>
      </c>
      <c r="J25" s="2"/>
      <c r="N25" s="1"/>
      <c r="O25" s="1"/>
      <c r="P25" s="1"/>
      <c r="R25" s="1"/>
      <c r="S25" s="1"/>
      <c r="U25" s="1"/>
      <c r="V25" s="1"/>
      <c r="W25" s="2"/>
    </row>
    <row r="26" spans="1:23">
      <c r="B26" s="1">
        <v>50</v>
      </c>
      <c r="C26" s="1">
        <v>1</v>
      </c>
      <c r="D26" s="1">
        <v>100</v>
      </c>
      <c r="E26" s="1">
        <v>100</v>
      </c>
      <c r="F26" s="1">
        <v>100</v>
      </c>
      <c r="G26" s="1">
        <v>50</v>
      </c>
      <c r="H26" s="1">
        <v>50</v>
      </c>
      <c r="I26" s="1">
        <v>50</v>
      </c>
      <c r="J26" s="2">
        <f t="shared" si="0"/>
        <v>50</v>
      </c>
      <c r="K26">
        <f t="shared" si="1"/>
        <v>0</v>
      </c>
      <c r="N26" s="1"/>
      <c r="O26" s="3"/>
      <c r="P26" s="1"/>
      <c r="Q26" s="1"/>
      <c r="R26" s="1"/>
      <c r="S26" s="1"/>
      <c r="T26" s="1"/>
      <c r="U26" s="1"/>
      <c r="V26" s="1"/>
      <c r="W26" s="2"/>
    </row>
    <row r="27" spans="1:23">
      <c r="B27" s="1"/>
      <c r="C27" s="1">
        <v>2</v>
      </c>
      <c r="D27" s="1">
        <v>100</v>
      </c>
      <c r="E27" s="1">
        <v>100</v>
      </c>
      <c r="F27" s="1">
        <v>100</v>
      </c>
      <c r="G27" s="1">
        <v>50</v>
      </c>
      <c r="H27" s="1">
        <v>50</v>
      </c>
      <c r="I27" s="1">
        <v>50</v>
      </c>
      <c r="J27" s="2"/>
      <c r="N27" s="1"/>
      <c r="O27" s="1"/>
      <c r="P27" s="1"/>
      <c r="R27" s="1"/>
      <c r="S27" s="1"/>
      <c r="U27" s="1"/>
      <c r="V27" s="1"/>
      <c r="W27" s="2"/>
    </row>
    <row r="28" spans="1:23">
      <c r="B28" s="1"/>
      <c r="C28" s="1">
        <v>3</v>
      </c>
      <c r="D28" s="1">
        <v>100</v>
      </c>
      <c r="E28" s="1">
        <v>100</v>
      </c>
      <c r="F28" s="1">
        <v>100</v>
      </c>
      <c r="G28" s="1">
        <v>50</v>
      </c>
      <c r="H28" s="1">
        <v>50</v>
      </c>
      <c r="I28" s="1">
        <v>50</v>
      </c>
      <c r="J28" s="2"/>
      <c r="N28" s="1"/>
      <c r="O28" s="1"/>
      <c r="P28" s="1"/>
      <c r="R28" s="1"/>
      <c r="S28" s="1"/>
      <c r="U28" s="1"/>
      <c r="V28" s="1"/>
      <c r="W28" s="2"/>
    </row>
    <row r="29" spans="1:23">
      <c r="B29" s="1">
        <v>20</v>
      </c>
      <c r="C29" s="1">
        <v>1</v>
      </c>
      <c r="D29" s="1">
        <v>100</v>
      </c>
      <c r="E29" s="1">
        <v>100</v>
      </c>
      <c r="F29" s="1">
        <v>100</v>
      </c>
      <c r="G29" s="1">
        <v>20</v>
      </c>
      <c r="H29" s="1">
        <v>20</v>
      </c>
      <c r="I29" s="1">
        <v>20</v>
      </c>
      <c r="J29" s="2">
        <f>AVERAGE(G29:I29)/AVERAGE(D29:F29)*100</f>
        <v>20</v>
      </c>
      <c r="K29">
        <f>STDEV(G31:I31)/AVERAGE(D31:F31)*100</f>
        <v>0</v>
      </c>
      <c r="N29" s="1"/>
      <c r="O29" s="3"/>
      <c r="P29" s="1"/>
      <c r="Q29" s="1"/>
      <c r="R29" s="1"/>
      <c r="S29" s="1"/>
      <c r="T29" s="1"/>
      <c r="U29" s="1"/>
      <c r="V29" s="1"/>
      <c r="W29" s="2"/>
    </row>
    <row r="30" spans="1:23">
      <c r="B30" s="1"/>
      <c r="C30" s="1">
        <v>2</v>
      </c>
      <c r="D30" s="1">
        <v>100</v>
      </c>
      <c r="E30" s="1">
        <v>100</v>
      </c>
      <c r="F30" s="1">
        <v>100</v>
      </c>
      <c r="G30" s="1">
        <v>20</v>
      </c>
      <c r="H30" s="1">
        <v>20</v>
      </c>
      <c r="I30" s="1">
        <v>20</v>
      </c>
      <c r="N30" s="1"/>
      <c r="O30" s="1"/>
      <c r="P30" s="1"/>
      <c r="R30" s="1"/>
      <c r="S30" s="1"/>
      <c r="U30" s="1"/>
      <c r="V30" s="1"/>
      <c r="W30" s="2"/>
    </row>
    <row r="31" spans="1:23">
      <c r="B31" s="1"/>
      <c r="C31" s="1">
        <v>3</v>
      </c>
      <c r="D31" s="1">
        <v>100</v>
      </c>
      <c r="E31" s="1">
        <v>100</v>
      </c>
      <c r="F31" s="1">
        <v>100</v>
      </c>
      <c r="G31" s="1">
        <v>20</v>
      </c>
      <c r="H31" s="1">
        <v>20</v>
      </c>
      <c r="I31" s="1">
        <v>20</v>
      </c>
      <c r="N31" s="1"/>
      <c r="O31" s="1"/>
      <c r="P31" s="1"/>
      <c r="R31" s="1"/>
      <c r="S31" s="1"/>
      <c r="U31" s="1"/>
      <c r="V31" s="1"/>
      <c r="W31" s="2"/>
    </row>
    <row r="32" spans="1:23">
      <c r="N32" s="1"/>
      <c r="O32" s="3"/>
      <c r="P32" s="1"/>
      <c r="Q32" s="1"/>
      <c r="R32" s="1"/>
      <c r="S32" s="1"/>
      <c r="T32" s="1"/>
      <c r="U32" s="1"/>
      <c r="V32" s="1"/>
      <c r="W32" s="2"/>
    </row>
    <row r="33" spans="14:23">
      <c r="N33" s="1"/>
      <c r="O33" s="1"/>
      <c r="P33" s="1"/>
      <c r="R33" s="1"/>
      <c r="S33" s="1"/>
      <c r="T33" s="1"/>
      <c r="U33" s="1"/>
      <c r="V33" s="1"/>
      <c r="W33" s="2"/>
    </row>
    <row r="34" spans="14:23">
      <c r="N34" s="1"/>
      <c r="O34" s="1"/>
      <c r="P34" s="1"/>
      <c r="R34" s="1"/>
      <c r="S34" s="1"/>
      <c r="U34" s="1"/>
      <c r="V34" s="1"/>
      <c r="W34" s="2"/>
    </row>
    <row r="35" spans="14:23">
      <c r="N35" s="1"/>
      <c r="O35" s="3"/>
      <c r="P35" s="1"/>
      <c r="Q35" s="1"/>
      <c r="R35" s="1"/>
      <c r="S35" s="1"/>
      <c r="T35" s="1"/>
      <c r="U35" s="1"/>
      <c r="V35" s="1"/>
      <c r="W35" s="2"/>
    </row>
    <row r="36" spans="14:23">
      <c r="N36" s="1"/>
      <c r="O36" s="1"/>
      <c r="P36" s="1"/>
      <c r="R36" s="1"/>
      <c r="S36" s="1"/>
      <c r="U36" s="1"/>
      <c r="V36" s="1"/>
      <c r="W36" s="2"/>
    </row>
    <row r="37" spans="14:23">
      <c r="N37" s="1"/>
      <c r="O37" s="1"/>
      <c r="P37" s="1"/>
      <c r="R37" s="1"/>
      <c r="S37" s="1"/>
      <c r="U37" s="1"/>
      <c r="V37" s="1"/>
      <c r="W37" s="2"/>
    </row>
    <row r="38" spans="14:23">
      <c r="O38" s="3"/>
      <c r="P38" s="1"/>
      <c r="Q38" s="1"/>
      <c r="R38" s="1"/>
      <c r="S38" s="1"/>
      <c r="T38" s="1"/>
      <c r="U38" s="1"/>
      <c r="V38" s="1"/>
      <c r="W38" s="2"/>
    </row>
    <row r="39" spans="14:23">
      <c r="O39" s="1"/>
      <c r="P39" s="1"/>
      <c r="W39" s="2"/>
    </row>
    <row r="40" spans="14:23">
      <c r="O40" s="1"/>
      <c r="P40" s="1"/>
      <c r="W40" s="2"/>
    </row>
    <row r="41" spans="14:23">
      <c r="O41" s="3"/>
      <c r="P41" s="1"/>
      <c r="Q41" s="1"/>
      <c r="R41" s="1"/>
      <c r="S41" s="1"/>
      <c r="T41" s="1"/>
      <c r="U41" s="1"/>
      <c r="V41" s="1"/>
      <c r="W41" s="2"/>
    </row>
    <row r="42" spans="14:23">
      <c r="O42" s="1"/>
      <c r="P42" s="1"/>
      <c r="W42" s="2"/>
    </row>
    <row r="43" spans="14:23">
      <c r="O43" s="1"/>
      <c r="P43" s="1"/>
      <c r="W43" s="2"/>
    </row>
    <row r="44" spans="14:23">
      <c r="O44" s="3"/>
      <c r="P44" s="1"/>
      <c r="Q44" s="1"/>
      <c r="R44" s="1"/>
      <c r="S44" s="1"/>
      <c r="T44" s="1"/>
      <c r="U44" s="1"/>
      <c r="V44" s="1"/>
      <c r="W44" s="2"/>
    </row>
    <row r="45" spans="14:23">
      <c r="O45" s="1"/>
      <c r="P45" s="1"/>
    </row>
    <row r="46" spans="14:23">
      <c r="O46" s="1"/>
      <c r="P46" s="1"/>
    </row>
  </sheetData>
  <mergeCells count="6">
    <mergeCell ref="AG1:AI1"/>
    <mergeCell ref="D1:F1"/>
    <mergeCell ref="G1:I1"/>
    <mergeCell ref="Q1:S1"/>
    <mergeCell ref="T1:V1"/>
    <mergeCell ref="AD1:A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8D93-A301-4B4F-9FFF-47A52979BF58}">
  <dimension ref="A1:M31"/>
  <sheetViews>
    <sheetView zoomScale="62" workbookViewId="0">
      <selection activeCell="A2" sqref="A2:N16"/>
    </sheetView>
  </sheetViews>
  <sheetFormatPr baseColWidth="10" defaultColWidth="11" defaultRowHeight="16"/>
  <sheetData>
    <row r="1" spans="1:13">
      <c r="A1" s="1" t="s">
        <v>8</v>
      </c>
      <c r="B1" s="1"/>
      <c r="C1" s="1" t="s">
        <v>6</v>
      </c>
      <c r="D1" s="14" t="s">
        <v>0</v>
      </c>
      <c r="E1" s="14"/>
      <c r="F1" s="14"/>
      <c r="G1" s="14" t="s">
        <v>1</v>
      </c>
      <c r="H1" s="14"/>
      <c r="I1" s="14"/>
      <c r="J1" s="1" t="s">
        <v>2</v>
      </c>
      <c r="K1" t="s">
        <v>5</v>
      </c>
      <c r="M1" t="s">
        <v>9</v>
      </c>
    </row>
    <row r="2" spans="1:13">
      <c r="A2" s="1" t="s">
        <v>3</v>
      </c>
      <c r="B2" s="1">
        <v>100</v>
      </c>
      <c r="C2" s="1">
        <v>1</v>
      </c>
      <c r="D2" s="1">
        <v>97</v>
      </c>
      <c r="E2" s="1">
        <v>100</v>
      </c>
      <c r="F2" s="1">
        <v>104</v>
      </c>
      <c r="G2" s="1">
        <v>94</v>
      </c>
      <c r="H2" s="1">
        <v>105</v>
      </c>
      <c r="I2" s="1">
        <v>87</v>
      </c>
      <c r="J2" s="2">
        <f t="shared" ref="J2:J31" si="0">AVERAGE(G2:I2)/AVERAGE(D2:F2)*100</f>
        <v>95.016611295681059</v>
      </c>
      <c r="K2">
        <f t="shared" ref="K2:K31" si="1">STDEV(G2:I2)/AVERAGE(D2:F2)*100</f>
        <v>9.0436263048612631</v>
      </c>
    </row>
    <row r="3" spans="1:13">
      <c r="A3" s="1"/>
      <c r="B3" s="1"/>
      <c r="C3" s="1">
        <v>2</v>
      </c>
      <c r="D3" s="1">
        <v>101</v>
      </c>
      <c r="E3" s="1">
        <v>112</v>
      </c>
      <c r="F3" s="1">
        <v>115</v>
      </c>
      <c r="G3" s="1">
        <v>108</v>
      </c>
      <c r="H3" s="1">
        <v>102</v>
      </c>
      <c r="I3" s="1">
        <v>99</v>
      </c>
      <c r="J3" s="2">
        <f t="shared" si="0"/>
        <v>94.207317073170742</v>
      </c>
      <c r="K3">
        <f t="shared" si="1"/>
        <v>4.191380208801073</v>
      </c>
    </row>
    <row r="4" spans="1:13">
      <c r="A4" s="1"/>
      <c r="B4" s="1"/>
      <c r="C4" s="1">
        <v>3</v>
      </c>
      <c r="D4" s="1">
        <v>50</v>
      </c>
      <c r="E4" s="4">
        <v>51</v>
      </c>
      <c r="F4" s="1"/>
      <c r="G4" s="1">
        <v>50</v>
      </c>
      <c r="H4" s="1">
        <v>62</v>
      </c>
      <c r="I4" s="1">
        <v>59</v>
      </c>
      <c r="J4" s="2">
        <f t="shared" si="0"/>
        <v>112.87128712871286</v>
      </c>
      <c r="K4">
        <f t="shared" si="1"/>
        <v>12.366332670095838</v>
      </c>
    </row>
    <row r="5" spans="1:13">
      <c r="A5" s="1"/>
      <c r="B5" s="1">
        <v>99</v>
      </c>
      <c r="C5" s="1">
        <v>1</v>
      </c>
      <c r="D5" s="4">
        <v>27</v>
      </c>
      <c r="E5" s="4">
        <v>41</v>
      </c>
      <c r="F5" s="4">
        <v>32</v>
      </c>
      <c r="G5" s="4">
        <v>39</v>
      </c>
      <c r="H5" s="4">
        <v>36</v>
      </c>
      <c r="I5" s="4">
        <v>53</v>
      </c>
      <c r="J5" s="2">
        <f t="shared" si="0"/>
        <v>127.99999999999999</v>
      </c>
      <c r="K5">
        <f t="shared" si="1"/>
        <v>27.22131517763242</v>
      </c>
    </row>
    <row r="6" spans="1:13">
      <c r="A6" s="1"/>
      <c r="B6" s="1"/>
      <c r="C6" s="1">
        <v>2</v>
      </c>
      <c r="D6" s="4">
        <v>86</v>
      </c>
      <c r="E6" s="4">
        <v>79</v>
      </c>
      <c r="F6" s="4">
        <v>72</v>
      </c>
      <c r="G6" s="4">
        <v>71</v>
      </c>
      <c r="H6" s="4">
        <v>67</v>
      </c>
      <c r="I6" s="4">
        <v>74</v>
      </c>
      <c r="J6" s="2">
        <f t="shared" si="0"/>
        <v>89.451476793248958</v>
      </c>
      <c r="K6">
        <f t="shared" si="1"/>
        <v>4.4454235244104385</v>
      </c>
    </row>
    <row r="7" spans="1:13">
      <c r="A7" s="1"/>
      <c r="B7" s="1"/>
      <c r="C7" s="1">
        <v>3</v>
      </c>
      <c r="D7" s="4">
        <v>37</v>
      </c>
      <c r="E7" s="4">
        <v>33</v>
      </c>
      <c r="F7" s="4">
        <v>26</v>
      </c>
      <c r="G7" s="4">
        <v>40</v>
      </c>
      <c r="H7" s="4">
        <v>34</v>
      </c>
      <c r="I7" s="4">
        <v>34</v>
      </c>
      <c r="J7" s="2">
        <f t="shared" si="0"/>
        <v>112.5</v>
      </c>
      <c r="K7">
        <f t="shared" si="1"/>
        <v>10.825317547305483</v>
      </c>
    </row>
    <row r="8" spans="1:13">
      <c r="A8" s="1"/>
      <c r="B8" s="1">
        <v>90</v>
      </c>
      <c r="C8" s="1">
        <v>1</v>
      </c>
      <c r="D8" s="1">
        <v>162</v>
      </c>
      <c r="E8" s="1">
        <v>145</v>
      </c>
      <c r="F8" s="1">
        <v>140</v>
      </c>
      <c r="G8" s="1">
        <v>94</v>
      </c>
      <c r="H8" s="1">
        <v>105</v>
      </c>
      <c r="I8" s="1">
        <v>110</v>
      </c>
      <c r="J8" s="2">
        <f t="shared" si="0"/>
        <v>69.127516778523486</v>
      </c>
      <c r="K8">
        <f t="shared" si="1"/>
        <v>5.4935253502499668</v>
      </c>
    </row>
    <row r="9" spans="1:13">
      <c r="A9" s="1"/>
      <c r="B9" s="1"/>
      <c r="C9" s="1">
        <v>2</v>
      </c>
      <c r="D9" s="1">
        <v>77</v>
      </c>
      <c r="E9" s="1">
        <v>85</v>
      </c>
      <c r="F9" s="1">
        <v>70</v>
      </c>
      <c r="G9" s="1">
        <v>49</v>
      </c>
      <c r="H9" s="1">
        <v>48</v>
      </c>
      <c r="I9" s="1">
        <v>46</v>
      </c>
      <c r="J9" s="2">
        <f t="shared" si="0"/>
        <v>61.637931034482762</v>
      </c>
      <c r="K9">
        <f t="shared" si="1"/>
        <v>1.9752481443775172</v>
      </c>
    </row>
    <row r="10" spans="1:13">
      <c r="A10" s="1"/>
      <c r="B10" s="1"/>
      <c r="C10" s="1">
        <v>3</v>
      </c>
      <c r="D10" s="1">
        <v>69</v>
      </c>
      <c r="E10" s="1">
        <v>67</v>
      </c>
      <c r="F10" s="1">
        <v>68</v>
      </c>
      <c r="G10" s="1">
        <v>54</v>
      </c>
      <c r="H10" s="1">
        <v>49</v>
      </c>
      <c r="I10" s="1">
        <v>50</v>
      </c>
      <c r="J10" s="2">
        <f t="shared" si="0"/>
        <v>75</v>
      </c>
      <c r="K10">
        <f t="shared" si="1"/>
        <v>3.8908107515655743</v>
      </c>
    </row>
    <row r="11" spans="1:13">
      <c r="A11" s="1"/>
      <c r="B11" s="1">
        <v>50</v>
      </c>
      <c r="C11" s="1">
        <v>1</v>
      </c>
      <c r="D11" s="1">
        <v>44</v>
      </c>
      <c r="E11" s="1">
        <v>52</v>
      </c>
      <c r="F11" s="1">
        <v>57</v>
      </c>
      <c r="G11" s="1">
        <v>8</v>
      </c>
      <c r="H11" s="1">
        <v>4</v>
      </c>
      <c r="I11" s="1">
        <v>5</v>
      </c>
      <c r="J11" s="2">
        <f t="shared" si="0"/>
        <v>11.111111111111112</v>
      </c>
      <c r="K11">
        <f t="shared" si="1"/>
        <v>4.0816980381688888</v>
      </c>
    </row>
    <row r="12" spans="1:13">
      <c r="A12" s="1"/>
      <c r="B12" s="1"/>
      <c r="C12" s="1">
        <v>2</v>
      </c>
      <c r="D12" s="1">
        <v>35</v>
      </c>
      <c r="E12" s="1">
        <v>44</v>
      </c>
      <c r="F12" s="1">
        <v>32</v>
      </c>
      <c r="G12" s="1">
        <v>9</v>
      </c>
      <c r="H12" s="1">
        <v>13</v>
      </c>
      <c r="I12" s="1">
        <v>8</v>
      </c>
      <c r="J12" s="2">
        <f t="shared" si="0"/>
        <v>27.027027027027028</v>
      </c>
      <c r="K12">
        <f t="shared" si="1"/>
        <v>7.1506792190934876</v>
      </c>
    </row>
    <row r="13" spans="1:13">
      <c r="A13" s="1"/>
      <c r="B13" s="1"/>
      <c r="C13" s="1">
        <v>3</v>
      </c>
      <c r="D13" s="1">
        <v>60</v>
      </c>
      <c r="E13" s="1">
        <v>63</v>
      </c>
      <c r="F13" s="1">
        <v>72</v>
      </c>
      <c r="G13" s="1">
        <v>13</v>
      </c>
      <c r="H13" s="1">
        <v>12</v>
      </c>
      <c r="I13" s="1">
        <v>12</v>
      </c>
      <c r="J13" s="2">
        <f t="shared" si="0"/>
        <v>18.974358974358978</v>
      </c>
      <c r="K13">
        <f t="shared" si="1"/>
        <v>0.88823118336865492</v>
      </c>
    </row>
    <row r="14" spans="1:13">
      <c r="A14" s="1"/>
      <c r="B14" s="1">
        <v>20</v>
      </c>
      <c r="C14" s="1">
        <v>1</v>
      </c>
      <c r="D14" s="1">
        <v>109</v>
      </c>
      <c r="E14" s="1">
        <v>78</v>
      </c>
      <c r="F14" s="1">
        <v>116</v>
      </c>
      <c r="G14" s="1">
        <v>5</v>
      </c>
      <c r="H14" s="1">
        <v>5</v>
      </c>
      <c r="I14" s="1">
        <v>4</v>
      </c>
      <c r="J14" s="2">
        <f t="shared" si="0"/>
        <v>4.6204620462046204</v>
      </c>
      <c r="K14">
        <f t="shared" si="1"/>
        <v>0.57163392989072059</v>
      </c>
    </row>
    <row r="15" spans="1:13">
      <c r="A15" s="1"/>
      <c r="B15" s="1"/>
      <c r="C15" s="1">
        <v>2</v>
      </c>
      <c r="D15" s="1">
        <v>83</v>
      </c>
      <c r="E15" s="1">
        <v>62</v>
      </c>
      <c r="F15" s="1">
        <v>77</v>
      </c>
      <c r="G15" s="1">
        <v>6</v>
      </c>
      <c r="H15" s="1">
        <v>4</v>
      </c>
      <c r="I15" s="1">
        <v>5</v>
      </c>
      <c r="J15" s="2">
        <f t="shared" si="0"/>
        <v>6.756756756756757</v>
      </c>
      <c r="K15">
        <f t="shared" si="1"/>
        <v>1.3513513513513513</v>
      </c>
    </row>
    <row r="16" spans="1:13">
      <c r="A16" s="1"/>
      <c r="B16" s="1"/>
      <c r="C16" s="1">
        <v>3</v>
      </c>
      <c r="D16" s="1">
        <v>73</v>
      </c>
      <c r="E16" s="1">
        <v>59</v>
      </c>
      <c r="F16" s="1">
        <v>48</v>
      </c>
      <c r="G16" s="1">
        <v>2</v>
      </c>
      <c r="H16" s="1">
        <v>3</v>
      </c>
      <c r="I16" s="1">
        <v>4</v>
      </c>
      <c r="J16" s="2">
        <f t="shared" si="0"/>
        <v>5</v>
      </c>
      <c r="K16">
        <f t="shared" si="1"/>
        <v>1.6666666666666667</v>
      </c>
    </row>
    <row r="17" spans="1:11">
      <c r="A17" s="1" t="s">
        <v>4</v>
      </c>
      <c r="B17" s="1">
        <v>100</v>
      </c>
      <c r="C17" s="1">
        <v>1</v>
      </c>
      <c r="D17" s="1">
        <v>102</v>
      </c>
      <c r="E17" s="1">
        <v>105</v>
      </c>
      <c r="F17" s="1">
        <v>126</v>
      </c>
      <c r="G17" s="1">
        <v>127</v>
      </c>
      <c r="H17" s="1">
        <v>117</v>
      </c>
      <c r="I17" s="1">
        <v>118</v>
      </c>
      <c r="J17" s="2">
        <f t="shared" si="0"/>
        <v>108.70870870870873</v>
      </c>
      <c r="K17">
        <f t="shared" si="1"/>
        <v>4.9617752678253169</v>
      </c>
    </row>
    <row r="18" spans="1:11">
      <c r="A18" s="1"/>
      <c r="B18" s="1"/>
      <c r="C18" s="1">
        <v>2</v>
      </c>
      <c r="D18" s="1">
        <v>198</v>
      </c>
      <c r="E18" s="1">
        <v>216</v>
      </c>
      <c r="F18" s="1">
        <v>183</v>
      </c>
      <c r="G18" s="1">
        <v>193</v>
      </c>
      <c r="H18" s="1">
        <v>208</v>
      </c>
      <c r="I18" s="1">
        <v>217</v>
      </c>
      <c r="J18" s="2">
        <f t="shared" si="0"/>
        <v>103.5175879396985</v>
      </c>
      <c r="K18">
        <f t="shared" si="1"/>
        <v>6.0926410316493174</v>
      </c>
    </row>
    <row r="19" spans="1:11">
      <c r="A19" s="1"/>
      <c r="B19" s="1"/>
      <c r="C19" s="1">
        <v>3</v>
      </c>
      <c r="D19" s="1">
        <v>183</v>
      </c>
      <c r="E19" s="1">
        <v>192</v>
      </c>
      <c r="F19" s="1">
        <v>202</v>
      </c>
      <c r="G19" s="1">
        <v>201</v>
      </c>
      <c r="H19" s="1">
        <v>216</v>
      </c>
      <c r="I19" s="1">
        <v>180</v>
      </c>
      <c r="J19" s="2">
        <f t="shared" si="0"/>
        <v>103.46620450606585</v>
      </c>
      <c r="K19">
        <f t="shared" si="1"/>
        <v>9.4019798890945179</v>
      </c>
    </row>
    <row r="20" spans="1:11">
      <c r="A20" s="1"/>
      <c r="B20" s="1">
        <v>99</v>
      </c>
      <c r="C20" s="1">
        <v>1</v>
      </c>
      <c r="D20" s="1">
        <v>136</v>
      </c>
      <c r="E20" s="1">
        <v>120</v>
      </c>
      <c r="F20" s="1">
        <v>108</v>
      </c>
      <c r="G20" s="1">
        <v>140</v>
      </c>
      <c r="H20" s="1">
        <v>123</v>
      </c>
      <c r="I20" s="1">
        <v>107</v>
      </c>
      <c r="J20" s="2">
        <f t="shared" si="0"/>
        <v>101.64835164835165</v>
      </c>
      <c r="K20">
        <f t="shared" si="1"/>
        <v>13.600982191743446</v>
      </c>
    </row>
    <row r="21" spans="1:11">
      <c r="A21" s="1"/>
      <c r="B21" s="1"/>
      <c r="C21" s="1">
        <v>2</v>
      </c>
      <c r="D21" s="1">
        <v>151</v>
      </c>
      <c r="E21" s="1">
        <v>131</v>
      </c>
      <c r="F21" s="1">
        <v>152</v>
      </c>
      <c r="G21" s="1">
        <v>123</v>
      </c>
      <c r="H21" s="1">
        <v>132</v>
      </c>
      <c r="I21" s="1">
        <v>127</v>
      </c>
      <c r="J21" s="2">
        <f t="shared" si="0"/>
        <v>88.018433179723516</v>
      </c>
      <c r="K21">
        <f t="shared" si="1"/>
        <v>3.1169929166978534</v>
      </c>
    </row>
    <row r="22" spans="1:11">
      <c r="A22" s="1"/>
      <c r="B22" s="1"/>
      <c r="C22" s="1">
        <v>3</v>
      </c>
      <c r="E22" s="1"/>
      <c r="F22" s="1"/>
      <c r="H22" s="1"/>
      <c r="I22" s="1"/>
      <c r="J22" s="2" t="e">
        <f t="shared" si="0"/>
        <v>#DIV/0!</v>
      </c>
      <c r="K22" t="e">
        <f t="shared" si="1"/>
        <v>#DIV/0!</v>
      </c>
    </row>
    <row r="23" spans="1:11">
      <c r="B23" s="1">
        <v>90</v>
      </c>
      <c r="C23" s="1">
        <v>1</v>
      </c>
      <c r="D23" s="1">
        <v>47</v>
      </c>
      <c r="E23" s="1">
        <v>47</v>
      </c>
      <c r="F23" s="1">
        <v>60</v>
      </c>
      <c r="G23" s="1">
        <v>36</v>
      </c>
      <c r="H23" s="1">
        <v>43</v>
      </c>
      <c r="I23" s="1">
        <v>34</v>
      </c>
      <c r="J23" s="2">
        <f t="shared" si="0"/>
        <v>73.376623376623371</v>
      </c>
      <c r="K23">
        <f t="shared" si="1"/>
        <v>9.2061343368557615</v>
      </c>
    </row>
    <row r="24" spans="1:11">
      <c r="B24" s="1"/>
      <c r="C24" s="1">
        <v>2</v>
      </c>
      <c r="J24" s="2" t="e">
        <f t="shared" si="0"/>
        <v>#DIV/0!</v>
      </c>
      <c r="K24" t="e">
        <f t="shared" si="1"/>
        <v>#DIV/0!</v>
      </c>
    </row>
    <row r="25" spans="1:11">
      <c r="B25" s="1"/>
      <c r="C25" s="1">
        <v>3</v>
      </c>
      <c r="D25" s="1">
        <v>185</v>
      </c>
      <c r="E25" s="1">
        <v>185</v>
      </c>
      <c r="F25" s="1">
        <v>192</v>
      </c>
      <c r="G25" s="1">
        <v>163</v>
      </c>
      <c r="H25" s="1">
        <v>148</v>
      </c>
      <c r="I25" s="1">
        <v>146</v>
      </c>
      <c r="J25" s="2">
        <f t="shared" si="0"/>
        <v>81.316725978647682</v>
      </c>
      <c r="K25">
        <f t="shared" si="1"/>
        <v>4.9599145426214779</v>
      </c>
    </row>
    <row r="26" spans="1:11">
      <c r="B26" s="1">
        <v>50</v>
      </c>
      <c r="C26" s="1">
        <v>1</v>
      </c>
      <c r="D26" s="1">
        <v>74</v>
      </c>
      <c r="E26" s="1">
        <v>93</v>
      </c>
      <c r="F26" s="1">
        <v>80</v>
      </c>
      <c r="G26" s="1">
        <v>38</v>
      </c>
      <c r="H26" s="1">
        <v>35</v>
      </c>
      <c r="I26" s="1">
        <v>33</v>
      </c>
      <c r="J26" s="2">
        <f t="shared" si="0"/>
        <v>42.914979757085028</v>
      </c>
      <c r="K26">
        <f t="shared" si="1"/>
        <v>3.0566131316885627</v>
      </c>
    </row>
    <row r="27" spans="1:11">
      <c r="B27" s="1"/>
      <c r="C27" s="1">
        <v>2</v>
      </c>
      <c r="D27" s="1">
        <v>45</v>
      </c>
      <c r="E27" s="1">
        <v>34</v>
      </c>
      <c r="F27" s="1">
        <v>52</v>
      </c>
      <c r="G27" s="1">
        <v>15</v>
      </c>
      <c r="H27" s="1">
        <v>11</v>
      </c>
      <c r="I27" s="1">
        <v>14</v>
      </c>
      <c r="J27" s="2">
        <f t="shared" si="0"/>
        <v>30.534351145038169</v>
      </c>
      <c r="K27">
        <f t="shared" si="1"/>
        <v>4.767174044578919</v>
      </c>
    </row>
    <row r="28" spans="1:11">
      <c r="B28" s="1"/>
      <c r="C28" s="1">
        <v>3</v>
      </c>
      <c r="D28" s="1">
        <v>46</v>
      </c>
      <c r="E28" s="1">
        <v>47</v>
      </c>
      <c r="F28" s="1">
        <v>51</v>
      </c>
      <c r="G28" s="1">
        <v>43</v>
      </c>
      <c r="H28" s="1">
        <v>26</v>
      </c>
      <c r="I28" s="1">
        <v>31</v>
      </c>
      <c r="J28" s="2">
        <f t="shared" si="0"/>
        <v>69.444444444444457</v>
      </c>
      <c r="K28">
        <f t="shared" si="1"/>
        <v>18.201864475112707</v>
      </c>
    </row>
    <row r="29" spans="1:11">
      <c r="B29" s="1">
        <v>20</v>
      </c>
      <c r="C29" s="1">
        <v>1</v>
      </c>
      <c r="D29" s="1">
        <v>66</v>
      </c>
      <c r="E29" s="1">
        <v>70</v>
      </c>
      <c r="F29" s="1">
        <v>56</v>
      </c>
      <c r="G29" s="1">
        <v>3</v>
      </c>
      <c r="H29" s="1">
        <v>8</v>
      </c>
      <c r="I29" s="1">
        <v>4</v>
      </c>
      <c r="J29" s="2">
        <f t="shared" si="0"/>
        <v>7.8125</v>
      </c>
      <c r="K29">
        <f t="shared" si="1"/>
        <v>4.1339864235384232</v>
      </c>
    </row>
    <row r="30" spans="1:11">
      <c r="B30" s="1"/>
      <c r="C30" s="1">
        <v>2</v>
      </c>
      <c r="D30" s="1">
        <v>80</v>
      </c>
      <c r="E30" s="1">
        <v>86</v>
      </c>
      <c r="F30" s="1">
        <v>92</v>
      </c>
      <c r="G30" s="1">
        <v>17</v>
      </c>
      <c r="H30" s="1">
        <v>14</v>
      </c>
      <c r="I30" s="1">
        <v>11</v>
      </c>
      <c r="J30" s="2">
        <f t="shared" si="0"/>
        <v>16.279069767441861</v>
      </c>
      <c r="K30">
        <f t="shared" si="1"/>
        <v>3.4883720930232558</v>
      </c>
    </row>
    <row r="31" spans="1:11">
      <c r="B31" s="1"/>
      <c r="C31" s="1">
        <v>3</v>
      </c>
      <c r="D31" s="1">
        <v>66</v>
      </c>
      <c r="E31" s="1">
        <v>76</v>
      </c>
      <c r="F31" s="1">
        <v>64</v>
      </c>
      <c r="G31" s="1">
        <v>3</v>
      </c>
      <c r="H31" s="1">
        <v>4</v>
      </c>
      <c r="I31" s="1">
        <v>3</v>
      </c>
      <c r="J31" s="2">
        <f t="shared" si="0"/>
        <v>4.8543689320388346</v>
      </c>
      <c r="K31">
        <f t="shared" si="1"/>
        <v>0.84080136289751173</v>
      </c>
    </row>
  </sheetData>
  <mergeCells count="2">
    <mergeCell ref="D1:F1"/>
    <mergeCell ref="G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FE75-B91D-4771-A300-5ED8578336D8}">
  <dimension ref="A1:P31"/>
  <sheetViews>
    <sheetView zoomScale="50" workbookViewId="0">
      <selection activeCell="A2" sqref="A2:P16"/>
    </sheetView>
  </sheetViews>
  <sheetFormatPr baseColWidth="10" defaultColWidth="11" defaultRowHeight="16"/>
  <cols>
    <col min="1" max="1" width="12.6640625" bestFit="1" customWidth="1"/>
    <col min="3" max="3" width="12.5" bestFit="1" customWidth="1"/>
    <col min="13" max="13" width="16.83203125" bestFit="1" customWidth="1"/>
  </cols>
  <sheetData>
    <row r="1" spans="1:16">
      <c r="A1" s="1" t="s">
        <v>8</v>
      </c>
      <c r="B1" s="1"/>
      <c r="C1" s="1" t="s">
        <v>6</v>
      </c>
      <c r="D1" s="14" t="s">
        <v>0</v>
      </c>
      <c r="E1" s="14"/>
      <c r="F1" s="14"/>
      <c r="G1" s="14" t="s">
        <v>1</v>
      </c>
      <c r="H1" s="14"/>
      <c r="I1" s="14"/>
      <c r="J1" s="1" t="s">
        <v>2</v>
      </c>
      <c r="K1" t="s">
        <v>5</v>
      </c>
      <c r="M1" t="s">
        <v>9</v>
      </c>
      <c r="O1" t="s">
        <v>10</v>
      </c>
      <c r="P1" t="s">
        <v>11</v>
      </c>
    </row>
    <row r="2" spans="1:16">
      <c r="A2" s="1" t="s">
        <v>3</v>
      </c>
      <c r="B2" s="1">
        <v>100</v>
      </c>
      <c r="C2" s="5">
        <v>1</v>
      </c>
      <c r="D2" s="5">
        <v>23</v>
      </c>
      <c r="E2" s="5">
        <v>11</v>
      </c>
      <c r="F2" s="5">
        <v>17</v>
      </c>
      <c r="G2" s="5">
        <v>17</v>
      </c>
      <c r="H2" s="5">
        <v>17</v>
      </c>
      <c r="I2" s="5">
        <v>14</v>
      </c>
      <c r="J2" s="2">
        <f t="shared" ref="J2:J31" si="0">AVERAGE(G2:I2)/AVERAGE(D2:F2)*100</f>
        <v>94.117647058823522</v>
      </c>
      <c r="K2">
        <f t="shared" ref="K2:K31" si="1">STDEV(G2:I2)/AVERAGE(D2:F2)*100</f>
        <v>10.188534162169866</v>
      </c>
      <c r="M2" t="str">
        <f>A2</f>
        <v>DA28102+PCU1</v>
      </c>
      <c r="N2">
        <v>100</v>
      </c>
      <c r="O2" s="6">
        <f>AVERAGE(J2:J4)</f>
        <v>86.497326203208559</v>
      </c>
      <c r="P2" s="6">
        <f>AVERAGE(K2:K4)</f>
        <v>23.698170933201055</v>
      </c>
    </row>
    <row r="3" spans="1:16">
      <c r="A3" s="1"/>
      <c r="B3" s="1"/>
      <c r="C3" s="5">
        <v>2</v>
      </c>
      <c r="D3" s="5">
        <v>22</v>
      </c>
      <c r="E3" s="5">
        <v>6</v>
      </c>
      <c r="F3" s="5">
        <v>16</v>
      </c>
      <c r="G3" s="5">
        <v>19</v>
      </c>
      <c r="H3" s="5">
        <v>13</v>
      </c>
      <c r="I3" s="5">
        <v>11</v>
      </c>
      <c r="J3" s="2">
        <f t="shared" si="0"/>
        <v>97.727272727272734</v>
      </c>
      <c r="K3">
        <f t="shared" si="1"/>
        <v>28.386354538174523</v>
      </c>
      <c r="N3">
        <v>99</v>
      </c>
      <c r="O3" s="6">
        <f>AVERAGE(J5:J7)</f>
        <v>42.69652034712275</v>
      </c>
      <c r="P3" s="6">
        <f>AVERAGE(K5:K7)</f>
        <v>5.1817163033955644</v>
      </c>
    </row>
    <row r="4" spans="1:16">
      <c r="A4" s="1"/>
      <c r="B4" s="1"/>
      <c r="C4" s="5">
        <v>3</v>
      </c>
      <c r="D4" s="5">
        <v>19</v>
      </c>
      <c r="E4" s="5">
        <v>27</v>
      </c>
      <c r="F4" s="5">
        <v>22</v>
      </c>
      <c r="G4" s="5">
        <v>18</v>
      </c>
      <c r="H4" s="5">
        <v>21</v>
      </c>
      <c r="I4" s="5">
        <v>7</v>
      </c>
      <c r="J4" s="2">
        <f t="shared" si="0"/>
        <v>67.64705882352942</v>
      </c>
      <c r="K4">
        <f t="shared" si="1"/>
        <v>32.519624099258785</v>
      </c>
      <c r="N4">
        <v>90</v>
      </c>
      <c r="O4" s="6">
        <f>AVERAGE(J8:J10)</f>
        <v>31.695992179863151</v>
      </c>
      <c r="P4" s="6">
        <f>AVERAGE(K8:K10)</f>
        <v>11.882213179019454</v>
      </c>
    </row>
    <row r="5" spans="1:16">
      <c r="A5" s="1"/>
      <c r="B5" s="1">
        <v>99</v>
      </c>
      <c r="C5" s="5">
        <v>1</v>
      </c>
      <c r="D5" s="5">
        <v>20</v>
      </c>
      <c r="E5" s="5">
        <v>25</v>
      </c>
      <c r="F5" s="5">
        <v>10</v>
      </c>
      <c r="G5" s="5">
        <v>7</v>
      </c>
      <c r="H5" s="5">
        <v>9</v>
      </c>
      <c r="I5" s="5"/>
      <c r="J5" s="2">
        <f t="shared" si="0"/>
        <v>43.63636363636364</v>
      </c>
      <c r="K5">
        <f t="shared" si="1"/>
        <v>7.7138921583987008</v>
      </c>
      <c r="N5">
        <v>50</v>
      </c>
      <c r="O5" s="6" t="e">
        <f>AVERAGE(J11:J13)</f>
        <v>#DIV/0!</v>
      </c>
      <c r="P5" s="6" t="e">
        <f>AVERAGE(K11:K13)</f>
        <v>#DIV/0!</v>
      </c>
    </row>
    <row r="6" spans="1:16">
      <c r="A6" s="1"/>
      <c r="B6" s="1"/>
      <c r="C6" s="5">
        <v>2</v>
      </c>
      <c r="D6" s="5">
        <v>36</v>
      </c>
      <c r="E6" s="5">
        <v>31</v>
      </c>
      <c r="F6" s="5">
        <v>11</v>
      </c>
      <c r="G6" s="5">
        <v>14</v>
      </c>
      <c r="H6" s="5">
        <v>13</v>
      </c>
      <c r="I6" s="5"/>
      <c r="J6" s="2">
        <f t="shared" si="0"/>
        <v>51.923076923076927</v>
      </c>
      <c r="K6">
        <f t="shared" si="1"/>
        <v>2.719641466102106</v>
      </c>
      <c r="N6">
        <v>20</v>
      </c>
      <c r="O6" s="6" t="e">
        <f>AVERAGE(J14:J16)</f>
        <v>#DIV/0!</v>
      </c>
      <c r="P6" s="6" t="e">
        <f>AVERAGE(K14:K16)</f>
        <v>#DIV/0!</v>
      </c>
    </row>
    <row r="7" spans="1:16">
      <c r="A7" s="1"/>
      <c r="B7" s="1"/>
      <c r="C7" s="5">
        <v>3</v>
      </c>
      <c r="D7" s="5">
        <v>19</v>
      </c>
      <c r="E7" s="5">
        <v>39</v>
      </c>
      <c r="F7" s="5">
        <v>25</v>
      </c>
      <c r="G7" s="5">
        <v>10</v>
      </c>
      <c r="H7" s="5">
        <v>8</v>
      </c>
      <c r="I7" s="5"/>
      <c r="J7" s="2">
        <f t="shared" si="0"/>
        <v>32.53012048192771</v>
      </c>
      <c r="K7">
        <f t="shared" si="1"/>
        <v>5.1116152856858861</v>
      </c>
    </row>
    <row r="8" spans="1:16">
      <c r="A8" s="1"/>
      <c r="B8" s="1">
        <v>90</v>
      </c>
      <c r="C8" s="5">
        <v>1</v>
      </c>
      <c r="D8" s="5">
        <v>19</v>
      </c>
      <c r="E8" s="5">
        <v>18</v>
      </c>
      <c r="F8" s="5">
        <v>25</v>
      </c>
      <c r="G8" s="5">
        <v>9</v>
      </c>
      <c r="H8" s="5">
        <v>8</v>
      </c>
      <c r="I8" s="5">
        <v>3</v>
      </c>
      <c r="J8" s="2">
        <f t="shared" si="0"/>
        <v>32.258064516129032</v>
      </c>
      <c r="K8">
        <f t="shared" si="1"/>
        <v>15.554275420956372</v>
      </c>
    </row>
    <row r="9" spans="1:16">
      <c r="A9" s="1"/>
      <c r="B9" s="1"/>
      <c r="C9" s="5">
        <v>2</v>
      </c>
      <c r="D9" s="5">
        <v>14</v>
      </c>
      <c r="E9" s="5">
        <v>18</v>
      </c>
      <c r="F9" s="5">
        <v>12</v>
      </c>
      <c r="G9" s="5">
        <v>7</v>
      </c>
      <c r="H9" s="5">
        <v>6</v>
      </c>
      <c r="I9" s="5">
        <v>4</v>
      </c>
      <c r="J9" s="2">
        <f t="shared" si="0"/>
        <v>38.63636363636364</v>
      </c>
      <c r="K9">
        <f t="shared" si="1"/>
        <v>10.414944761263278</v>
      </c>
    </row>
    <row r="10" spans="1:16">
      <c r="A10" s="1"/>
      <c r="B10" s="1"/>
      <c r="C10" s="5">
        <v>3</v>
      </c>
      <c r="D10" s="5">
        <v>21</v>
      </c>
      <c r="E10" s="5">
        <v>20</v>
      </c>
      <c r="F10" s="5">
        <v>21</v>
      </c>
      <c r="G10" s="5">
        <v>7</v>
      </c>
      <c r="H10" s="5">
        <v>3</v>
      </c>
      <c r="I10" s="5">
        <v>5</v>
      </c>
      <c r="J10" s="2">
        <f t="shared" si="0"/>
        <v>24.193548387096772</v>
      </c>
      <c r="K10">
        <f t="shared" si="1"/>
        <v>9.67741935483871</v>
      </c>
    </row>
    <row r="11" spans="1:16">
      <c r="A11" s="1"/>
      <c r="B11" s="1">
        <v>50</v>
      </c>
      <c r="C11" s="5">
        <v>1</v>
      </c>
      <c r="D11" s="5"/>
      <c r="E11" s="5"/>
      <c r="F11" s="5"/>
      <c r="G11" s="5"/>
      <c r="H11" s="5"/>
      <c r="I11" s="5"/>
      <c r="J11" s="2" t="e">
        <f t="shared" si="0"/>
        <v>#DIV/0!</v>
      </c>
      <c r="K11" t="e">
        <f t="shared" si="1"/>
        <v>#DIV/0!</v>
      </c>
    </row>
    <row r="12" spans="1:16">
      <c r="A12" s="1"/>
      <c r="B12" s="1"/>
      <c r="C12" s="5">
        <v>2</v>
      </c>
      <c r="D12" s="5"/>
      <c r="E12" s="5"/>
      <c r="F12" s="5"/>
      <c r="G12" s="5"/>
      <c r="H12" s="5"/>
      <c r="I12" s="5"/>
      <c r="J12" s="2" t="e">
        <f t="shared" si="0"/>
        <v>#DIV/0!</v>
      </c>
      <c r="K12" t="e">
        <f t="shared" si="1"/>
        <v>#DIV/0!</v>
      </c>
    </row>
    <row r="13" spans="1:16">
      <c r="A13" s="1"/>
      <c r="B13" s="1"/>
      <c r="C13" s="5">
        <v>3</v>
      </c>
      <c r="D13" s="5"/>
      <c r="E13" s="5"/>
      <c r="F13" s="5"/>
      <c r="G13" s="5"/>
      <c r="H13" s="5"/>
      <c r="I13" s="5"/>
      <c r="J13" s="2" t="e">
        <f t="shared" si="0"/>
        <v>#DIV/0!</v>
      </c>
      <c r="K13" t="e">
        <f t="shared" si="1"/>
        <v>#DIV/0!</v>
      </c>
    </row>
    <row r="14" spans="1:16">
      <c r="A14" s="1"/>
      <c r="B14" s="1">
        <v>20</v>
      </c>
      <c r="C14" s="5">
        <v>1</v>
      </c>
      <c r="D14" s="5"/>
      <c r="E14" s="5"/>
      <c r="F14" s="5"/>
      <c r="G14" s="5"/>
      <c r="H14" s="5"/>
      <c r="I14" s="5"/>
      <c r="J14" s="2" t="e">
        <f t="shared" si="0"/>
        <v>#DIV/0!</v>
      </c>
      <c r="K14" t="e">
        <f t="shared" si="1"/>
        <v>#DIV/0!</v>
      </c>
    </row>
    <row r="15" spans="1:16">
      <c r="A15" s="1"/>
      <c r="B15" s="1"/>
      <c r="C15" s="5">
        <v>2</v>
      </c>
      <c r="D15" s="5"/>
      <c r="E15" s="5"/>
      <c r="F15" s="5"/>
      <c r="G15" s="5"/>
      <c r="H15" s="5"/>
      <c r="I15" s="5"/>
      <c r="J15" s="2" t="e">
        <f t="shared" si="0"/>
        <v>#DIV/0!</v>
      </c>
      <c r="K15" t="e">
        <f t="shared" si="1"/>
        <v>#DIV/0!</v>
      </c>
    </row>
    <row r="16" spans="1:16">
      <c r="A16" s="1"/>
      <c r="B16" s="1"/>
      <c r="C16" s="1">
        <v>3</v>
      </c>
      <c r="D16" s="1"/>
      <c r="E16" s="1"/>
      <c r="F16" s="1"/>
      <c r="G16" s="1"/>
      <c r="H16" s="1"/>
      <c r="I16" s="1"/>
      <c r="J16" s="2" t="e">
        <f t="shared" si="0"/>
        <v>#DIV/0!</v>
      </c>
      <c r="K16" t="e">
        <f t="shared" si="1"/>
        <v>#DIV/0!</v>
      </c>
    </row>
    <row r="17" spans="1:16">
      <c r="A17" s="1" t="s">
        <v>4</v>
      </c>
      <c r="B17" s="1">
        <v>100</v>
      </c>
      <c r="C17" s="1">
        <v>1</v>
      </c>
      <c r="D17" s="1">
        <v>28</v>
      </c>
      <c r="E17" s="1">
        <v>23</v>
      </c>
      <c r="F17" s="1">
        <v>31</v>
      </c>
      <c r="G17" s="1">
        <v>14</v>
      </c>
      <c r="H17" s="1">
        <v>17</v>
      </c>
      <c r="I17" s="1">
        <v>16</v>
      </c>
      <c r="J17" s="2">
        <f t="shared" si="0"/>
        <v>57.317073170731703</v>
      </c>
      <c r="K17">
        <f t="shared" si="1"/>
        <v>5.5885069450680982</v>
      </c>
      <c r="M17" t="str">
        <f>A17</f>
        <v>DA28102+R6K</v>
      </c>
      <c r="N17">
        <v>100</v>
      </c>
      <c r="O17" s="6">
        <f>AVERAGE(J17:J19)</f>
        <v>91.439916450904022</v>
      </c>
      <c r="P17" s="6">
        <f>AVERAGE(K17:K19)</f>
        <v>10.687310033851091</v>
      </c>
    </row>
    <row r="18" spans="1:16">
      <c r="A18" s="1"/>
      <c r="B18" s="1"/>
      <c r="C18" s="1">
        <v>2</v>
      </c>
      <c r="D18" s="1">
        <v>19</v>
      </c>
      <c r="E18" s="1">
        <v>18</v>
      </c>
      <c r="F18" s="1">
        <v>22</v>
      </c>
      <c r="G18" s="1">
        <v>28</v>
      </c>
      <c r="H18" s="1">
        <v>22</v>
      </c>
      <c r="I18" s="1">
        <v>24</v>
      </c>
      <c r="J18" s="2">
        <f t="shared" si="0"/>
        <v>125.42372881355932</v>
      </c>
      <c r="K18">
        <f t="shared" si="1"/>
        <v>15.534154898155423</v>
      </c>
      <c r="N18">
        <v>99</v>
      </c>
      <c r="O18" s="6">
        <f>AVERAGE(J20:J22)</f>
        <v>82.440645773979099</v>
      </c>
      <c r="P18" s="6">
        <f>AVERAGE(K20:K22)</f>
        <v>13.611685376187216</v>
      </c>
    </row>
    <row r="19" spans="1:16">
      <c r="A19" s="1"/>
      <c r="B19" s="1"/>
      <c r="C19" s="1">
        <v>3</v>
      </c>
      <c r="D19" s="1">
        <v>34</v>
      </c>
      <c r="E19" s="1">
        <v>40</v>
      </c>
      <c r="F19" s="1">
        <v>21</v>
      </c>
      <c r="G19" s="1">
        <v>33</v>
      </c>
      <c r="H19" s="1">
        <v>27</v>
      </c>
      <c r="I19" s="1">
        <v>27</v>
      </c>
      <c r="J19" s="2">
        <f t="shared" si="0"/>
        <v>91.578947368421055</v>
      </c>
      <c r="K19">
        <f t="shared" si="1"/>
        <v>10.939268258329751</v>
      </c>
      <c r="N19">
        <v>90</v>
      </c>
      <c r="O19" s="6">
        <f>AVERAGE(J23:J25)</f>
        <v>57.737757816247324</v>
      </c>
      <c r="P19" s="6">
        <f>AVERAGE(K23:K25)</f>
        <v>14.224415316739792</v>
      </c>
    </row>
    <row r="20" spans="1:16">
      <c r="A20" s="1"/>
      <c r="B20" s="1">
        <v>99</v>
      </c>
      <c r="C20" s="1">
        <v>1</v>
      </c>
      <c r="D20" s="1">
        <v>34</v>
      </c>
      <c r="E20" s="1">
        <v>19</v>
      </c>
      <c r="F20" s="1">
        <v>12</v>
      </c>
      <c r="G20" s="1">
        <v>17</v>
      </c>
      <c r="H20" s="1">
        <v>10</v>
      </c>
      <c r="I20" s="1">
        <v>17</v>
      </c>
      <c r="J20" s="2">
        <f t="shared" si="0"/>
        <v>67.692307692307679</v>
      </c>
      <c r="K20">
        <f t="shared" si="1"/>
        <v>18.652854850741743</v>
      </c>
      <c r="N20">
        <v>50</v>
      </c>
      <c r="O20" s="6">
        <f>AVERAGE(J26:J28)</f>
        <v>20.10482180293501</v>
      </c>
      <c r="P20" s="6">
        <f>AVERAGE(K26:K28)</f>
        <v>14.642369091470451</v>
      </c>
    </row>
    <row r="21" spans="1:16">
      <c r="A21" s="1"/>
      <c r="B21" s="1"/>
      <c r="C21" s="1">
        <v>2</v>
      </c>
      <c r="D21" s="1">
        <v>17</v>
      </c>
      <c r="E21" s="1">
        <v>18</v>
      </c>
      <c r="F21" s="1">
        <v>19</v>
      </c>
      <c r="G21" s="1">
        <v>17</v>
      </c>
      <c r="H21" s="1">
        <v>13</v>
      </c>
      <c r="I21" s="1">
        <v>13</v>
      </c>
      <c r="J21" s="2">
        <f t="shared" si="0"/>
        <v>79.629629629629633</v>
      </c>
      <c r="K21">
        <f t="shared" si="1"/>
        <v>12.830005981991659</v>
      </c>
      <c r="N21">
        <v>20</v>
      </c>
      <c r="O21" s="6">
        <f>AVERAGE(J29:J31)</f>
        <v>3.2887402452619843</v>
      </c>
      <c r="P21" s="6">
        <f>AVERAGE(K29:K31)</f>
        <v>2.3653982600578316</v>
      </c>
    </row>
    <row r="22" spans="1:16">
      <c r="A22" s="1"/>
      <c r="B22" s="1"/>
      <c r="C22" s="1">
        <v>3</v>
      </c>
      <c r="D22" s="1">
        <v>17</v>
      </c>
      <c r="E22" s="1">
        <v>14</v>
      </c>
      <c r="F22" s="1">
        <v>18</v>
      </c>
      <c r="G22" s="1">
        <v>15</v>
      </c>
      <c r="H22" s="1">
        <v>18</v>
      </c>
      <c r="I22" s="1">
        <v>16</v>
      </c>
      <c r="J22" s="2">
        <f t="shared" si="0"/>
        <v>100</v>
      </c>
      <c r="K22">
        <f t="shared" si="1"/>
        <v>9.3521952958282455</v>
      </c>
    </row>
    <row r="23" spans="1:16">
      <c r="B23" s="1">
        <v>90</v>
      </c>
      <c r="C23" s="1">
        <v>1</v>
      </c>
      <c r="D23" s="1">
        <v>16</v>
      </c>
      <c r="E23" s="1">
        <v>14</v>
      </c>
      <c r="F23" s="1">
        <v>21</v>
      </c>
      <c r="G23" s="1">
        <v>8</v>
      </c>
      <c r="H23" s="1">
        <v>12</v>
      </c>
      <c r="I23" s="1">
        <v>11</v>
      </c>
      <c r="J23" s="2">
        <f t="shared" si="0"/>
        <v>60.7843137254902</v>
      </c>
      <c r="K23">
        <f t="shared" si="1"/>
        <v>12.245094114506676</v>
      </c>
    </row>
    <row r="24" spans="1:16">
      <c r="B24" s="1"/>
      <c r="C24" s="1">
        <v>2</v>
      </c>
      <c r="D24" s="1">
        <v>18</v>
      </c>
      <c r="E24" s="1">
        <v>17</v>
      </c>
      <c r="F24" s="1">
        <v>22</v>
      </c>
      <c r="G24" s="1">
        <v>15</v>
      </c>
      <c r="H24" s="1">
        <v>15</v>
      </c>
      <c r="I24" s="1">
        <v>10</v>
      </c>
      <c r="J24" s="2">
        <f t="shared" si="0"/>
        <v>70.175438596491233</v>
      </c>
      <c r="K24">
        <f t="shared" si="1"/>
        <v>15.193428136569082</v>
      </c>
    </row>
    <row r="25" spans="1:16">
      <c r="B25" s="1"/>
      <c r="C25" s="1">
        <v>3</v>
      </c>
      <c r="D25" s="1">
        <v>21</v>
      </c>
      <c r="E25" s="1">
        <v>26</v>
      </c>
      <c r="F25" s="1">
        <v>24</v>
      </c>
      <c r="G25" s="1">
        <v>11</v>
      </c>
      <c r="H25" s="1">
        <v>6</v>
      </c>
      <c r="I25" s="1">
        <v>13</v>
      </c>
      <c r="J25" s="2">
        <f t="shared" si="0"/>
        <v>42.25352112676056</v>
      </c>
      <c r="K25">
        <f t="shared" si="1"/>
        <v>15.234723699143615</v>
      </c>
    </row>
    <row r="26" spans="1:16">
      <c r="B26" s="1">
        <v>50</v>
      </c>
      <c r="C26" s="1">
        <v>1</v>
      </c>
      <c r="D26" s="1">
        <v>18</v>
      </c>
      <c r="E26" s="1">
        <v>20</v>
      </c>
      <c r="F26" s="1">
        <v>14</v>
      </c>
      <c r="G26" s="1">
        <v>2</v>
      </c>
      <c r="H26" s="1">
        <v>8</v>
      </c>
      <c r="I26" s="1">
        <v>3</v>
      </c>
      <c r="J26" s="2">
        <f t="shared" si="0"/>
        <v>25</v>
      </c>
      <c r="K26">
        <f t="shared" si="1"/>
        <v>18.545482232678758</v>
      </c>
    </row>
    <row r="27" spans="1:16">
      <c r="B27" s="1"/>
      <c r="C27" s="1">
        <v>2</v>
      </c>
      <c r="D27" s="1">
        <v>20</v>
      </c>
      <c r="E27" s="1">
        <v>16</v>
      </c>
      <c r="F27" s="1">
        <v>17</v>
      </c>
      <c r="G27" s="1">
        <v>1</v>
      </c>
      <c r="H27" s="1">
        <v>7</v>
      </c>
      <c r="I27" s="1">
        <v>1</v>
      </c>
      <c r="J27" s="2">
        <f t="shared" si="0"/>
        <v>16.981132075471699</v>
      </c>
      <c r="K27">
        <f t="shared" si="1"/>
        <v>19.608122349836343</v>
      </c>
    </row>
    <row r="28" spans="1:16">
      <c r="B28" s="1"/>
      <c r="C28" s="1">
        <v>3</v>
      </c>
      <c r="D28" s="1">
        <v>23</v>
      </c>
      <c r="E28" s="1">
        <v>17</v>
      </c>
      <c r="F28" s="1">
        <v>20</v>
      </c>
      <c r="G28" s="1">
        <v>5</v>
      </c>
      <c r="H28" s="1">
        <v>3</v>
      </c>
      <c r="I28" s="1">
        <v>3</v>
      </c>
      <c r="J28" s="2">
        <f t="shared" si="0"/>
        <v>18.333333333333332</v>
      </c>
      <c r="K28">
        <f t="shared" si="1"/>
        <v>5.7735026918962555</v>
      </c>
    </row>
    <row r="29" spans="1:16">
      <c r="B29" s="1">
        <v>20</v>
      </c>
      <c r="C29" s="1">
        <v>1</v>
      </c>
      <c r="D29" s="1">
        <v>12</v>
      </c>
      <c r="E29" s="1">
        <v>18</v>
      </c>
      <c r="F29" s="1">
        <v>16</v>
      </c>
      <c r="G29" s="1">
        <v>0</v>
      </c>
      <c r="H29" s="1">
        <v>0</v>
      </c>
      <c r="I29" s="1">
        <v>1</v>
      </c>
      <c r="J29" s="2">
        <f t="shared" si="0"/>
        <v>2.1739130434782608</v>
      </c>
      <c r="K29">
        <f t="shared" si="1"/>
        <v>3.7653278425410379</v>
      </c>
    </row>
    <row r="30" spans="1:16">
      <c r="B30" s="1"/>
      <c r="C30" s="1">
        <v>2</v>
      </c>
      <c r="D30" s="1">
        <v>24</v>
      </c>
      <c r="E30" s="1">
        <v>13</v>
      </c>
      <c r="F30" s="1">
        <v>11</v>
      </c>
      <c r="G30" s="1">
        <v>0</v>
      </c>
      <c r="H30" s="1">
        <v>0</v>
      </c>
      <c r="I30" s="1">
        <v>0</v>
      </c>
      <c r="J30" s="2">
        <f t="shared" si="0"/>
        <v>0</v>
      </c>
      <c r="K30">
        <f t="shared" si="1"/>
        <v>0</v>
      </c>
    </row>
    <row r="31" spans="1:16">
      <c r="B31" s="1"/>
      <c r="C31" s="1">
        <v>3</v>
      </c>
      <c r="D31" s="1">
        <v>21</v>
      </c>
      <c r="E31" s="1">
        <v>17</v>
      </c>
      <c r="F31" s="1">
        <v>14</v>
      </c>
      <c r="G31" s="1">
        <v>1</v>
      </c>
      <c r="H31" s="1">
        <v>2</v>
      </c>
      <c r="I31" s="1">
        <v>1</v>
      </c>
      <c r="J31" s="2">
        <f t="shared" si="0"/>
        <v>7.6923076923076925</v>
      </c>
      <c r="K31">
        <f t="shared" si="1"/>
        <v>3.3308669376324569</v>
      </c>
    </row>
  </sheetData>
  <mergeCells count="2">
    <mergeCell ref="D1:F1"/>
    <mergeCell ref="G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C90E-6658-CF46-A41F-EB3084CAA12A}">
  <dimension ref="A1:T31"/>
  <sheetViews>
    <sheetView zoomScale="56" workbookViewId="0">
      <selection activeCell="A2" sqref="A2:T16"/>
    </sheetView>
  </sheetViews>
  <sheetFormatPr baseColWidth="10" defaultColWidth="11" defaultRowHeight="16"/>
  <cols>
    <col min="1" max="1" width="12.6640625" bestFit="1" customWidth="1"/>
    <col min="3" max="3" width="12.5" bestFit="1" customWidth="1"/>
    <col min="13" max="13" width="16.83203125" bestFit="1" customWidth="1"/>
  </cols>
  <sheetData>
    <row r="1" spans="1:20">
      <c r="A1" s="1" t="s">
        <v>8</v>
      </c>
      <c r="B1" s="1"/>
      <c r="C1" s="1" t="s">
        <v>6</v>
      </c>
      <c r="D1" s="14" t="s">
        <v>0</v>
      </c>
      <c r="E1" s="14"/>
      <c r="F1" s="14"/>
      <c r="G1" s="14" t="s">
        <v>1</v>
      </c>
      <c r="H1" s="14"/>
      <c r="I1" s="14"/>
      <c r="J1" s="1" t="s">
        <v>2</v>
      </c>
      <c r="K1" t="s">
        <v>5</v>
      </c>
      <c r="M1" t="s">
        <v>9</v>
      </c>
      <c r="O1" t="s">
        <v>10</v>
      </c>
      <c r="P1" t="s">
        <v>11</v>
      </c>
    </row>
    <row r="2" spans="1:20">
      <c r="A2" s="1" t="s">
        <v>3</v>
      </c>
      <c r="B2" s="1">
        <v>100</v>
      </c>
      <c r="C2" s="5">
        <v>1</v>
      </c>
      <c r="D2" s="5"/>
      <c r="E2" s="5"/>
      <c r="F2" s="5"/>
      <c r="G2" s="5"/>
      <c r="H2" s="5"/>
      <c r="I2" s="5"/>
      <c r="J2" s="2" t="e">
        <f t="shared" ref="J2:J31" si="0">AVERAGE(G2:I2)/AVERAGE(D2:F2)*100</f>
        <v>#DIV/0!</v>
      </c>
      <c r="K2" t="e">
        <f t="shared" ref="K2:K31" si="1">STDEV(G2:I2)/AVERAGE(D2:F2)*100</f>
        <v>#DIV/0!</v>
      </c>
      <c r="M2" t="str">
        <f>A2</f>
        <v>DA28102+PCU1</v>
      </c>
      <c r="N2">
        <v>100</v>
      </c>
      <c r="O2" s="6" t="e">
        <f>AVERAGE(J2:J4)</f>
        <v>#DIV/0!</v>
      </c>
      <c r="P2" s="6" t="e">
        <f>AVERAGE(K2:K4)</f>
        <v>#DIV/0!</v>
      </c>
    </row>
    <row r="3" spans="1:20">
      <c r="A3" s="1"/>
      <c r="B3" s="1"/>
      <c r="C3" s="5">
        <v>2</v>
      </c>
      <c r="D3" s="5"/>
      <c r="E3" s="5"/>
      <c r="F3" s="5"/>
      <c r="G3" s="5"/>
      <c r="H3" s="5"/>
      <c r="I3" s="5"/>
      <c r="J3" s="2" t="e">
        <f t="shared" si="0"/>
        <v>#DIV/0!</v>
      </c>
      <c r="K3" t="e">
        <f t="shared" si="1"/>
        <v>#DIV/0!</v>
      </c>
      <c r="N3">
        <v>99</v>
      </c>
      <c r="O3" s="6" t="e">
        <f>AVERAGE(J5:J7)</f>
        <v>#DIV/0!</v>
      </c>
      <c r="P3" s="6" t="e">
        <f>AVERAGE(K5:K7)</f>
        <v>#DIV/0!</v>
      </c>
    </row>
    <row r="4" spans="1:20">
      <c r="A4" s="1"/>
      <c r="B4" s="1"/>
      <c r="C4" s="5">
        <v>3</v>
      </c>
      <c r="D4" s="5"/>
      <c r="E4" s="5"/>
      <c r="F4" s="5"/>
      <c r="G4" s="5"/>
      <c r="H4" s="5"/>
      <c r="I4" s="5"/>
      <c r="J4" s="2" t="e">
        <f t="shared" si="0"/>
        <v>#DIV/0!</v>
      </c>
      <c r="K4" t="e">
        <f t="shared" si="1"/>
        <v>#DIV/0!</v>
      </c>
      <c r="N4">
        <v>90</v>
      </c>
      <c r="O4" s="6" t="e">
        <f>AVERAGE(J8:J10)</f>
        <v>#DIV/0!</v>
      </c>
      <c r="P4" s="6" t="e">
        <f>AVERAGE(K8:K10)</f>
        <v>#DIV/0!</v>
      </c>
    </row>
    <row r="5" spans="1:20">
      <c r="A5" s="1"/>
      <c r="B5" s="1">
        <v>99</v>
      </c>
      <c r="C5" s="5">
        <v>1</v>
      </c>
      <c r="D5" s="5"/>
      <c r="E5" s="5"/>
      <c r="F5" s="5"/>
      <c r="G5" s="5"/>
      <c r="H5" s="5"/>
      <c r="I5" s="5"/>
      <c r="J5" s="2" t="e">
        <f t="shared" si="0"/>
        <v>#DIV/0!</v>
      </c>
      <c r="K5" t="e">
        <f t="shared" si="1"/>
        <v>#DIV/0!</v>
      </c>
      <c r="N5">
        <v>50</v>
      </c>
      <c r="O5" s="6">
        <f>AVERAGE(J11:J13)</f>
        <v>6.9954460054269676</v>
      </c>
      <c r="P5" s="6">
        <f>AVERAGE(K11:K13)</f>
        <v>4.7404206382129379</v>
      </c>
    </row>
    <row r="6" spans="1:20">
      <c r="A6" s="1"/>
      <c r="B6" s="1"/>
      <c r="C6" s="5">
        <v>2</v>
      </c>
      <c r="D6" s="5"/>
      <c r="E6" s="5"/>
      <c r="F6" s="5"/>
      <c r="G6" s="5"/>
      <c r="H6" s="5"/>
      <c r="I6" s="5"/>
      <c r="J6" s="2" t="e">
        <f t="shared" si="0"/>
        <v>#DIV/0!</v>
      </c>
      <c r="K6" t="e">
        <f t="shared" si="1"/>
        <v>#DIV/0!</v>
      </c>
      <c r="N6">
        <v>20</v>
      </c>
      <c r="O6" s="6">
        <f>AVERAGE(J14:J16)</f>
        <v>2.8147923465260924</v>
      </c>
      <c r="P6" s="6">
        <f>AVERAGE(K14:K16)</f>
        <v>4.8233955796471717</v>
      </c>
    </row>
    <row r="7" spans="1:20">
      <c r="A7" s="1"/>
      <c r="B7" s="1"/>
      <c r="C7" s="5">
        <v>3</v>
      </c>
      <c r="D7" s="5"/>
      <c r="E7" s="5"/>
      <c r="F7" s="5"/>
      <c r="G7" s="5"/>
      <c r="H7" s="5"/>
      <c r="I7" s="5"/>
      <c r="J7" s="2" t="e">
        <f t="shared" si="0"/>
        <v>#DIV/0!</v>
      </c>
      <c r="K7" t="e">
        <f t="shared" si="1"/>
        <v>#DIV/0!</v>
      </c>
    </row>
    <row r="8" spans="1:20">
      <c r="A8" s="1"/>
      <c r="B8" s="1">
        <v>90</v>
      </c>
      <c r="C8" s="5">
        <v>1</v>
      </c>
      <c r="D8" s="5"/>
      <c r="E8" s="5"/>
      <c r="F8" s="5"/>
      <c r="G8" s="5"/>
      <c r="H8" s="5"/>
      <c r="I8" s="5"/>
      <c r="J8" s="2" t="e">
        <f t="shared" si="0"/>
        <v>#DIV/0!</v>
      </c>
      <c r="K8" t="e">
        <f t="shared" si="1"/>
        <v>#DIV/0!</v>
      </c>
    </row>
    <row r="9" spans="1:20">
      <c r="A9" s="1"/>
      <c r="B9" s="1"/>
      <c r="C9" s="5">
        <v>2</v>
      </c>
      <c r="D9" s="5"/>
      <c r="E9" s="5"/>
      <c r="F9" s="5"/>
      <c r="G9" s="5"/>
      <c r="H9" s="5"/>
      <c r="I9" s="5"/>
      <c r="J9" s="2" t="e">
        <f t="shared" si="0"/>
        <v>#DIV/0!</v>
      </c>
      <c r="K9" t="e">
        <f t="shared" si="1"/>
        <v>#DIV/0!</v>
      </c>
    </row>
    <row r="10" spans="1:20">
      <c r="A10" s="1"/>
      <c r="B10" s="1"/>
      <c r="C10" s="5">
        <v>3</v>
      </c>
      <c r="D10" s="5"/>
      <c r="E10" s="5"/>
      <c r="F10" s="5"/>
      <c r="G10" s="5"/>
      <c r="H10" s="5"/>
      <c r="I10" s="5"/>
      <c r="J10" s="2" t="e">
        <f t="shared" si="0"/>
        <v>#DIV/0!</v>
      </c>
      <c r="K10" t="e">
        <f t="shared" si="1"/>
        <v>#DIV/0!</v>
      </c>
      <c r="R10" t="s">
        <v>13</v>
      </c>
    </row>
    <row r="11" spans="1:20">
      <c r="A11" s="1" t="s">
        <v>12</v>
      </c>
      <c r="B11" s="1">
        <v>50</v>
      </c>
      <c r="C11" s="5">
        <v>1</v>
      </c>
      <c r="D11">
        <f>4*R11</f>
        <v>356</v>
      </c>
      <c r="E11">
        <f t="shared" ref="E11:F11" si="2">4*S11</f>
        <v>416</v>
      </c>
      <c r="F11">
        <f t="shared" si="2"/>
        <v>444</v>
      </c>
      <c r="G11" s="5">
        <v>22</v>
      </c>
      <c r="H11" s="5">
        <v>21</v>
      </c>
      <c r="I11" s="5">
        <v>20</v>
      </c>
      <c r="J11" s="2">
        <f>AVERAGE(G11:I11)/AVERAGE(D11:F11)*100</f>
        <v>5.1809210526315788</v>
      </c>
      <c r="K11">
        <f t="shared" ref="K11:K16" si="3">STDEV(G11:I11)/AVERAGE(R11:T11)*100</f>
        <v>0.98684210526315796</v>
      </c>
      <c r="R11" s="5">
        <v>89</v>
      </c>
      <c r="S11" s="5">
        <v>104</v>
      </c>
      <c r="T11" s="5">
        <v>111</v>
      </c>
    </row>
    <row r="12" spans="1:20">
      <c r="A12" s="1"/>
      <c r="B12" s="1"/>
      <c r="C12" s="5">
        <v>2</v>
      </c>
      <c r="D12">
        <f t="shared" ref="D12:D16" si="4">4*R12</f>
        <v>320</v>
      </c>
      <c r="E12">
        <f t="shared" ref="E12:E16" si="5">4*S12</f>
        <v>376</v>
      </c>
      <c r="F12">
        <f t="shared" ref="F12:F16" si="6">4*T12</f>
        <v>408</v>
      </c>
      <c r="G12" s="5">
        <v>26</v>
      </c>
      <c r="H12" s="5">
        <v>37</v>
      </c>
      <c r="I12" s="5">
        <v>21</v>
      </c>
      <c r="J12" s="2">
        <f t="shared" si="0"/>
        <v>7.608695652173914</v>
      </c>
      <c r="K12">
        <f t="shared" si="3"/>
        <v>8.8971225781222287</v>
      </c>
      <c r="R12" s="5">
        <v>80</v>
      </c>
      <c r="S12" s="5">
        <v>94</v>
      </c>
      <c r="T12" s="5">
        <v>102</v>
      </c>
    </row>
    <row r="13" spans="1:20">
      <c r="A13" s="1"/>
      <c r="B13" s="1"/>
      <c r="C13" s="5">
        <v>3</v>
      </c>
      <c r="D13">
        <f t="shared" si="4"/>
        <v>264</v>
      </c>
      <c r="E13">
        <f t="shared" si="5"/>
        <v>212</v>
      </c>
      <c r="F13">
        <f t="shared" si="6"/>
        <v>256</v>
      </c>
      <c r="G13" s="5">
        <v>19</v>
      </c>
      <c r="H13" s="5">
        <v>23</v>
      </c>
      <c r="I13" s="5">
        <v>18</v>
      </c>
      <c r="J13" s="2">
        <f t="shared" si="0"/>
        <v>8.1967213114754092</v>
      </c>
      <c r="K13">
        <f t="shared" si="3"/>
        <v>4.3372972312534275</v>
      </c>
      <c r="R13" s="5">
        <v>66</v>
      </c>
      <c r="S13" s="5">
        <v>53</v>
      </c>
      <c r="T13" s="5">
        <v>64</v>
      </c>
    </row>
    <row r="14" spans="1:20">
      <c r="A14" s="1" t="s">
        <v>12</v>
      </c>
      <c r="B14" s="1">
        <v>20</v>
      </c>
      <c r="C14" s="5">
        <v>1</v>
      </c>
      <c r="D14">
        <f t="shared" si="4"/>
        <v>124</v>
      </c>
      <c r="E14">
        <f t="shared" si="5"/>
        <v>80</v>
      </c>
      <c r="F14">
        <f t="shared" si="6"/>
        <v>100</v>
      </c>
      <c r="G14" s="5">
        <v>2</v>
      </c>
      <c r="H14" s="5">
        <v>2</v>
      </c>
      <c r="I14" s="5">
        <v>4</v>
      </c>
      <c r="J14" s="2">
        <f t="shared" si="0"/>
        <v>2.6315789473684208</v>
      </c>
      <c r="K14">
        <f t="shared" si="3"/>
        <v>4.5580284409707312</v>
      </c>
      <c r="R14" s="5">
        <v>31</v>
      </c>
      <c r="S14" s="5">
        <v>20</v>
      </c>
      <c r="T14" s="5">
        <v>25</v>
      </c>
    </row>
    <row r="15" spans="1:20">
      <c r="A15" s="1"/>
      <c r="B15" s="1"/>
      <c r="C15" s="5">
        <v>2</v>
      </c>
      <c r="D15">
        <f>4*R15</f>
        <v>424</v>
      </c>
      <c r="E15">
        <f t="shared" si="5"/>
        <v>380</v>
      </c>
      <c r="F15">
        <f t="shared" si="6"/>
        <v>420</v>
      </c>
      <c r="G15" s="5">
        <v>8</v>
      </c>
      <c r="H15" s="5">
        <v>14</v>
      </c>
      <c r="I15" s="5">
        <v>14</v>
      </c>
      <c r="J15" s="2">
        <f t="shared" si="0"/>
        <v>2.9411764705882351</v>
      </c>
      <c r="K15">
        <f t="shared" si="3"/>
        <v>3.3961780540566222</v>
      </c>
      <c r="R15" s="5">
        <v>106</v>
      </c>
      <c r="S15" s="5">
        <v>95</v>
      </c>
      <c r="T15" s="5">
        <v>105</v>
      </c>
    </row>
    <row r="16" spans="1:20">
      <c r="A16" s="1"/>
      <c r="B16" s="1"/>
      <c r="C16" s="1">
        <v>3</v>
      </c>
      <c r="D16">
        <f t="shared" si="4"/>
        <v>208</v>
      </c>
      <c r="E16">
        <f t="shared" si="5"/>
        <v>232</v>
      </c>
      <c r="F16">
        <f t="shared" si="6"/>
        <v>152</v>
      </c>
      <c r="G16" s="1">
        <v>2</v>
      </c>
      <c r="H16" s="1">
        <v>7</v>
      </c>
      <c r="I16" s="1">
        <v>8</v>
      </c>
      <c r="J16" s="2">
        <f t="shared" si="0"/>
        <v>2.8716216216216219</v>
      </c>
      <c r="K16">
        <f t="shared" si="3"/>
        <v>6.5159802439141599</v>
      </c>
      <c r="R16" s="1">
        <v>52</v>
      </c>
      <c r="S16" s="1">
        <v>58</v>
      </c>
      <c r="T16" s="1">
        <v>38</v>
      </c>
    </row>
    <row r="17" spans="1:16">
      <c r="A17" s="1" t="s">
        <v>4</v>
      </c>
      <c r="B17" s="1">
        <v>100</v>
      </c>
      <c r="C17" s="1">
        <v>1</v>
      </c>
      <c r="D17" s="1"/>
      <c r="E17" s="1"/>
      <c r="F17" s="1"/>
      <c r="G17" s="1"/>
      <c r="H17" s="1"/>
      <c r="I17" s="1"/>
      <c r="J17" s="2" t="e">
        <f t="shared" si="0"/>
        <v>#DIV/0!</v>
      </c>
      <c r="K17" t="e">
        <f t="shared" si="1"/>
        <v>#DIV/0!</v>
      </c>
      <c r="M17" t="str">
        <f>A17</f>
        <v>DA28102+R6K</v>
      </c>
      <c r="N17">
        <v>100</v>
      </c>
      <c r="O17" s="6" t="e">
        <f>AVERAGE(J17:J19)</f>
        <v>#DIV/0!</v>
      </c>
      <c r="P17" s="6" t="e">
        <f>AVERAGE(K17:K19)</f>
        <v>#DIV/0!</v>
      </c>
    </row>
    <row r="18" spans="1:16">
      <c r="A18" s="1"/>
      <c r="B18" s="1"/>
      <c r="C18" s="1">
        <v>2</v>
      </c>
      <c r="D18" s="1"/>
      <c r="E18" s="1"/>
      <c r="F18" s="1"/>
      <c r="G18" s="1"/>
      <c r="H18" s="1"/>
      <c r="I18" s="1"/>
      <c r="J18" s="2" t="e">
        <f t="shared" si="0"/>
        <v>#DIV/0!</v>
      </c>
      <c r="K18" t="e">
        <f t="shared" si="1"/>
        <v>#DIV/0!</v>
      </c>
      <c r="N18">
        <v>99</v>
      </c>
      <c r="O18" s="6" t="e">
        <f>AVERAGE(J20:J22)</f>
        <v>#DIV/0!</v>
      </c>
      <c r="P18" s="6" t="e">
        <f>AVERAGE(K20:K22)</f>
        <v>#DIV/0!</v>
      </c>
    </row>
    <row r="19" spans="1:16">
      <c r="A19" s="1"/>
      <c r="B19" s="1"/>
      <c r="C19" s="1">
        <v>3</v>
      </c>
      <c r="D19" s="1"/>
      <c r="E19" s="1"/>
      <c r="F19" s="1"/>
      <c r="G19" s="1"/>
      <c r="H19" s="1"/>
      <c r="I19" s="1"/>
      <c r="J19" s="2" t="e">
        <f t="shared" si="0"/>
        <v>#DIV/0!</v>
      </c>
      <c r="K19" t="e">
        <f t="shared" si="1"/>
        <v>#DIV/0!</v>
      </c>
      <c r="N19">
        <v>90</v>
      </c>
      <c r="O19" s="6" t="e">
        <f>AVERAGE(J23:J25)</f>
        <v>#DIV/0!</v>
      </c>
      <c r="P19" s="6" t="e">
        <f>AVERAGE(K23:K25)</f>
        <v>#DIV/0!</v>
      </c>
    </row>
    <row r="20" spans="1:16">
      <c r="A20" s="1"/>
      <c r="B20" s="1">
        <v>99</v>
      </c>
      <c r="C20" s="1">
        <v>1</v>
      </c>
      <c r="D20" s="1"/>
      <c r="E20" s="1"/>
      <c r="F20" s="1"/>
      <c r="G20" s="1"/>
      <c r="H20" s="1"/>
      <c r="I20" s="1"/>
      <c r="J20" s="2" t="e">
        <f t="shared" si="0"/>
        <v>#DIV/0!</v>
      </c>
      <c r="K20" t="e">
        <f t="shared" si="1"/>
        <v>#DIV/0!</v>
      </c>
      <c r="N20">
        <v>50</v>
      </c>
      <c r="O20" s="6" t="e">
        <f>AVERAGE(J26:J28)</f>
        <v>#DIV/0!</v>
      </c>
      <c r="P20" s="6" t="e">
        <f>AVERAGE(K26:K28)</f>
        <v>#DIV/0!</v>
      </c>
    </row>
    <row r="21" spans="1:16">
      <c r="A21" s="1"/>
      <c r="B21" s="1"/>
      <c r="C21" s="1">
        <v>2</v>
      </c>
      <c r="D21" s="1"/>
      <c r="E21" s="1"/>
      <c r="F21" s="1"/>
      <c r="G21" s="1"/>
      <c r="H21" s="1"/>
      <c r="I21" s="1"/>
      <c r="J21" s="2" t="e">
        <f t="shared" si="0"/>
        <v>#DIV/0!</v>
      </c>
      <c r="K21" t="e">
        <f t="shared" si="1"/>
        <v>#DIV/0!</v>
      </c>
      <c r="N21">
        <v>20</v>
      </c>
      <c r="O21" s="6" t="e">
        <f>AVERAGE(J29:J31)</f>
        <v>#DIV/0!</v>
      </c>
      <c r="P21" s="6" t="e">
        <f>AVERAGE(K29:K31)</f>
        <v>#DIV/0!</v>
      </c>
    </row>
    <row r="22" spans="1:16">
      <c r="A22" s="1"/>
      <c r="B22" s="1"/>
      <c r="C22" s="1">
        <v>3</v>
      </c>
      <c r="D22" s="1"/>
      <c r="E22" s="1"/>
      <c r="F22" s="1"/>
      <c r="G22" s="1"/>
      <c r="H22" s="1"/>
      <c r="I22" s="1"/>
      <c r="J22" s="2" t="e">
        <f t="shared" si="0"/>
        <v>#DIV/0!</v>
      </c>
      <c r="K22" t="e">
        <f t="shared" si="1"/>
        <v>#DIV/0!</v>
      </c>
    </row>
    <row r="23" spans="1:16">
      <c r="B23" s="1">
        <v>90</v>
      </c>
      <c r="C23" s="1">
        <v>1</v>
      </c>
      <c r="D23" s="1"/>
      <c r="E23" s="1"/>
      <c r="F23" s="1"/>
      <c r="G23" s="1"/>
      <c r="H23" s="1"/>
      <c r="I23" s="1"/>
      <c r="J23" s="2" t="e">
        <f t="shared" si="0"/>
        <v>#DIV/0!</v>
      </c>
      <c r="K23" t="e">
        <f t="shared" si="1"/>
        <v>#DIV/0!</v>
      </c>
    </row>
    <row r="24" spans="1:16">
      <c r="B24" s="1"/>
      <c r="C24" s="1">
        <v>2</v>
      </c>
      <c r="D24" s="1"/>
      <c r="E24" s="1"/>
      <c r="F24" s="1"/>
      <c r="G24" s="1"/>
      <c r="H24" s="1"/>
      <c r="I24" s="1"/>
      <c r="J24" s="2" t="e">
        <f t="shared" si="0"/>
        <v>#DIV/0!</v>
      </c>
      <c r="K24" t="e">
        <f t="shared" si="1"/>
        <v>#DIV/0!</v>
      </c>
    </row>
    <row r="25" spans="1:16">
      <c r="B25" s="1"/>
      <c r="C25" s="1">
        <v>3</v>
      </c>
      <c r="D25" s="1"/>
      <c r="E25" s="1"/>
      <c r="F25" s="1"/>
      <c r="G25" s="1"/>
      <c r="H25" s="1"/>
      <c r="I25" s="1"/>
      <c r="J25" s="2" t="e">
        <f t="shared" si="0"/>
        <v>#DIV/0!</v>
      </c>
      <c r="K25" t="e">
        <f t="shared" si="1"/>
        <v>#DIV/0!</v>
      </c>
    </row>
    <row r="26" spans="1:16">
      <c r="B26" s="1">
        <v>50</v>
      </c>
      <c r="C26" s="1">
        <v>1</v>
      </c>
      <c r="D26" s="1"/>
      <c r="E26" s="1"/>
      <c r="F26" s="1"/>
      <c r="G26" s="1"/>
      <c r="H26" s="1"/>
      <c r="I26" s="1"/>
      <c r="J26" s="2" t="e">
        <f t="shared" si="0"/>
        <v>#DIV/0!</v>
      </c>
      <c r="K26" t="e">
        <f t="shared" si="1"/>
        <v>#DIV/0!</v>
      </c>
    </row>
    <row r="27" spans="1:16">
      <c r="B27" s="1"/>
      <c r="C27" s="1">
        <v>2</v>
      </c>
      <c r="D27" s="1"/>
      <c r="E27" s="1"/>
      <c r="F27" s="1"/>
      <c r="G27" s="1"/>
      <c r="H27" s="1"/>
      <c r="I27" s="1"/>
      <c r="J27" s="2" t="e">
        <f t="shared" si="0"/>
        <v>#DIV/0!</v>
      </c>
      <c r="K27" t="e">
        <f t="shared" si="1"/>
        <v>#DIV/0!</v>
      </c>
    </row>
    <row r="28" spans="1:16">
      <c r="B28" s="1"/>
      <c r="C28" s="1">
        <v>3</v>
      </c>
      <c r="D28" s="1"/>
      <c r="E28" s="1"/>
      <c r="F28" s="1"/>
      <c r="G28" s="1"/>
      <c r="H28" s="1"/>
      <c r="I28" s="1"/>
      <c r="J28" s="2" t="e">
        <f t="shared" si="0"/>
        <v>#DIV/0!</v>
      </c>
      <c r="K28" t="e">
        <f t="shared" si="1"/>
        <v>#DIV/0!</v>
      </c>
    </row>
    <row r="29" spans="1:16">
      <c r="B29" s="1">
        <v>20</v>
      </c>
      <c r="C29" s="1">
        <v>1</v>
      </c>
      <c r="D29" s="1"/>
      <c r="E29" s="1"/>
      <c r="F29" s="1"/>
      <c r="G29" s="1"/>
      <c r="H29" s="1"/>
      <c r="I29" s="1"/>
      <c r="J29" s="2" t="e">
        <f t="shared" si="0"/>
        <v>#DIV/0!</v>
      </c>
      <c r="K29" t="e">
        <f t="shared" si="1"/>
        <v>#DIV/0!</v>
      </c>
    </row>
    <row r="30" spans="1:16">
      <c r="B30" s="1"/>
      <c r="C30" s="1">
        <v>2</v>
      </c>
      <c r="D30" s="1"/>
      <c r="E30" s="1"/>
      <c r="F30" s="1"/>
      <c r="G30" s="1"/>
      <c r="H30" s="1"/>
      <c r="I30" s="1"/>
      <c r="J30" s="2" t="e">
        <f t="shared" si="0"/>
        <v>#DIV/0!</v>
      </c>
      <c r="K30" t="e">
        <f t="shared" si="1"/>
        <v>#DIV/0!</v>
      </c>
    </row>
    <row r="31" spans="1:16">
      <c r="B31" s="1"/>
      <c r="C31" s="1">
        <v>3</v>
      </c>
      <c r="D31" s="1"/>
      <c r="E31" s="1"/>
      <c r="F31" s="1"/>
      <c r="G31" s="1"/>
      <c r="H31" s="1"/>
      <c r="I31" s="1"/>
      <c r="J31" s="2" t="e">
        <f t="shared" si="0"/>
        <v>#DIV/0!</v>
      </c>
      <c r="K31" t="e">
        <f t="shared" si="1"/>
        <v>#DIV/0!</v>
      </c>
    </row>
  </sheetData>
  <mergeCells count="2">
    <mergeCell ref="D1:F1"/>
    <mergeCell ref="G1:I1"/>
  </mergeCells>
  <phoneticPr fontId="1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962F-86A1-1146-A511-F495FEA1B608}">
  <dimension ref="A1:T31"/>
  <sheetViews>
    <sheetView zoomScale="50" workbookViewId="0">
      <selection activeCell="A2" sqref="A2:T16"/>
    </sheetView>
  </sheetViews>
  <sheetFormatPr baseColWidth="10" defaultColWidth="11" defaultRowHeight="16"/>
  <cols>
    <col min="1" max="1" width="12.6640625" bestFit="1" customWidth="1"/>
    <col min="3" max="3" width="12.5" bestFit="1" customWidth="1"/>
    <col min="13" max="13" width="16.83203125" bestFit="1" customWidth="1"/>
  </cols>
  <sheetData>
    <row r="1" spans="1:20">
      <c r="A1" s="1" t="s">
        <v>8</v>
      </c>
      <c r="B1" s="1"/>
      <c r="C1" s="1" t="s">
        <v>6</v>
      </c>
      <c r="D1" s="14" t="s">
        <v>0</v>
      </c>
      <c r="E1" s="14"/>
      <c r="F1" s="14"/>
      <c r="G1" s="14" t="s">
        <v>1</v>
      </c>
      <c r="H1" s="14"/>
      <c r="I1" s="14"/>
      <c r="J1" s="1" t="s">
        <v>2</v>
      </c>
      <c r="K1" t="s">
        <v>5</v>
      </c>
      <c r="M1" t="s">
        <v>9</v>
      </c>
      <c r="O1" t="s">
        <v>10</v>
      </c>
      <c r="P1" t="s">
        <v>11</v>
      </c>
    </row>
    <row r="2" spans="1:20">
      <c r="A2" s="1" t="s">
        <v>3</v>
      </c>
      <c r="B2" s="1">
        <v>100</v>
      </c>
      <c r="C2" s="5">
        <v>1</v>
      </c>
      <c r="D2" s="5">
        <v>30</v>
      </c>
      <c r="E2" s="5">
        <v>26</v>
      </c>
      <c r="F2" s="5">
        <v>27</v>
      </c>
      <c r="G2" s="5">
        <v>28</v>
      </c>
      <c r="H2" s="5">
        <v>22</v>
      </c>
      <c r="I2" s="5">
        <v>26</v>
      </c>
      <c r="J2" s="2">
        <f t="shared" ref="J2:J31" si="0">AVERAGE(G2:I2)/AVERAGE(D2:F2)*100</f>
        <v>91.566265060240966</v>
      </c>
      <c r="K2">
        <f t="shared" ref="K2:K31" si="1">STDEV(G2:I2)/AVERAGE(D2:F2)*100</f>
        <v>11.042351072182747</v>
      </c>
      <c r="M2" t="str">
        <f>A2</f>
        <v>DA28102+PCU1</v>
      </c>
      <c r="N2">
        <v>100</v>
      </c>
      <c r="O2" s="6">
        <f>AVERAGE(J2:J4)</f>
        <v>80.572236191846443</v>
      </c>
      <c r="P2" s="6">
        <f>AVERAGE(K2:K4)</f>
        <v>14.872411403531387</v>
      </c>
    </row>
    <row r="3" spans="1:20">
      <c r="A3" s="1"/>
      <c r="B3" s="1"/>
      <c r="C3" s="5">
        <v>2</v>
      </c>
      <c r="D3" s="5">
        <v>40</v>
      </c>
      <c r="E3" s="5">
        <v>62</v>
      </c>
      <c r="F3" s="5">
        <v>61</v>
      </c>
      <c r="G3" s="5">
        <v>41</v>
      </c>
      <c r="H3" s="5">
        <v>46</v>
      </c>
      <c r="I3" s="5">
        <v>56</v>
      </c>
      <c r="J3" s="2">
        <f t="shared" si="0"/>
        <v>87.730061349693244</v>
      </c>
      <c r="K3">
        <f t="shared" si="1"/>
        <v>14.05698065937376</v>
      </c>
      <c r="N3">
        <v>99</v>
      </c>
      <c r="O3" s="6">
        <f>AVERAGE(J5:J7)</f>
        <v>36.935315492798424</v>
      </c>
      <c r="P3" s="6">
        <f>AVERAGE(K5:K7)</f>
        <v>7.4644868344468405</v>
      </c>
    </row>
    <row r="4" spans="1:20">
      <c r="A4" s="1"/>
      <c r="B4" s="1"/>
      <c r="C4" s="5">
        <v>3</v>
      </c>
      <c r="D4" s="5">
        <v>50</v>
      </c>
      <c r="E4" s="5">
        <v>60</v>
      </c>
      <c r="F4" s="5">
        <v>47</v>
      </c>
      <c r="G4" s="5">
        <v>21</v>
      </c>
      <c r="H4" s="5">
        <v>40</v>
      </c>
      <c r="I4" s="5">
        <v>37</v>
      </c>
      <c r="J4" s="2">
        <f t="shared" si="0"/>
        <v>62.420382165605091</v>
      </c>
      <c r="K4">
        <f t="shared" si="1"/>
        <v>19.517902479037652</v>
      </c>
      <c r="N4">
        <v>90</v>
      </c>
      <c r="O4" s="6">
        <f>AVERAGE(J8:J10)</f>
        <v>14.954438074003292</v>
      </c>
      <c r="P4" s="6">
        <f>AVERAGE(K8:K10)</f>
        <v>4.7673619840824797</v>
      </c>
    </row>
    <row r="5" spans="1:20">
      <c r="A5" s="1"/>
      <c r="B5" s="1">
        <v>99</v>
      </c>
      <c r="C5" s="5">
        <v>1</v>
      </c>
      <c r="D5" s="5">
        <v>66</v>
      </c>
      <c r="E5" s="5">
        <v>57</v>
      </c>
      <c r="F5" s="5">
        <v>55</v>
      </c>
      <c r="G5" s="5">
        <v>20</v>
      </c>
      <c r="H5" s="5">
        <v>25</v>
      </c>
      <c r="I5" s="5">
        <v>16</v>
      </c>
      <c r="J5" s="2">
        <f t="shared" si="0"/>
        <v>34.269662921348306</v>
      </c>
      <c r="K5">
        <f t="shared" si="1"/>
        <v>7.5998591339711776</v>
      </c>
      <c r="N5">
        <v>50</v>
      </c>
      <c r="O5" s="6">
        <f>AVERAGE(J11:J13)</f>
        <v>3.3175233040340952</v>
      </c>
      <c r="P5" s="6">
        <f>AVERAGE(K11:K13)</f>
        <v>6.65960462731897</v>
      </c>
    </row>
    <row r="6" spans="1:20">
      <c r="A6" s="1"/>
      <c r="B6" s="1"/>
      <c r="C6" s="5">
        <v>2</v>
      </c>
      <c r="D6" s="5">
        <v>42</v>
      </c>
      <c r="E6" s="5">
        <v>36</v>
      </c>
      <c r="F6" s="5">
        <v>50</v>
      </c>
      <c r="G6" s="5">
        <v>15</v>
      </c>
      <c r="H6" s="5">
        <v>14</v>
      </c>
      <c r="I6" s="5">
        <v>20</v>
      </c>
      <c r="J6" s="2">
        <f t="shared" si="0"/>
        <v>38.28125</v>
      </c>
      <c r="K6">
        <f t="shared" si="1"/>
        <v>7.5341021570257389</v>
      </c>
      <c r="N6">
        <v>20</v>
      </c>
      <c r="O6" s="6">
        <f>AVERAGE(J14:J16)</f>
        <v>0.95479344151748469</v>
      </c>
      <c r="P6" s="6">
        <f>AVERAGE(K14:K16)</f>
        <v>3.350025681116787</v>
      </c>
    </row>
    <row r="7" spans="1:20">
      <c r="A7" s="1"/>
      <c r="B7" s="1"/>
      <c r="C7" s="5">
        <v>3</v>
      </c>
      <c r="D7" s="5">
        <v>46</v>
      </c>
      <c r="E7" s="5">
        <v>45</v>
      </c>
      <c r="F7" s="5">
        <v>58</v>
      </c>
      <c r="G7" s="5">
        <v>18</v>
      </c>
      <c r="H7" s="5">
        <v>16</v>
      </c>
      <c r="I7" s="5">
        <v>23</v>
      </c>
      <c r="J7" s="2">
        <f t="shared" si="0"/>
        <v>38.255033557046978</v>
      </c>
      <c r="K7">
        <f t="shared" si="1"/>
        <v>7.2594992123436022</v>
      </c>
    </row>
    <row r="8" spans="1:20">
      <c r="A8" s="1"/>
      <c r="B8" s="1">
        <v>90</v>
      </c>
      <c r="C8" s="5">
        <v>1</v>
      </c>
      <c r="D8" s="5">
        <v>49</v>
      </c>
      <c r="E8" s="5">
        <v>62</v>
      </c>
      <c r="F8" s="5">
        <v>50</v>
      </c>
      <c r="G8" s="5">
        <v>4</v>
      </c>
      <c r="H8" s="5">
        <v>8</v>
      </c>
      <c r="I8" s="5">
        <v>10</v>
      </c>
      <c r="J8" s="2">
        <f t="shared" si="0"/>
        <v>13.664596273291925</v>
      </c>
      <c r="K8">
        <f t="shared" si="1"/>
        <v>5.6926406148519746</v>
      </c>
    </row>
    <row r="9" spans="1:20">
      <c r="A9" s="1"/>
      <c r="B9" s="1"/>
      <c r="C9" s="5">
        <v>2</v>
      </c>
      <c r="D9" s="5">
        <v>126</v>
      </c>
      <c r="E9" s="5">
        <v>134</v>
      </c>
      <c r="F9" s="5">
        <v>140</v>
      </c>
      <c r="G9" s="5">
        <v>19</v>
      </c>
      <c r="H9" s="5">
        <v>17</v>
      </c>
      <c r="I9" s="5">
        <v>17</v>
      </c>
      <c r="J9" s="2">
        <f t="shared" si="0"/>
        <v>13.25</v>
      </c>
      <c r="K9">
        <f t="shared" si="1"/>
        <v>0.86602540378443849</v>
      </c>
    </row>
    <row r="10" spans="1:20">
      <c r="A10" s="1"/>
      <c r="B10" s="1"/>
      <c r="C10" s="5">
        <v>3</v>
      </c>
      <c r="D10" s="5">
        <v>65</v>
      </c>
      <c r="E10" s="5">
        <v>69</v>
      </c>
      <c r="F10" s="5">
        <v>61</v>
      </c>
      <c r="G10" s="5">
        <v>17</v>
      </c>
      <c r="H10" s="5">
        <v>7</v>
      </c>
      <c r="I10" s="5">
        <v>11</v>
      </c>
      <c r="J10" s="2">
        <f t="shared" si="0"/>
        <v>17.948717948717949</v>
      </c>
      <c r="K10">
        <f t="shared" si="1"/>
        <v>7.7434199336110261</v>
      </c>
      <c r="R10" t="s">
        <v>13</v>
      </c>
    </row>
    <row r="11" spans="1:20">
      <c r="A11" s="1" t="s">
        <v>12</v>
      </c>
      <c r="B11" s="1">
        <v>50</v>
      </c>
      <c r="C11" s="5">
        <v>1</v>
      </c>
      <c r="D11">
        <f>4*R11</f>
        <v>88</v>
      </c>
      <c r="E11">
        <f t="shared" ref="E11:F11" si="2">4*S11</f>
        <v>168</v>
      </c>
      <c r="F11">
        <f t="shared" si="2"/>
        <v>96</v>
      </c>
      <c r="G11" s="5">
        <v>4</v>
      </c>
      <c r="H11" s="5">
        <v>6</v>
      </c>
      <c r="I11" s="5">
        <v>3</v>
      </c>
      <c r="J11" s="2">
        <f>AVERAGE(G11:I11)/AVERAGE(D11:F11)*100</f>
        <v>3.6931818181818183</v>
      </c>
      <c r="K11">
        <f t="shared" ref="K11:K16" si="3">STDEV(G11:I11)/AVERAGE(R11:T11)*100</f>
        <v>5.2074723806316348</v>
      </c>
      <c r="R11" s="5">
        <v>22</v>
      </c>
      <c r="S11" s="5">
        <v>42</v>
      </c>
      <c r="T11" s="5">
        <v>24</v>
      </c>
    </row>
    <row r="12" spans="1:20">
      <c r="A12" s="1"/>
      <c r="B12" s="1"/>
      <c r="C12" s="5">
        <v>2</v>
      </c>
      <c r="D12">
        <f t="shared" ref="D12:D16" si="4">4*R12</f>
        <v>168</v>
      </c>
      <c r="E12">
        <f t="shared" ref="E12:E16" si="5">4*S12</f>
        <v>188</v>
      </c>
      <c r="F12">
        <f t="shared" ref="F12:F15" si="6">4*T12</f>
        <v>200</v>
      </c>
      <c r="G12" s="5">
        <v>6</v>
      </c>
      <c r="H12" s="5">
        <v>3</v>
      </c>
      <c r="I12" s="5">
        <v>9</v>
      </c>
      <c r="J12" s="2">
        <f t="shared" si="0"/>
        <v>3.2374100719424459</v>
      </c>
      <c r="K12">
        <f t="shared" si="3"/>
        <v>6.4748201438848918</v>
      </c>
      <c r="R12" s="5">
        <v>42</v>
      </c>
      <c r="S12" s="5">
        <v>47</v>
      </c>
      <c r="T12" s="5">
        <v>50</v>
      </c>
    </row>
    <row r="13" spans="1:20">
      <c r="A13" s="1"/>
      <c r="B13" s="1"/>
      <c r="C13" s="5">
        <v>3</v>
      </c>
      <c r="D13">
        <f t="shared" si="4"/>
        <v>96</v>
      </c>
      <c r="E13">
        <f t="shared" si="5"/>
        <v>140</v>
      </c>
      <c r="F13">
        <f t="shared" si="6"/>
        <v>128</v>
      </c>
      <c r="G13" s="5">
        <v>6</v>
      </c>
      <c r="H13" s="5">
        <v>4</v>
      </c>
      <c r="I13" s="5">
        <v>1</v>
      </c>
      <c r="J13" s="2">
        <f t="shared" si="0"/>
        <v>3.0219780219780219</v>
      </c>
      <c r="K13">
        <f t="shared" si="3"/>
        <v>8.2965213574403833</v>
      </c>
      <c r="R13" s="5">
        <v>24</v>
      </c>
      <c r="S13" s="5">
        <v>35</v>
      </c>
      <c r="T13" s="5">
        <v>32</v>
      </c>
    </row>
    <row r="14" spans="1:20">
      <c r="A14" s="1" t="s">
        <v>12</v>
      </c>
      <c r="B14" s="1">
        <v>20</v>
      </c>
      <c r="C14" s="5">
        <v>1</v>
      </c>
      <c r="D14">
        <f>4*R14</f>
        <v>164</v>
      </c>
      <c r="E14">
        <f t="shared" si="5"/>
        <v>180</v>
      </c>
      <c r="F14">
        <f t="shared" si="6"/>
        <v>216</v>
      </c>
      <c r="G14" s="5">
        <v>0</v>
      </c>
      <c r="H14" s="5">
        <v>1</v>
      </c>
      <c r="I14" s="5">
        <v>3</v>
      </c>
      <c r="J14" s="2">
        <f t="shared" si="0"/>
        <v>0.7142857142857143</v>
      </c>
      <c r="K14">
        <f t="shared" si="3"/>
        <v>3.2732683535398861</v>
      </c>
      <c r="R14" s="5">
        <v>41</v>
      </c>
      <c r="S14" s="5">
        <v>45</v>
      </c>
      <c r="T14" s="5">
        <v>54</v>
      </c>
    </row>
    <row r="15" spans="1:20">
      <c r="A15" s="1"/>
      <c r="B15" s="1"/>
      <c r="C15" s="5">
        <v>2</v>
      </c>
      <c r="D15">
        <f t="shared" si="4"/>
        <v>180</v>
      </c>
      <c r="E15">
        <f t="shared" si="5"/>
        <v>168</v>
      </c>
      <c r="F15">
        <f t="shared" si="6"/>
        <v>168</v>
      </c>
      <c r="G15" s="5">
        <v>1</v>
      </c>
      <c r="H15" s="5">
        <v>1</v>
      </c>
      <c r="I15" s="5">
        <v>3</v>
      </c>
      <c r="J15" s="2">
        <f t="shared" si="0"/>
        <v>0.96899224806201545</v>
      </c>
      <c r="K15">
        <f t="shared" si="3"/>
        <v>2.6853500892540731</v>
      </c>
      <c r="R15" s="5">
        <v>45</v>
      </c>
      <c r="S15" s="5">
        <v>42</v>
      </c>
      <c r="T15" s="5">
        <v>42</v>
      </c>
    </row>
    <row r="16" spans="1:20">
      <c r="A16" s="1"/>
      <c r="B16" s="1"/>
      <c r="C16" s="1">
        <v>3</v>
      </c>
      <c r="D16">
        <f t="shared" si="4"/>
        <v>176</v>
      </c>
      <c r="E16">
        <f t="shared" si="5"/>
        <v>172</v>
      </c>
      <c r="F16">
        <f>4*T16</f>
        <v>160</v>
      </c>
      <c r="G16" s="1">
        <v>4</v>
      </c>
      <c r="H16" s="1">
        <v>1</v>
      </c>
      <c r="I16" s="1">
        <v>1</v>
      </c>
      <c r="J16" s="2">
        <f t="shared" si="0"/>
        <v>1.1811023622047243</v>
      </c>
      <c r="K16">
        <f t="shared" si="3"/>
        <v>4.0914586005564022</v>
      </c>
      <c r="R16" s="1">
        <v>44</v>
      </c>
      <c r="S16" s="1">
        <v>43</v>
      </c>
      <c r="T16" s="1">
        <v>40</v>
      </c>
    </row>
    <row r="17" spans="1:20">
      <c r="A17" s="1" t="s">
        <v>4</v>
      </c>
      <c r="B17" s="1">
        <v>100</v>
      </c>
      <c r="C17" s="1">
        <v>1</v>
      </c>
      <c r="D17" s="1">
        <v>48</v>
      </c>
      <c r="E17" s="1">
        <v>52</v>
      </c>
      <c r="F17" s="1">
        <v>49</v>
      </c>
      <c r="G17" s="1">
        <v>55</v>
      </c>
      <c r="H17" s="1">
        <v>61</v>
      </c>
      <c r="I17" s="1">
        <v>59</v>
      </c>
      <c r="J17" s="2">
        <f t="shared" si="0"/>
        <v>117.44966442953022</v>
      </c>
      <c r="K17">
        <f t="shared" si="1"/>
        <v>6.151108315376967</v>
      </c>
      <c r="M17" t="str">
        <f>A17</f>
        <v>DA28102+R6K</v>
      </c>
      <c r="N17">
        <v>100</v>
      </c>
      <c r="O17" s="6">
        <f>AVERAGE(J17:J19)</f>
        <v>116.05814597926963</v>
      </c>
      <c r="P17" s="6">
        <f>AVERAGE(K17:K19)</f>
        <v>14.453348030275885</v>
      </c>
    </row>
    <row r="18" spans="1:20">
      <c r="A18" s="1"/>
      <c r="B18" s="1"/>
      <c r="C18" s="1">
        <v>2</v>
      </c>
      <c r="D18" s="1">
        <v>24</v>
      </c>
      <c r="E18" s="1">
        <v>23</v>
      </c>
      <c r="F18" s="1">
        <v>19</v>
      </c>
      <c r="G18" s="1">
        <v>22</v>
      </c>
      <c r="H18" s="1">
        <v>30</v>
      </c>
      <c r="I18" s="1">
        <v>37</v>
      </c>
      <c r="J18" s="2">
        <f t="shared" si="0"/>
        <v>134.84848484848487</v>
      </c>
      <c r="K18">
        <f t="shared" si="1"/>
        <v>34.116152270296048</v>
      </c>
      <c r="N18">
        <v>99</v>
      </c>
      <c r="O18" s="6">
        <f>AVERAGE(J20:J22)</f>
        <v>76.527518203666986</v>
      </c>
      <c r="P18" s="6">
        <f>AVERAGE(K20:K22)</f>
        <v>17.739435317829901</v>
      </c>
    </row>
    <row r="19" spans="1:20">
      <c r="A19" s="1"/>
      <c r="B19" s="1"/>
      <c r="C19" s="1">
        <v>3</v>
      </c>
      <c r="D19" s="1">
        <v>36</v>
      </c>
      <c r="E19" s="1">
        <v>30</v>
      </c>
      <c r="F19" s="1">
        <v>31</v>
      </c>
      <c r="G19" s="1">
        <v>31</v>
      </c>
      <c r="H19" s="1">
        <v>30</v>
      </c>
      <c r="I19" s="1">
        <v>32</v>
      </c>
      <c r="J19" s="2">
        <f t="shared" si="0"/>
        <v>95.876288659793801</v>
      </c>
      <c r="K19">
        <f t="shared" si="1"/>
        <v>3.0927835051546388</v>
      </c>
      <c r="N19">
        <v>90</v>
      </c>
      <c r="O19" s="6">
        <f>AVERAGE(J23:J25)</f>
        <v>28.026309607704956</v>
      </c>
      <c r="P19" s="6">
        <f>AVERAGE(K23:K25)</f>
        <v>9.1770442462745034</v>
      </c>
    </row>
    <row r="20" spans="1:20">
      <c r="A20" s="1"/>
      <c r="B20" s="1">
        <v>99</v>
      </c>
      <c r="C20" s="1">
        <v>1</v>
      </c>
      <c r="D20" s="1">
        <v>32</v>
      </c>
      <c r="E20" s="1">
        <v>24</v>
      </c>
      <c r="F20" s="1">
        <v>30</v>
      </c>
      <c r="G20" s="1">
        <v>27</v>
      </c>
      <c r="H20" s="1">
        <v>15</v>
      </c>
      <c r="I20" s="1">
        <v>23</v>
      </c>
      <c r="J20" s="2">
        <f t="shared" si="0"/>
        <v>75.581395348837205</v>
      </c>
      <c r="K20">
        <f t="shared" si="1"/>
        <v>21.314305557934148</v>
      </c>
      <c r="N20">
        <v>50</v>
      </c>
      <c r="O20" s="6">
        <f>AVERAGE(J26:J28)</f>
        <v>14.789783427495292</v>
      </c>
      <c r="P20" s="6">
        <f>AVERAGE(K26:K28)</f>
        <v>3.6627620110561891</v>
      </c>
    </row>
    <row r="21" spans="1:20">
      <c r="A21" s="1"/>
      <c r="B21" s="1"/>
      <c r="C21" s="1">
        <v>2</v>
      </c>
      <c r="D21" s="1">
        <v>72</v>
      </c>
      <c r="E21" s="1">
        <v>60</v>
      </c>
      <c r="F21" s="1">
        <v>79</v>
      </c>
      <c r="G21" s="1">
        <v>48</v>
      </c>
      <c r="H21" s="1">
        <v>57</v>
      </c>
      <c r="I21" s="1">
        <v>56</v>
      </c>
      <c r="J21" s="2">
        <f t="shared" si="0"/>
        <v>76.30331753554502</v>
      </c>
      <c r="K21">
        <f t="shared" si="1"/>
        <v>7.013577529359595</v>
      </c>
      <c r="N21">
        <v>20</v>
      </c>
      <c r="O21" s="6">
        <f>AVERAGE(J29:J31)</f>
        <v>4.2215289730349967</v>
      </c>
      <c r="P21" s="6">
        <f>AVERAGE(K29:K31)</f>
        <v>2.1359648847342543</v>
      </c>
    </row>
    <row r="22" spans="1:20">
      <c r="A22" s="1"/>
      <c r="B22" s="1"/>
      <c r="C22" s="1">
        <v>3</v>
      </c>
      <c r="D22" s="1">
        <v>64</v>
      </c>
      <c r="E22" s="1">
        <v>41</v>
      </c>
      <c r="F22" s="1">
        <v>34</v>
      </c>
      <c r="G22" s="1">
        <v>49</v>
      </c>
      <c r="H22" s="1">
        <v>27</v>
      </c>
      <c r="I22" s="1">
        <v>32</v>
      </c>
      <c r="J22" s="2">
        <f t="shared" si="0"/>
        <v>77.697841726618705</v>
      </c>
      <c r="K22">
        <f t="shared" si="1"/>
        <v>24.890422866195962</v>
      </c>
    </row>
    <row r="23" spans="1:20">
      <c r="B23" s="1">
        <v>90</v>
      </c>
      <c r="C23" s="1">
        <v>1</v>
      </c>
      <c r="D23" s="1">
        <v>66</v>
      </c>
      <c r="E23" s="1">
        <v>57</v>
      </c>
      <c r="F23" s="1">
        <v>52</v>
      </c>
      <c r="G23" s="1">
        <v>22</v>
      </c>
      <c r="H23" s="1">
        <v>15</v>
      </c>
      <c r="I23" s="1">
        <v>19</v>
      </c>
      <c r="J23" s="2">
        <f t="shared" si="0"/>
        <v>32</v>
      </c>
      <c r="K23">
        <f t="shared" si="1"/>
        <v>6.0203735730587171</v>
      </c>
    </row>
    <row r="24" spans="1:20">
      <c r="B24" s="1"/>
      <c r="C24" s="1">
        <v>2</v>
      </c>
      <c r="D24" s="1">
        <v>65</v>
      </c>
      <c r="E24" s="1">
        <v>59</v>
      </c>
      <c r="F24" s="1">
        <v>63</v>
      </c>
      <c r="G24" s="1">
        <v>9</v>
      </c>
      <c r="H24" s="1">
        <v>18</v>
      </c>
      <c r="I24" s="1">
        <v>24</v>
      </c>
      <c r="J24" s="2">
        <f t="shared" si="0"/>
        <v>27.27272727272727</v>
      </c>
      <c r="K24">
        <f t="shared" si="1"/>
        <v>12.112033853375534</v>
      </c>
    </row>
    <row r="25" spans="1:20">
      <c r="B25" s="1"/>
      <c r="C25" s="1">
        <v>3</v>
      </c>
      <c r="D25" s="1">
        <v>36</v>
      </c>
      <c r="E25" s="1">
        <v>44</v>
      </c>
      <c r="F25" s="1">
        <v>49</v>
      </c>
      <c r="G25" s="1">
        <v>10</v>
      </c>
      <c r="H25" s="1">
        <v>7</v>
      </c>
      <c r="I25" s="1">
        <v>15</v>
      </c>
      <c r="J25" s="2">
        <f t="shared" si="0"/>
        <v>24.806201550387598</v>
      </c>
      <c r="K25">
        <f t="shared" si="1"/>
        <v>9.39872531238926</v>
      </c>
    </row>
    <row r="26" spans="1:20">
      <c r="B26" s="1">
        <v>50</v>
      </c>
      <c r="C26" s="1">
        <v>1</v>
      </c>
      <c r="D26" s="1">
        <f>4*R26</f>
        <v>68</v>
      </c>
      <c r="E26" s="1">
        <f t="shared" ref="E26:F26" si="7">4*S26</f>
        <v>108</v>
      </c>
      <c r="F26" s="1">
        <f t="shared" si="7"/>
        <v>124</v>
      </c>
      <c r="G26" s="1">
        <v>16</v>
      </c>
      <c r="H26" s="1">
        <v>17</v>
      </c>
      <c r="I26" s="1">
        <v>8</v>
      </c>
      <c r="J26" s="2">
        <f t="shared" si="0"/>
        <v>13.666666666666666</v>
      </c>
      <c r="K26">
        <f t="shared" si="1"/>
        <v>4.9328828623162453</v>
      </c>
      <c r="R26">
        <v>17</v>
      </c>
      <c r="S26">
        <v>27</v>
      </c>
      <c r="T26">
        <v>31</v>
      </c>
    </row>
    <row r="27" spans="1:20">
      <c r="B27" s="1"/>
      <c r="C27" s="1">
        <v>2</v>
      </c>
      <c r="D27" s="1">
        <f t="shared" ref="D27:D31" si="8">4*R27</f>
        <v>200</v>
      </c>
      <c r="E27" s="1">
        <f t="shared" ref="E27:E31" si="9">4*S27</f>
        <v>168</v>
      </c>
      <c r="F27" s="1">
        <f t="shared" ref="F27:F31" si="10">4*T27</f>
        <v>176</v>
      </c>
      <c r="G27" s="1">
        <v>21</v>
      </c>
      <c r="H27" s="1">
        <v>12</v>
      </c>
      <c r="I27" s="1">
        <v>18</v>
      </c>
      <c r="J27" s="2">
        <f t="shared" si="0"/>
        <v>9.375</v>
      </c>
      <c r="K27">
        <f t="shared" si="1"/>
        <v>2.5271557141300587</v>
      </c>
      <c r="R27">
        <v>50</v>
      </c>
      <c r="S27">
        <v>42</v>
      </c>
      <c r="T27">
        <v>44</v>
      </c>
    </row>
    <row r="28" spans="1:20">
      <c r="B28" s="1"/>
      <c r="C28" s="1">
        <v>3</v>
      </c>
      <c r="D28" s="1">
        <f t="shared" si="8"/>
        <v>240</v>
      </c>
      <c r="E28" s="1">
        <f t="shared" si="9"/>
        <v>244</v>
      </c>
      <c r="F28" s="1">
        <f t="shared" si="10"/>
        <v>224</v>
      </c>
      <c r="G28" s="1">
        <v>41</v>
      </c>
      <c r="H28" s="1">
        <v>53</v>
      </c>
      <c r="I28" s="1">
        <v>57</v>
      </c>
      <c r="J28" s="2">
        <f t="shared" si="0"/>
        <v>21.327683615819211</v>
      </c>
      <c r="K28">
        <f t="shared" si="1"/>
        <v>3.5282474567222626</v>
      </c>
      <c r="R28">
        <v>60</v>
      </c>
      <c r="S28">
        <v>61</v>
      </c>
      <c r="T28">
        <v>56</v>
      </c>
    </row>
    <row r="29" spans="1:20">
      <c r="B29" s="1">
        <v>20</v>
      </c>
      <c r="C29" s="1">
        <v>1</v>
      </c>
      <c r="D29" s="1">
        <f t="shared" si="8"/>
        <v>140</v>
      </c>
      <c r="E29" s="1">
        <f t="shared" si="9"/>
        <v>120</v>
      </c>
      <c r="F29" s="1">
        <f t="shared" si="10"/>
        <v>160</v>
      </c>
      <c r="G29" s="1">
        <v>11</v>
      </c>
      <c r="H29" s="1">
        <v>7</v>
      </c>
      <c r="I29" s="1">
        <v>6</v>
      </c>
      <c r="J29" s="2">
        <f t="shared" si="0"/>
        <v>5.7142857142857144</v>
      </c>
      <c r="K29">
        <f t="shared" si="1"/>
        <v>1.8898223650461361</v>
      </c>
      <c r="R29">
        <v>35</v>
      </c>
      <c r="S29">
        <v>30</v>
      </c>
      <c r="T29">
        <v>40</v>
      </c>
    </row>
    <row r="30" spans="1:20">
      <c r="B30" s="1"/>
      <c r="C30" s="1">
        <v>2</v>
      </c>
      <c r="D30" s="1">
        <f t="shared" si="8"/>
        <v>72</v>
      </c>
      <c r="E30" s="1">
        <f t="shared" si="9"/>
        <v>116</v>
      </c>
      <c r="F30" s="1">
        <f t="shared" si="10"/>
        <v>144</v>
      </c>
      <c r="G30" s="1">
        <v>12</v>
      </c>
      <c r="H30" s="1">
        <v>2</v>
      </c>
      <c r="I30" s="1">
        <v>7</v>
      </c>
      <c r="J30" s="2">
        <f t="shared" si="0"/>
        <v>6.3253012048192767</v>
      </c>
      <c r="K30">
        <f t="shared" si="1"/>
        <v>4.5180722891566267</v>
      </c>
      <c r="R30">
        <v>18</v>
      </c>
      <c r="S30">
        <v>29</v>
      </c>
      <c r="T30">
        <v>36</v>
      </c>
    </row>
    <row r="31" spans="1:20">
      <c r="B31" s="1"/>
      <c r="C31" s="1">
        <v>3</v>
      </c>
      <c r="D31" s="1">
        <f t="shared" si="8"/>
        <v>196</v>
      </c>
      <c r="E31" s="1">
        <f t="shared" si="9"/>
        <v>116</v>
      </c>
      <c r="F31" s="1">
        <f t="shared" si="10"/>
        <v>168</v>
      </c>
      <c r="G31" s="1">
        <v>1</v>
      </c>
      <c r="H31" s="1">
        <v>1</v>
      </c>
      <c r="I31" s="1">
        <v>1</v>
      </c>
      <c r="J31" s="2">
        <f t="shared" si="0"/>
        <v>0.625</v>
      </c>
      <c r="K31">
        <f t="shared" si="1"/>
        <v>0</v>
      </c>
      <c r="R31">
        <v>49</v>
      </c>
      <c r="S31">
        <v>29</v>
      </c>
      <c r="T31">
        <v>42</v>
      </c>
    </row>
  </sheetData>
  <mergeCells count="2">
    <mergeCell ref="D1:F1"/>
    <mergeCell ref="G1:I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DDF42-DC7D-4160-BC9F-637C5DD16428}">
  <dimension ref="A1:T34"/>
  <sheetViews>
    <sheetView zoomScale="50" workbookViewId="0">
      <selection activeCell="A2" sqref="A2:T16"/>
    </sheetView>
  </sheetViews>
  <sheetFormatPr baseColWidth="10" defaultColWidth="11" defaultRowHeight="16"/>
  <cols>
    <col min="1" max="1" width="12.6640625" bestFit="1" customWidth="1"/>
    <col min="3" max="3" width="12.5" bestFit="1" customWidth="1"/>
    <col min="13" max="13" width="16.83203125" bestFit="1" customWidth="1"/>
  </cols>
  <sheetData>
    <row r="1" spans="1:20">
      <c r="A1" s="1" t="s">
        <v>8</v>
      </c>
      <c r="B1" s="1"/>
      <c r="C1" s="1" t="s">
        <v>6</v>
      </c>
      <c r="D1" s="14" t="s">
        <v>0</v>
      </c>
      <c r="E1" s="14"/>
      <c r="F1" s="14"/>
      <c r="G1" s="14" t="s">
        <v>1</v>
      </c>
      <c r="H1" s="14"/>
      <c r="I1" s="14"/>
      <c r="J1" s="1" t="s">
        <v>2</v>
      </c>
      <c r="K1" t="s">
        <v>5</v>
      </c>
      <c r="M1" t="s">
        <v>9</v>
      </c>
      <c r="O1" t="s">
        <v>10</v>
      </c>
      <c r="P1" t="s">
        <v>11</v>
      </c>
    </row>
    <row r="2" spans="1:20">
      <c r="A2" s="1" t="s">
        <v>3</v>
      </c>
      <c r="B2" s="1">
        <v>100</v>
      </c>
      <c r="C2" s="5">
        <v>1</v>
      </c>
      <c r="D2" s="5">
        <v>49</v>
      </c>
      <c r="E2" s="5">
        <v>44</v>
      </c>
      <c r="F2" s="5">
        <v>45</v>
      </c>
      <c r="G2" s="5">
        <v>9</v>
      </c>
      <c r="H2" s="5">
        <v>18</v>
      </c>
      <c r="I2" s="5">
        <v>13</v>
      </c>
      <c r="J2" s="2">
        <f t="shared" ref="J2:J31" si="0">AVERAGE(G2:I2)/AVERAGE(D2:F2)*100</f>
        <v>28.985507246376812</v>
      </c>
      <c r="K2">
        <f t="shared" ref="K2:K31" si="1">STDEV(G2:I2)/AVERAGE(D2:F2)*100</f>
        <v>9.80271685396281</v>
      </c>
      <c r="M2" t="str">
        <f>A2</f>
        <v>DA28102+PCU1</v>
      </c>
      <c r="N2">
        <v>100</v>
      </c>
      <c r="O2" s="6">
        <f>AVERAGE(J2:J4)</f>
        <v>31.228491241026038</v>
      </c>
      <c r="P2" s="6">
        <f>AVERAGE(K2:K4)</f>
        <v>4.9923979913240126</v>
      </c>
    </row>
    <row r="3" spans="1:20">
      <c r="A3" s="1"/>
      <c r="B3" s="1"/>
      <c r="C3" s="5">
        <v>2</v>
      </c>
      <c r="D3" s="5">
        <v>47</v>
      </c>
      <c r="E3" s="5">
        <v>59</v>
      </c>
      <c r="F3" s="5">
        <v>51</v>
      </c>
      <c r="G3" s="5">
        <v>16</v>
      </c>
      <c r="H3" s="5">
        <v>17</v>
      </c>
      <c r="I3" s="5">
        <v>19</v>
      </c>
      <c r="J3" s="2">
        <f t="shared" si="0"/>
        <v>33.121019108280251</v>
      </c>
      <c r="K3">
        <f t="shared" si="1"/>
        <v>2.918838022264866</v>
      </c>
      <c r="N3">
        <v>99</v>
      </c>
      <c r="O3" s="6">
        <f>AVERAGE(J5:J7)</f>
        <v>11.274058149058149</v>
      </c>
      <c r="P3" s="6">
        <f>AVERAGE(K5:K7)</f>
        <v>4.3130639687438315</v>
      </c>
    </row>
    <row r="4" spans="1:20">
      <c r="A4" s="1"/>
      <c r="B4" s="1"/>
      <c r="C4" s="5">
        <v>3</v>
      </c>
      <c r="D4" s="5">
        <v>46</v>
      </c>
      <c r="E4" s="5">
        <v>49</v>
      </c>
      <c r="F4" s="5">
        <v>38</v>
      </c>
      <c r="G4" s="5">
        <v>14</v>
      </c>
      <c r="H4" s="5">
        <v>13</v>
      </c>
      <c r="I4" s="5">
        <v>15</v>
      </c>
      <c r="J4" s="2">
        <f t="shared" si="0"/>
        <v>31.578947368421051</v>
      </c>
      <c r="K4">
        <f t="shared" si="1"/>
        <v>2.2556390977443606</v>
      </c>
      <c r="N4">
        <v>90</v>
      </c>
      <c r="O4" s="6">
        <f>AVERAGE(J8:J10)</f>
        <v>2.6175254608474123</v>
      </c>
      <c r="P4" s="6">
        <f>AVERAGE(K8:K10)</f>
        <v>0.99977587642746801</v>
      </c>
    </row>
    <row r="5" spans="1:20">
      <c r="A5" s="1"/>
      <c r="B5" s="1">
        <v>99</v>
      </c>
      <c r="C5" s="5">
        <v>1</v>
      </c>
      <c r="D5" s="5">
        <v>83</v>
      </c>
      <c r="E5" s="5">
        <v>78</v>
      </c>
      <c r="F5" s="5">
        <v>95</v>
      </c>
      <c r="G5" s="5">
        <v>5</v>
      </c>
      <c r="H5" s="5">
        <v>10</v>
      </c>
      <c r="I5" s="5">
        <v>9</v>
      </c>
      <c r="J5" s="2">
        <f t="shared" si="0"/>
        <v>9.375</v>
      </c>
      <c r="K5">
        <f t="shared" si="1"/>
        <v>3.1004898176538171</v>
      </c>
      <c r="N5">
        <v>50</v>
      </c>
      <c r="O5" s="6">
        <f>AVERAGE(J11:J13)</f>
        <v>2.1183780048990379</v>
      </c>
      <c r="P5" s="6">
        <f>AVERAGE(K11:K13)</f>
        <v>3.1814391002027662</v>
      </c>
    </row>
    <row r="6" spans="1:20">
      <c r="A6" s="1"/>
      <c r="B6" s="1"/>
      <c r="C6" s="5">
        <v>2</v>
      </c>
      <c r="D6" s="5">
        <v>79</v>
      </c>
      <c r="E6" s="5">
        <v>88</v>
      </c>
      <c r="F6" s="5">
        <v>92</v>
      </c>
      <c r="G6" s="5">
        <v>10</v>
      </c>
      <c r="H6" s="5">
        <v>4</v>
      </c>
      <c r="I6" s="5">
        <v>14</v>
      </c>
      <c r="J6" s="2">
        <f t="shared" si="0"/>
        <v>10.810810810810811</v>
      </c>
      <c r="K6">
        <f t="shared" si="1"/>
        <v>5.8299879809040549</v>
      </c>
      <c r="N6">
        <v>20</v>
      </c>
      <c r="O6" s="6">
        <f>AVERAGE(J14:J16)</f>
        <v>1.1998948758993675</v>
      </c>
      <c r="P6" s="6">
        <f>AVERAGE(K14:K16)</f>
        <v>1.7986379295323609</v>
      </c>
    </row>
    <row r="7" spans="1:20">
      <c r="A7" s="1"/>
      <c r="B7" s="1"/>
      <c r="C7" s="5">
        <v>3</v>
      </c>
      <c r="D7" s="5">
        <v>56</v>
      </c>
      <c r="E7" s="5">
        <v>77</v>
      </c>
      <c r="F7" s="5">
        <v>65</v>
      </c>
      <c r="G7" s="5">
        <v>11</v>
      </c>
      <c r="H7" s="5">
        <v>6</v>
      </c>
      <c r="I7" s="5">
        <v>10</v>
      </c>
      <c r="J7" s="2">
        <f t="shared" si="0"/>
        <v>13.636363636363635</v>
      </c>
      <c r="K7">
        <f t="shared" si="1"/>
        <v>4.0087141076736224</v>
      </c>
    </row>
    <row r="8" spans="1:20">
      <c r="A8" s="1"/>
      <c r="B8" s="1">
        <v>90</v>
      </c>
      <c r="C8" s="5">
        <v>1</v>
      </c>
      <c r="D8" s="5">
        <v>94</v>
      </c>
      <c r="E8" s="5">
        <v>107</v>
      </c>
      <c r="F8" s="5">
        <v>123</v>
      </c>
      <c r="G8" s="5">
        <v>2</v>
      </c>
      <c r="H8" s="5">
        <v>3</v>
      </c>
      <c r="I8" s="5">
        <v>2</v>
      </c>
      <c r="J8" s="2">
        <f t="shared" si="0"/>
        <v>2.1604938271604941</v>
      </c>
      <c r="K8">
        <f t="shared" si="1"/>
        <v>0.53458358258298733</v>
      </c>
    </row>
    <row r="9" spans="1:20">
      <c r="A9" s="1"/>
      <c r="B9" s="1"/>
      <c r="C9" s="5">
        <v>2</v>
      </c>
      <c r="D9" s="5">
        <v>45</v>
      </c>
      <c r="E9" s="5">
        <v>52</v>
      </c>
      <c r="F9" s="5">
        <v>52</v>
      </c>
      <c r="G9" s="5">
        <v>1</v>
      </c>
      <c r="H9" s="5">
        <v>1</v>
      </c>
      <c r="I9" s="5">
        <v>2</v>
      </c>
      <c r="J9" s="2">
        <f t="shared" si="0"/>
        <v>2.6845637583892619</v>
      </c>
      <c r="K9">
        <f t="shared" si="1"/>
        <v>1.1624502064220654</v>
      </c>
    </row>
    <row r="10" spans="1:20">
      <c r="A10" s="1"/>
      <c r="B10" s="1"/>
      <c r="C10" s="5">
        <v>3</v>
      </c>
      <c r="D10" s="5">
        <v>47</v>
      </c>
      <c r="E10" s="5">
        <v>36</v>
      </c>
      <c r="F10" s="5">
        <v>50</v>
      </c>
      <c r="G10" s="5">
        <v>1</v>
      </c>
      <c r="H10" s="5">
        <v>2</v>
      </c>
      <c r="I10" s="5">
        <v>1</v>
      </c>
      <c r="J10" s="2">
        <f t="shared" si="0"/>
        <v>3.007518796992481</v>
      </c>
      <c r="K10">
        <f t="shared" si="1"/>
        <v>1.3022938402773514</v>
      </c>
      <c r="R10" t="s">
        <v>13</v>
      </c>
    </row>
    <row r="11" spans="1:20">
      <c r="A11" s="1" t="s">
        <v>14</v>
      </c>
      <c r="B11" s="1">
        <v>50</v>
      </c>
      <c r="C11" s="5">
        <v>1</v>
      </c>
      <c r="D11" s="1">
        <f>4*R11</f>
        <v>388</v>
      </c>
      <c r="E11" s="1">
        <f t="shared" ref="E11:F16" si="2">4*S11</f>
        <v>352</v>
      </c>
      <c r="F11" s="1">
        <f t="shared" si="2"/>
        <v>292</v>
      </c>
      <c r="G11" s="5">
        <v>9</v>
      </c>
      <c r="H11" s="5">
        <v>4</v>
      </c>
      <c r="I11" s="5">
        <v>3</v>
      </c>
      <c r="J11" s="2">
        <f>AVERAGE(G11:I11)/AVERAGE(D11:F11)*100</f>
        <v>1.5503875968992249</v>
      </c>
      <c r="K11">
        <f t="shared" ref="K11:K16" si="3">STDEV(G11:I11)/AVERAGE(R11:T11)*100</f>
        <v>3.7378491321678129</v>
      </c>
      <c r="R11" s="5">
        <v>97</v>
      </c>
      <c r="S11" s="5">
        <v>88</v>
      </c>
      <c r="T11" s="5">
        <v>73</v>
      </c>
    </row>
    <row r="12" spans="1:20">
      <c r="A12" s="1"/>
      <c r="B12" s="1"/>
      <c r="C12" s="5">
        <v>2</v>
      </c>
      <c r="D12" s="1">
        <f t="shared" ref="D12:D16" si="4">4*R12</f>
        <v>292</v>
      </c>
      <c r="E12" s="1">
        <f t="shared" si="2"/>
        <v>240</v>
      </c>
      <c r="F12" s="1">
        <f t="shared" si="2"/>
        <v>352</v>
      </c>
      <c r="G12" s="5">
        <v>5</v>
      </c>
      <c r="H12" s="5">
        <v>5</v>
      </c>
      <c r="I12" s="5">
        <v>6</v>
      </c>
      <c r="J12" s="2">
        <f t="shared" si="0"/>
        <v>1.8099547511312215</v>
      </c>
      <c r="K12">
        <f t="shared" si="3"/>
        <v>0.78373339708998968</v>
      </c>
      <c r="R12" s="5">
        <v>73</v>
      </c>
      <c r="S12" s="5">
        <v>60</v>
      </c>
      <c r="T12" s="5">
        <v>88</v>
      </c>
    </row>
    <row r="13" spans="1:20">
      <c r="A13" s="1"/>
      <c r="B13" s="1"/>
      <c r="C13" s="5">
        <v>3</v>
      </c>
      <c r="D13" s="1">
        <f t="shared" si="4"/>
        <v>228</v>
      </c>
      <c r="E13" s="1">
        <f t="shared" si="2"/>
        <v>264</v>
      </c>
      <c r="F13" s="1">
        <f t="shared" si="2"/>
        <v>276</v>
      </c>
      <c r="G13" s="5">
        <v>9</v>
      </c>
      <c r="H13" s="5">
        <v>10</v>
      </c>
      <c r="I13" s="5">
        <v>4</v>
      </c>
      <c r="J13" s="2">
        <f t="shared" si="0"/>
        <v>2.994791666666667</v>
      </c>
      <c r="K13">
        <f t="shared" si="3"/>
        <v>5.0227347713504962</v>
      </c>
      <c r="R13" s="5">
        <v>57</v>
      </c>
      <c r="S13" s="5">
        <v>66</v>
      </c>
      <c r="T13" s="5">
        <v>69</v>
      </c>
    </row>
    <row r="14" spans="1:20">
      <c r="A14" s="1" t="s">
        <v>14</v>
      </c>
      <c r="B14" s="1">
        <v>20</v>
      </c>
      <c r="C14" s="5">
        <v>1</v>
      </c>
      <c r="D14" s="1">
        <f t="shared" si="4"/>
        <v>192</v>
      </c>
      <c r="E14" s="1">
        <f t="shared" si="2"/>
        <v>216</v>
      </c>
      <c r="F14" s="1">
        <f t="shared" si="2"/>
        <v>212</v>
      </c>
      <c r="G14" s="5">
        <v>2</v>
      </c>
      <c r="H14" s="5">
        <v>1</v>
      </c>
      <c r="I14" s="5">
        <v>2</v>
      </c>
      <c r="J14" s="2">
        <f t="shared" si="0"/>
        <v>0.80645161290322598</v>
      </c>
      <c r="K14">
        <f t="shared" si="3"/>
        <v>1.1174521339154042</v>
      </c>
      <c r="R14" s="5">
        <v>48</v>
      </c>
      <c r="S14" s="5">
        <v>54</v>
      </c>
      <c r="T14" s="5">
        <v>53</v>
      </c>
    </row>
    <row r="15" spans="1:20">
      <c r="A15" s="1"/>
      <c r="B15" s="1"/>
      <c r="C15" s="5">
        <v>2</v>
      </c>
      <c r="D15" s="1">
        <f t="shared" si="4"/>
        <v>400</v>
      </c>
      <c r="E15" s="1">
        <f t="shared" si="2"/>
        <v>372</v>
      </c>
      <c r="F15" s="1">
        <f t="shared" si="2"/>
        <v>352</v>
      </c>
      <c r="G15" s="5">
        <v>4</v>
      </c>
      <c r="H15" s="5">
        <v>4</v>
      </c>
      <c r="I15" s="5">
        <v>2</v>
      </c>
      <c r="J15" s="2">
        <f t="shared" si="0"/>
        <v>0.88967971530249101</v>
      </c>
      <c r="K15">
        <f t="shared" si="3"/>
        <v>1.2327763754938623</v>
      </c>
      <c r="R15" s="5">
        <v>100</v>
      </c>
      <c r="S15" s="5">
        <v>93</v>
      </c>
      <c r="T15" s="5">
        <v>88</v>
      </c>
    </row>
    <row r="16" spans="1:20">
      <c r="A16" s="1"/>
      <c r="B16" s="1"/>
      <c r="C16" s="1">
        <v>3</v>
      </c>
      <c r="D16" s="1">
        <f t="shared" si="4"/>
        <v>272</v>
      </c>
      <c r="E16" s="1">
        <f t="shared" si="2"/>
        <v>284</v>
      </c>
      <c r="F16" s="1">
        <f t="shared" si="2"/>
        <v>232</v>
      </c>
      <c r="G16" s="1">
        <v>7</v>
      </c>
      <c r="H16" s="5">
        <v>3</v>
      </c>
      <c r="I16" s="1">
        <v>5</v>
      </c>
      <c r="J16" s="2">
        <f t="shared" si="0"/>
        <v>1.9035532994923856</v>
      </c>
      <c r="K16">
        <f t="shared" si="3"/>
        <v>3.0456852791878171</v>
      </c>
      <c r="R16" s="5">
        <v>68</v>
      </c>
      <c r="S16" s="5">
        <v>71</v>
      </c>
      <c r="T16" s="5">
        <v>58</v>
      </c>
    </row>
    <row r="17" spans="1:20">
      <c r="A17" s="1" t="s">
        <v>4</v>
      </c>
      <c r="B17" s="1">
        <v>100</v>
      </c>
      <c r="C17" s="1">
        <v>1</v>
      </c>
      <c r="D17" s="1">
        <v>42</v>
      </c>
      <c r="E17" s="1">
        <v>39</v>
      </c>
      <c r="F17" s="1">
        <v>42</v>
      </c>
      <c r="G17" s="1">
        <v>45</v>
      </c>
      <c r="H17" s="5">
        <v>36</v>
      </c>
      <c r="I17" s="1">
        <v>38</v>
      </c>
      <c r="J17" s="2">
        <f t="shared" si="0"/>
        <v>96.747967479674784</v>
      </c>
      <c r="K17">
        <f t="shared" si="1"/>
        <v>11.526379576225875</v>
      </c>
      <c r="M17" t="str">
        <f>A17</f>
        <v>DA28102+R6K</v>
      </c>
      <c r="N17">
        <v>100</v>
      </c>
      <c r="O17" s="6">
        <f>AVERAGE(J17:J19)</f>
        <v>101.72638981718221</v>
      </c>
      <c r="P17" s="6">
        <f>AVERAGE(K17:K19)</f>
        <v>9.6790131631290741</v>
      </c>
    </row>
    <row r="18" spans="1:20">
      <c r="A18" s="1"/>
      <c r="B18" s="1"/>
      <c r="C18" s="1">
        <v>2</v>
      </c>
      <c r="D18" s="1">
        <v>48</v>
      </c>
      <c r="E18" s="1">
        <v>36</v>
      </c>
      <c r="F18" s="1">
        <v>37</v>
      </c>
      <c r="G18" s="1">
        <v>49</v>
      </c>
      <c r="H18" s="5">
        <v>48</v>
      </c>
      <c r="I18" s="1">
        <v>48</v>
      </c>
      <c r="J18" s="2">
        <f t="shared" si="0"/>
        <v>119.83471074380165</v>
      </c>
      <c r="K18">
        <f t="shared" si="1"/>
        <v>1.4314469484040309</v>
      </c>
      <c r="N18">
        <v>99</v>
      </c>
      <c r="O18" s="6">
        <f>AVERAGE(J20:J22)</f>
        <v>71.289708713777202</v>
      </c>
      <c r="P18" s="6">
        <f>AVERAGE(K20:K22)</f>
        <v>7.173110997057802</v>
      </c>
    </row>
    <row r="19" spans="1:20">
      <c r="A19" s="1"/>
      <c r="B19" s="1"/>
      <c r="C19" s="1">
        <v>3</v>
      </c>
      <c r="D19" s="1">
        <v>37</v>
      </c>
      <c r="E19" s="1">
        <v>41</v>
      </c>
      <c r="F19" s="1">
        <v>36</v>
      </c>
      <c r="G19" s="1">
        <v>27</v>
      </c>
      <c r="H19" s="1">
        <v>39</v>
      </c>
      <c r="I19" s="1">
        <v>35</v>
      </c>
      <c r="J19" s="2">
        <f t="shared" si="0"/>
        <v>88.596491228070178</v>
      </c>
      <c r="K19">
        <f t="shared" si="1"/>
        <v>16.079212964757318</v>
      </c>
      <c r="N19">
        <v>90</v>
      </c>
      <c r="O19" s="6">
        <f>AVERAGE(J23:J25)</f>
        <v>12.812790388955264</v>
      </c>
      <c r="P19" s="6">
        <f>AVERAGE(K23:K25)</f>
        <v>2.9053274441867436</v>
      </c>
    </row>
    <row r="20" spans="1:20">
      <c r="A20" s="1"/>
      <c r="B20" s="1">
        <v>99</v>
      </c>
      <c r="C20" s="1">
        <v>1</v>
      </c>
      <c r="D20" s="1">
        <v>54</v>
      </c>
      <c r="E20" s="1">
        <v>61</v>
      </c>
      <c r="F20" s="1">
        <v>62</v>
      </c>
      <c r="G20" s="1">
        <v>41</v>
      </c>
      <c r="H20" s="5">
        <v>41</v>
      </c>
      <c r="I20" s="1">
        <v>46</v>
      </c>
      <c r="J20" s="2">
        <f t="shared" si="0"/>
        <v>72.316384180790962</v>
      </c>
      <c r="K20">
        <f t="shared" si="1"/>
        <v>4.892798891437506</v>
      </c>
      <c r="N20">
        <v>50</v>
      </c>
      <c r="O20" s="6">
        <f>AVERAGE(J26:J28)</f>
        <v>7.4926361908863379</v>
      </c>
      <c r="P20" s="6">
        <f>AVERAGE(K26:K28)</f>
        <v>0.73365375671428967</v>
      </c>
    </row>
    <row r="21" spans="1:20">
      <c r="A21" s="1"/>
      <c r="B21" s="1"/>
      <c r="C21" s="1">
        <v>2</v>
      </c>
      <c r="D21" s="1">
        <v>43</v>
      </c>
      <c r="E21" s="1">
        <v>62</v>
      </c>
      <c r="F21" s="1">
        <v>52</v>
      </c>
      <c r="G21" s="1">
        <v>29</v>
      </c>
      <c r="H21" s="5">
        <v>33</v>
      </c>
      <c r="I21" s="1">
        <v>31</v>
      </c>
      <c r="J21" s="2">
        <f t="shared" si="0"/>
        <v>59.235668789808912</v>
      </c>
      <c r="K21">
        <f t="shared" si="1"/>
        <v>3.8216560509554141</v>
      </c>
      <c r="N21">
        <v>20</v>
      </c>
      <c r="O21" s="6">
        <f>AVERAGE(J29:J31)</f>
        <v>0.38694352529803816</v>
      </c>
      <c r="P21" s="6">
        <f>AVERAGE(K29:K31)</f>
        <v>0.28981107439943449</v>
      </c>
    </row>
    <row r="22" spans="1:20">
      <c r="A22" s="1"/>
      <c r="B22" s="1"/>
      <c r="C22" s="1">
        <v>3</v>
      </c>
      <c r="D22" s="1">
        <v>44</v>
      </c>
      <c r="E22" s="1">
        <v>58</v>
      </c>
      <c r="F22" s="1">
        <v>62</v>
      </c>
      <c r="G22" s="1">
        <v>52</v>
      </c>
      <c r="H22" s="1">
        <v>38</v>
      </c>
      <c r="I22" s="1">
        <v>45</v>
      </c>
      <c r="J22" s="2">
        <f t="shared" si="0"/>
        <v>82.317073170731717</v>
      </c>
      <c r="K22">
        <f t="shared" si="1"/>
        <v>12.804878048780488</v>
      </c>
    </row>
    <row r="23" spans="1:20">
      <c r="B23" s="1">
        <v>90</v>
      </c>
      <c r="C23" s="1">
        <v>1</v>
      </c>
      <c r="D23" s="1">
        <v>38</v>
      </c>
      <c r="E23" s="1">
        <v>60</v>
      </c>
      <c r="F23" s="1">
        <v>46</v>
      </c>
      <c r="G23" s="1">
        <v>14</v>
      </c>
      <c r="H23" s="1">
        <v>11</v>
      </c>
      <c r="I23" s="1">
        <v>8</v>
      </c>
      <c r="J23" s="2">
        <f t="shared" si="0"/>
        <v>22.916666666666664</v>
      </c>
      <c r="K23">
        <f t="shared" si="1"/>
        <v>6.25</v>
      </c>
    </row>
    <row r="24" spans="1:20">
      <c r="B24" s="1"/>
      <c r="C24" s="1">
        <v>2</v>
      </c>
      <c r="D24" s="1">
        <v>56</v>
      </c>
      <c r="E24" s="1">
        <v>55</v>
      </c>
      <c r="F24" s="1">
        <v>51</v>
      </c>
      <c r="G24" s="1">
        <v>5</v>
      </c>
      <c r="H24" s="1">
        <v>5</v>
      </c>
      <c r="I24" s="1">
        <v>6</v>
      </c>
      <c r="J24" s="2">
        <f t="shared" si="0"/>
        <v>9.8765432098765427</v>
      </c>
      <c r="K24">
        <f t="shared" si="1"/>
        <v>1.0691671651659738</v>
      </c>
    </row>
    <row r="25" spans="1:20">
      <c r="A25" s="1"/>
      <c r="B25" s="1"/>
      <c r="C25" s="1">
        <v>3</v>
      </c>
      <c r="D25" s="1">
        <v>53</v>
      </c>
      <c r="E25" s="1">
        <v>37</v>
      </c>
      <c r="F25" s="1">
        <v>34</v>
      </c>
      <c r="G25" s="1">
        <v>3</v>
      </c>
      <c r="H25" s="1">
        <v>2</v>
      </c>
      <c r="I25" s="1">
        <v>2</v>
      </c>
      <c r="J25" s="2">
        <f t="shared" si="0"/>
        <v>5.6451612903225801</v>
      </c>
      <c r="K25">
        <f t="shared" si="1"/>
        <v>1.396815167394257</v>
      </c>
    </row>
    <row r="26" spans="1:20">
      <c r="A26" s="1" t="s">
        <v>14</v>
      </c>
      <c r="B26" s="1">
        <v>50</v>
      </c>
      <c r="C26" s="1">
        <v>1</v>
      </c>
      <c r="D26" s="1">
        <f>4*R26</f>
        <v>320</v>
      </c>
      <c r="E26" s="1">
        <f t="shared" ref="E26:F31" si="5">4*S26</f>
        <v>288</v>
      </c>
      <c r="F26" s="1">
        <f t="shared" si="5"/>
        <v>268</v>
      </c>
      <c r="G26" s="1">
        <v>38</v>
      </c>
      <c r="H26" s="1">
        <v>38</v>
      </c>
      <c r="I26" s="1">
        <v>30</v>
      </c>
      <c r="J26" s="2">
        <f t="shared" si="0"/>
        <v>12.100456621004566</v>
      </c>
      <c r="K26">
        <f t="shared" si="1"/>
        <v>1.5817815594236295</v>
      </c>
      <c r="R26" s="1">
        <v>80</v>
      </c>
      <c r="S26" s="1">
        <v>72</v>
      </c>
      <c r="T26" s="1">
        <v>67</v>
      </c>
    </row>
    <row r="27" spans="1:20">
      <c r="A27" s="1"/>
      <c r="B27" s="1"/>
      <c r="C27" s="1">
        <v>2</v>
      </c>
      <c r="D27" s="1">
        <f t="shared" ref="D27:D31" si="6">4*R27</f>
        <v>276</v>
      </c>
      <c r="E27" s="1">
        <f t="shared" si="5"/>
        <v>244</v>
      </c>
      <c r="F27" s="1">
        <f t="shared" si="5"/>
        <v>304</v>
      </c>
      <c r="G27" s="1">
        <v>24</v>
      </c>
      <c r="H27" s="1">
        <v>26</v>
      </c>
      <c r="I27" s="1">
        <v>25</v>
      </c>
      <c r="J27" s="2">
        <f t="shared" si="0"/>
        <v>9.1019417475728144</v>
      </c>
      <c r="K27">
        <f t="shared" si="1"/>
        <v>0.36407766990291257</v>
      </c>
      <c r="R27" s="1">
        <v>69</v>
      </c>
      <c r="S27" s="1">
        <v>61</v>
      </c>
      <c r="T27" s="1">
        <v>76</v>
      </c>
    </row>
    <row r="28" spans="1:20">
      <c r="A28" s="1"/>
      <c r="B28" s="1"/>
      <c r="C28" s="1">
        <v>3</v>
      </c>
      <c r="D28" s="1">
        <f t="shared" si="6"/>
        <v>352</v>
      </c>
      <c r="E28" s="1">
        <f t="shared" si="5"/>
        <v>440</v>
      </c>
      <c r="F28" s="1">
        <f t="shared" si="5"/>
        <v>384</v>
      </c>
      <c r="G28" s="1">
        <v>4</v>
      </c>
      <c r="H28" s="1">
        <v>6</v>
      </c>
      <c r="I28" s="1">
        <v>5</v>
      </c>
      <c r="J28" s="2">
        <f t="shared" si="0"/>
        <v>1.2755102040816326</v>
      </c>
      <c r="K28">
        <f t="shared" si="1"/>
        <v>0.25510204081632654</v>
      </c>
      <c r="R28" s="1">
        <v>88</v>
      </c>
      <c r="S28" s="1">
        <v>110</v>
      </c>
      <c r="T28" s="1">
        <v>96</v>
      </c>
    </row>
    <row r="29" spans="1:20">
      <c r="A29" s="1" t="s">
        <v>14</v>
      </c>
      <c r="B29" s="1">
        <v>20</v>
      </c>
      <c r="C29" s="1">
        <v>1</v>
      </c>
      <c r="D29" s="1">
        <f t="shared" si="6"/>
        <v>428</v>
      </c>
      <c r="E29" s="1">
        <f t="shared" si="5"/>
        <v>468</v>
      </c>
      <c r="F29" s="1">
        <f t="shared" si="5"/>
        <v>444</v>
      </c>
      <c r="G29" s="1">
        <v>0</v>
      </c>
      <c r="H29" s="1">
        <v>2</v>
      </c>
      <c r="I29" s="1">
        <v>2</v>
      </c>
      <c r="J29" s="2">
        <f t="shared" si="0"/>
        <v>0.29850746268656714</v>
      </c>
      <c r="K29">
        <f t="shared" si="1"/>
        <v>0.2585150459058026</v>
      </c>
      <c r="R29" s="1">
        <v>107</v>
      </c>
      <c r="S29" s="1">
        <v>117</v>
      </c>
      <c r="T29" s="1">
        <v>111</v>
      </c>
    </row>
    <row r="30" spans="1:20">
      <c r="A30" s="1"/>
      <c r="B30" s="1"/>
      <c r="C30" s="1">
        <v>2</v>
      </c>
      <c r="D30" s="1">
        <f t="shared" si="6"/>
        <v>324</v>
      </c>
      <c r="E30" s="1">
        <f t="shared" si="5"/>
        <v>368</v>
      </c>
      <c r="F30" s="1">
        <f t="shared" si="5"/>
        <v>332</v>
      </c>
      <c r="G30" s="1">
        <v>0</v>
      </c>
      <c r="H30" s="1">
        <v>1</v>
      </c>
      <c r="I30" s="1">
        <v>3</v>
      </c>
      <c r="J30" s="2">
        <f t="shared" si="0"/>
        <v>0.390625</v>
      </c>
      <c r="K30">
        <f t="shared" si="1"/>
        <v>0.4475171577105313</v>
      </c>
      <c r="R30" s="1">
        <v>81</v>
      </c>
      <c r="S30" s="1">
        <v>92</v>
      </c>
      <c r="T30" s="1">
        <v>83</v>
      </c>
    </row>
    <row r="31" spans="1:20">
      <c r="B31" s="1"/>
      <c r="C31" s="1">
        <v>3</v>
      </c>
      <c r="D31" s="1">
        <f t="shared" si="6"/>
        <v>412</v>
      </c>
      <c r="E31" s="1">
        <f t="shared" si="5"/>
        <v>360</v>
      </c>
      <c r="F31" s="1">
        <f t="shared" si="5"/>
        <v>288</v>
      </c>
      <c r="G31" s="1">
        <v>1</v>
      </c>
      <c r="H31" s="1">
        <v>2</v>
      </c>
      <c r="I31" s="1">
        <v>2</v>
      </c>
      <c r="J31" s="2">
        <f t="shared" si="0"/>
        <v>0.47169811320754723</v>
      </c>
      <c r="K31">
        <f t="shared" si="1"/>
        <v>0.16340101958196948</v>
      </c>
      <c r="R31" s="1">
        <v>103</v>
      </c>
      <c r="S31" s="1">
        <v>90</v>
      </c>
      <c r="T31" s="1">
        <v>72</v>
      </c>
    </row>
    <row r="32" spans="1:20">
      <c r="D32" s="1"/>
      <c r="E32" s="1"/>
      <c r="F32" s="1"/>
    </row>
    <row r="33" spans="4:6">
      <c r="D33" s="1"/>
      <c r="E33" s="1"/>
      <c r="F33" s="1"/>
    </row>
    <row r="34" spans="4:6">
      <c r="D34" s="1"/>
      <c r="E34" s="1"/>
      <c r="F34" s="1"/>
    </row>
  </sheetData>
  <mergeCells count="2">
    <mergeCell ref="D1:F1"/>
    <mergeCell ref="G1:I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62CB-BF48-4626-95CA-F2F489C69BA8}">
  <dimension ref="A1:U34"/>
  <sheetViews>
    <sheetView zoomScale="50" workbookViewId="0">
      <selection activeCell="A2" sqref="A2:T16"/>
    </sheetView>
  </sheetViews>
  <sheetFormatPr baseColWidth="10" defaultColWidth="11" defaultRowHeight="16"/>
  <cols>
    <col min="1" max="1" width="12.6640625" bestFit="1" customWidth="1"/>
    <col min="3" max="3" width="12.5" bestFit="1" customWidth="1"/>
    <col min="13" max="13" width="16.83203125" bestFit="1" customWidth="1"/>
  </cols>
  <sheetData>
    <row r="1" spans="1:21">
      <c r="A1" s="1" t="s">
        <v>8</v>
      </c>
      <c r="B1" s="1"/>
      <c r="C1" s="1" t="s">
        <v>6</v>
      </c>
      <c r="D1" s="14" t="s">
        <v>0</v>
      </c>
      <c r="E1" s="14"/>
      <c r="F1" s="14"/>
      <c r="G1" s="14" t="s">
        <v>1</v>
      </c>
      <c r="H1" s="14"/>
      <c r="I1" s="14"/>
      <c r="J1" s="1" t="s">
        <v>2</v>
      </c>
      <c r="K1" t="s">
        <v>5</v>
      </c>
      <c r="M1" t="s">
        <v>9</v>
      </c>
      <c r="O1" t="s">
        <v>10</v>
      </c>
      <c r="P1" t="s">
        <v>11</v>
      </c>
    </row>
    <row r="2" spans="1:21">
      <c r="A2" s="1" t="s">
        <v>3</v>
      </c>
      <c r="B2" s="1">
        <v>100</v>
      </c>
      <c r="C2" s="5">
        <v>1</v>
      </c>
      <c r="D2" s="5">
        <v>27</v>
      </c>
      <c r="E2" s="5">
        <v>24</v>
      </c>
      <c r="F2" s="5">
        <v>19</v>
      </c>
      <c r="G2" s="5">
        <v>4</v>
      </c>
      <c r="H2" s="5">
        <v>4</v>
      </c>
      <c r="I2" s="5">
        <v>1</v>
      </c>
      <c r="J2" s="2">
        <f t="shared" ref="J2:J31" si="0">AVERAGE(G2:I2)/AVERAGE(D2:F2)*100</f>
        <v>12.857142857142859</v>
      </c>
      <c r="K2">
        <f t="shared" ref="K2:K31" si="1">STDEV(G2:I2)/AVERAGE(D2:F2)*100</f>
        <v>7.423074889580902</v>
      </c>
      <c r="M2" t="str">
        <f>A2</f>
        <v>DA28102+PCU1</v>
      </c>
      <c r="N2">
        <v>100</v>
      </c>
      <c r="O2" s="6">
        <f>AVERAGE(J2:J4)</f>
        <v>12.156084656084657</v>
      </c>
      <c r="P2" s="6">
        <f>AVERAGE(K2:K4)</f>
        <v>6.887447231030805</v>
      </c>
      <c r="U2" s="1"/>
    </row>
    <row r="3" spans="1:21">
      <c r="A3" s="1"/>
      <c r="B3" s="1"/>
      <c r="C3" s="5">
        <v>2</v>
      </c>
      <c r="D3" s="5">
        <v>32</v>
      </c>
      <c r="E3" s="5">
        <v>32</v>
      </c>
      <c r="F3" s="5">
        <v>35</v>
      </c>
      <c r="G3" s="5">
        <v>2</v>
      </c>
      <c r="H3" s="5">
        <v>5</v>
      </c>
      <c r="I3" s="5">
        <v>4</v>
      </c>
      <c r="J3" s="2">
        <f t="shared" si="0"/>
        <v>11.111111111111111</v>
      </c>
      <c r="K3">
        <f t="shared" si="1"/>
        <v>4.6288643383392314</v>
      </c>
      <c r="N3">
        <v>99</v>
      </c>
      <c r="O3" s="6">
        <f>AVERAGE(J5:J7)</f>
        <v>7.2960039298347334</v>
      </c>
      <c r="P3" s="6">
        <f>AVERAGE(K5:K7)</f>
        <v>5.7165754879892638</v>
      </c>
      <c r="U3" s="1"/>
    </row>
    <row r="4" spans="1:21">
      <c r="A4" s="1"/>
      <c r="B4" s="1"/>
      <c r="C4" s="5">
        <v>3</v>
      </c>
      <c r="D4" s="5">
        <v>39</v>
      </c>
      <c r="E4" s="5">
        <v>32</v>
      </c>
      <c r="F4" s="5">
        <v>41</v>
      </c>
      <c r="G4" s="5">
        <v>1</v>
      </c>
      <c r="H4" s="5">
        <v>7</v>
      </c>
      <c r="I4" s="5">
        <v>6</v>
      </c>
      <c r="J4" s="2">
        <f t="shared" si="0"/>
        <v>12.5</v>
      </c>
      <c r="K4">
        <f t="shared" si="1"/>
        <v>8.6104024651722817</v>
      </c>
      <c r="N4">
        <v>90</v>
      </c>
      <c r="O4" s="6">
        <f>AVERAGE(J8:J10)</f>
        <v>3.6668245634810988</v>
      </c>
      <c r="P4" s="6">
        <f>AVERAGE(K8:K10)</f>
        <v>1.7391721559635249</v>
      </c>
      <c r="U4" s="1"/>
    </row>
    <row r="5" spans="1:21">
      <c r="A5" s="1"/>
      <c r="B5" s="1">
        <v>99</v>
      </c>
      <c r="C5" s="5">
        <v>1</v>
      </c>
      <c r="D5" s="5">
        <v>51</v>
      </c>
      <c r="E5" s="5">
        <v>52</v>
      </c>
      <c r="F5" s="5">
        <v>52</v>
      </c>
      <c r="G5" s="5">
        <v>7</v>
      </c>
      <c r="H5" s="5">
        <v>2</v>
      </c>
      <c r="I5" s="5">
        <v>2</v>
      </c>
      <c r="J5" s="2">
        <f t="shared" si="0"/>
        <v>7.096774193548387</v>
      </c>
      <c r="K5">
        <f t="shared" si="1"/>
        <v>5.5872606695770228</v>
      </c>
      <c r="N5">
        <v>50</v>
      </c>
      <c r="O5" s="6">
        <f>AVERAGE(J11:J13)</f>
        <v>2.1313421642654902</v>
      </c>
      <c r="P5" s="6">
        <f>AVERAGE(K11:K13)</f>
        <v>8.8237349778191714</v>
      </c>
    </row>
    <row r="6" spans="1:21">
      <c r="A6" s="1"/>
      <c r="B6" s="1"/>
      <c r="C6" s="5">
        <v>2</v>
      </c>
      <c r="D6" s="5">
        <v>48</v>
      </c>
      <c r="E6" s="5">
        <v>46</v>
      </c>
      <c r="F6" s="5">
        <v>53</v>
      </c>
      <c r="G6" s="5">
        <v>8</v>
      </c>
      <c r="H6" s="5">
        <v>1</v>
      </c>
      <c r="I6" s="5">
        <v>6</v>
      </c>
      <c r="J6" s="2">
        <f t="shared" si="0"/>
        <v>10.204081632653061</v>
      </c>
      <c r="K6">
        <f t="shared" si="1"/>
        <v>7.3582679091101815</v>
      </c>
      <c r="N6">
        <v>20</v>
      </c>
      <c r="O6" s="6">
        <f>AVERAGE(J14:J16)</f>
        <v>1.5909936885656311</v>
      </c>
      <c r="P6" s="6">
        <f>AVERAGE(K14:K16)</f>
        <v>7.5329823349893426</v>
      </c>
    </row>
    <row r="7" spans="1:21">
      <c r="A7" s="1"/>
      <c r="B7" s="1"/>
      <c r="C7" s="5">
        <v>3</v>
      </c>
      <c r="D7" s="5">
        <v>33</v>
      </c>
      <c r="E7" s="5">
        <v>38</v>
      </c>
      <c r="F7" s="5">
        <v>38</v>
      </c>
      <c r="G7" s="5">
        <v>0</v>
      </c>
      <c r="H7" s="5">
        <v>2</v>
      </c>
      <c r="I7" s="5">
        <v>3</v>
      </c>
      <c r="J7" s="2">
        <f t="shared" si="0"/>
        <v>4.5871559633027514</v>
      </c>
      <c r="K7">
        <f t="shared" si="1"/>
        <v>4.2041978852805872</v>
      </c>
    </row>
    <row r="8" spans="1:21">
      <c r="A8" s="7" t="s">
        <v>16</v>
      </c>
      <c r="B8" s="1">
        <v>90</v>
      </c>
      <c r="C8" s="5">
        <v>1</v>
      </c>
      <c r="D8" s="7">
        <f>R8*4</f>
        <v>208</v>
      </c>
      <c r="E8" s="7">
        <f t="shared" ref="E8:F10" si="2">S8*4</f>
        <v>212</v>
      </c>
      <c r="F8" s="7">
        <f t="shared" si="2"/>
        <v>168</v>
      </c>
      <c r="G8" s="5">
        <v>10</v>
      </c>
      <c r="H8" s="5">
        <v>6</v>
      </c>
      <c r="I8" s="5">
        <v>3</v>
      </c>
      <c r="J8" s="2">
        <f t="shared" si="0"/>
        <v>3.231292517006803</v>
      </c>
      <c r="K8">
        <f t="shared" si="1"/>
        <v>1.7917778491246157</v>
      </c>
      <c r="R8" s="5">
        <v>52</v>
      </c>
      <c r="S8" s="5">
        <v>53</v>
      </c>
      <c r="T8" s="5">
        <v>42</v>
      </c>
    </row>
    <row r="9" spans="1:21">
      <c r="A9" s="1"/>
      <c r="B9" s="1"/>
      <c r="C9" s="5">
        <v>2</v>
      </c>
      <c r="D9" s="7">
        <f t="shared" ref="D9:D10" si="3">R9*4</f>
        <v>188</v>
      </c>
      <c r="E9" s="7">
        <f t="shared" si="2"/>
        <v>200</v>
      </c>
      <c r="F9" s="7">
        <f t="shared" si="2"/>
        <v>176</v>
      </c>
      <c r="G9" s="5">
        <v>14</v>
      </c>
      <c r="H9" s="5">
        <v>8</v>
      </c>
      <c r="I9" s="5">
        <v>9</v>
      </c>
      <c r="J9" s="2">
        <f t="shared" si="0"/>
        <v>5.4964539007092199</v>
      </c>
      <c r="K9">
        <f t="shared" si="1"/>
        <v>1.7098671562044254</v>
      </c>
      <c r="R9" s="5">
        <v>47</v>
      </c>
      <c r="S9" s="5">
        <v>50</v>
      </c>
      <c r="T9" s="5">
        <v>44</v>
      </c>
    </row>
    <row r="10" spans="1:21">
      <c r="A10" s="1"/>
      <c r="B10" s="1"/>
      <c r="C10" s="5">
        <v>3</v>
      </c>
      <c r="D10" s="7">
        <f t="shared" si="3"/>
        <v>140</v>
      </c>
      <c r="E10" s="7">
        <f t="shared" si="2"/>
        <v>160</v>
      </c>
      <c r="F10" s="7">
        <f t="shared" si="2"/>
        <v>140</v>
      </c>
      <c r="G10" s="5">
        <v>6</v>
      </c>
      <c r="H10" s="5">
        <v>3</v>
      </c>
      <c r="I10" s="5">
        <v>1</v>
      </c>
      <c r="J10" s="2">
        <f t="shared" si="0"/>
        <v>2.2727272727272729</v>
      </c>
      <c r="K10">
        <f t="shared" si="1"/>
        <v>1.7158714625615339</v>
      </c>
      <c r="R10" s="5">
        <v>35</v>
      </c>
      <c r="S10" s="5">
        <v>40</v>
      </c>
      <c r="T10" s="5">
        <v>35</v>
      </c>
    </row>
    <row r="11" spans="1:21">
      <c r="A11" s="8" t="s">
        <v>15</v>
      </c>
      <c r="B11" s="1">
        <v>50</v>
      </c>
      <c r="C11" s="5">
        <v>1</v>
      </c>
      <c r="D11" s="8">
        <f>R11*40</f>
        <v>2120</v>
      </c>
      <c r="E11" s="8">
        <f t="shared" ref="E11:F16" si="4">S11*40</f>
        <v>2360</v>
      </c>
      <c r="F11" s="8">
        <f t="shared" si="4"/>
        <v>1760</v>
      </c>
      <c r="G11" s="5">
        <v>34</v>
      </c>
      <c r="H11" s="5">
        <v>43</v>
      </c>
      <c r="I11" s="5">
        <v>34</v>
      </c>
      <c r="J11" s="2">
        <f>AVERAGE(G11:I11)/AVERAGE(D11:F11)*100</f>
        <v>1.7788461538461537</v>
      </c>
      <c r="K11">
        <f t="shared" ref="K11:K16" si="5">STDEV(G11:I11)/AVERAGE(R11:T11)*100</f>
        <v>9.9926008128973685</v>
      </c>
      <c r="R11" s="8">
        <v>53</v>
      </c>
      <c r="S11" s="8">
        <v>59</v>
      </c>
      <c r="T11" s="8">
        <v>44</v>
      </c>
    </row>
    <row r="12" spans="1:21">
      <c r="A12" s="1"/>
      <c r="B12" s="1"/>
      <c r="C12" s="5">
        <v>2</v>
      </c>
      <c r="D12" s="8">
        <f t="shared" ref="D12:D16" si="6">R12*40</f>
        <v>1480</v>
      </c>
      <c r="E12" s="8">
        <f t="shared" si="4"/>
        <v>2120</v>
      </c>
      <c r="F12" s="8">
        <f t="shared" si="4"/>
        <v>1960</v>
      </c>
      <c r="G12" s="5">
        <v>47</v>
      </c>
      <c r="H12" s="5">
        <v>40</v>
      </c>
      <c r="I12" s="5">
        <v>39</v>
      </c>
      <c r="J12" s="2">
        <f t="shared" si="0"/>
        <v>2.2661870503597124</v>
      </c>
      <c r="K12">
        <f t="shared" si="5"/>
        <v>9.407695561598576</v>
      </c>
      <c r="R12" s="8">
        <v>37</v>
      </c>
      <c r="S12" s="8">
        <v>53</v>
      </c>
      <c r="T12" s="8">
        <v>49</v>
      </c>
    </row>
    <row r="13" spans="1:21">
      <c r="A13" s="1"/>
      <c r="B13" s="1"/>
      <c r="C13" s="5">
        <v>3</v>
      </c>
      <c r="D13" s="8">
        <f t="shared" si="6"/>
        <v>1600</v>
      </c>
      <c r="E13" s="8">
        <f t="shared" si="4"/>
        <v>2320</v>
      </c>
      <c r="F13" s="8">
        <f t="shared" si="4"/>
        <v>2040</v>
      </c>
      <c r="G13" s="5">
        <v>43</v>
      </c>
      <c r="H13" s="5">
        <v>50</v>
      </c>
      <c r="I13" s="5">
        <v>47</v>
      </c>
      <c r="J13" s="2">
        <f t="shared" si="0"/>
        <v>2.348993288590604</v>
      </c>
      <c r="K13">
        <f t="shared" si="5"/>
        <v>7.0709085589615706</v>
      </c>
      <c r="R13" s="8">
        <v>40</v>
      </c>
      <c r="S13" s="8">
        <v>58</v>
      </c>
      <c r="T13" s="8">
        <v>51</v>
      </c>
    </row>
    <row r="14" spans="1:21">
      <c r="A14" s="1"/>
      <c r="B14" s="1">
        <v>20</v>
      </c>
      <c r="C14" s="5">
        <v>1</v>
      </c>
      <c r="D14" s="8">
        <f t="shared" si="6"/>
        <v>2360</v>
      </c>
      <c r="E14" s="8">
        <f t="shared" si="4"/>
        <v>1800</v>
      </c>
      <c r="F14" s="8">
        <f t="shared" si="4"/>
        <v>1400</v>
      </c>
      <c r="G14" s="5">
        <v>30</v>
      </c>
      <c r="H14" s="5">
        <v>29</v>
      </c>
      <c r="I14" s="5">
        <v>29</v>
      </c>
      <c r="J14" s="2">
        <f t="shared" si="0"/>
        <v>1.5827338129496402</v>
      </c>
      <c r="K14">
        <f t="shared" si="5"/>
        <v>1.2460797176754514</v>
      </c>
      <c r="R14" s="8">
        <v>59</v>
      </c>
      <c r="S14" s="8">
        <v>45</v>
      </c>
      <c r="T14" s="8">
        <v>35</v>
      </c>
    </row>
    <row r="15" spans="1:21">
      <c r="A15" s="1"/>
      <c r="B15" s="1"/>
      <c r="C15" s="5">
        <v>2</v>
      </c>
      <c r="D15" s="8">
        <f t="shared" si="6"/>
        <v>3600</v>
      </c>
      <c r="E15" s="8">
        <f t="shared" si="4"/>
        <v>3200</v>
      </c>
      <c r="F15" s="8">
        <f t="shared" si="4"/>
        <v>3120</v>
      </c>
      <c r="G15" s="5">
        <v>31</v>
      </c>
      <c r="H15" s="5">
        <v>30</v>
      </c>
      <c r="I15" s="5">
        <v>32</v>
      </c>
      <c r="J15" s="2">
        <f t="shared" si="0"/>
        <v>0.9375</v>
      </c>
      <c r="K15">
        <f t="shared" si="5"/>
        <v>1.2096774193548387</v>
      </c>
      <c r="R15" s="8">
        <v>90</v>
      </c>
      <c r="S15" s="8">
        <v>80</v>
      </c>
      <c r="T15" s="8">
        <v>78</v>
      </c>
    </row>
    <row r="16" spans="1:21">
      <c r="A16" s="1"/>
      <c r="B16" s="1"/>
      <c r="C16" s="1">
        <v>3</v>
      </c>
      <c r="D16" s="8">
        <f t="shared" si="6"/>
        <v>1000</v>
      </c>
      <c r="E16" s="8">
        <f t="shared" si="4"/>
        <v>1320</v>
      </c>
      <c r="F16" s="8">
        <f t="shared" si="4"/>
        <v>1320</v>
      </c>
      <c r="G16" s="1">
        <v>26</v>
      </c>
      <c r="H16" s="5">
        <v>22</v>
      </c>
      <c r="I16" s="1">
        <v>34</v>
      </c>
      <c r="J16" s="2">
        <f t="shared" si="0"/>
        <v>2.2527472527472527</v>
      </c>
      <c r="K16">
        <f t="shared" si="5"/>
        <v>20.143189867937739</v>
      </c>
      <c r="R16" s="8">
        <v>25</v>
      </c>
      <c r="S16" s="8">
        <v>33</v>
      </c>
      <c r="T16" s="8">
        <v>33</v>
      </c>
    </row>
    <row r="17" spans="1:20">
      <c r="A17" s="1" t="s">
        <v>4</v>
      </c>
      <c r="B17" s="1">
        <v>100</v>
      </c>
      <c r="C17" s="1">
        <v>1</v>
      </c>
      <c r="D17" s="1">
        <v>32</v>
      </c>
      <c r="E17" s="1">
        <v>38</v>
      </c>
      <c r="F17" s="1">
        <v>39</v>
      </c>
      <c r="G17" s="1">
        <v>35</v>
      </c>
      <c r="H17" s="5">
        <v>26</v>
      </c>
      <c r="I17" s="1">
        <v>33</v>
      </c>
      <c r="J17" s="2">
        <f t="shared" si="0"/>
        <v>86.238532110091739</v>
      </c>
      <c r="K17">
        <f t="shared" si="1"/>
        <v>13.006831998860369</v>
      </c>
      <c r="M17" t="str">
        <f>A17</f>
        <v>DA28102+R6K</v>
      </c>
      <c r="N17">
        <v>100</v>
      </c>
      <c r="O17" s="6">
        <f>AVERAGE(J17:J19)</f>
        <v>109.78723377027235</v>
      </c>
      <c r="P17" s="6">
        <f>AVERAGE(K17:K19)</f>
        <v>8.3840137319847603</v>
      </c>
    </row>
    <row r="18" spans="1:20">
      <c r="A18" s="1"/>
      <c r="B18" s="1"/>
      <c r="C18" s="1">
        <v>2</v>
      </c>
      <c r="D18" s="1">
        <v>44</v>
      </c>
      <c r="E18" s="1">
        <v>45</v>
      </c>
      <c r="F18" s="1">
        <v>45</v>
      </c>
      <c r="G18" s="1">
        <v>54</v>
      </c>
      <c r="H18" s="5">
        <v>58</v>
      </c>
      <c r="I18" s="1">
        <v>61</v>
      </c>
      <c r="J18" s="2">
        <f t="shared" si="0"/>
        <v>129.1044776119403</v>
      </c>
      <c r="K18">
        <f t="shared" si="1"/>
        <v>7.8624281737707014</v>
      </c>
      <c r="N18">
        <v>99</v>
      </c>
      <c r="O18" s="6">
        <f>AVERAGE(J20:J22)</f>
        <v>68.181557846506294</v>
      </c>
      <c r="P18" s="6">
        <f>AVERAGE(K20:K22)</f>
        <v>11.44885332749095</v>
      </c>
    </row>
    <row r="19" spans="1:20">
      <c r="A19" s="1"/>
      <c r="B19" s="1"/>
      <c r="C19" s="1">
        <v>3</v>
      </c>
      <c r="D19" s="1">
        <v>30</v>
      </c>
      <c r="E19" s="1">
        <v>41</v>
      </c>
      <c r="F19" s="1">
        <v>36</v>
      </c>
      <c r="G19" s="1">
        <v>41</v>
      </c>
      <c r="H19" s="1">
        <v>42</v>
      </c>
      <c r="I19" s="1">
        <v>39</v>
      </c>
      <c r="J19" s="2">
        <f t="shared" si="0"/>
        <v>114.01869158878503</v>
      </c>
      <c r="K19">
        <f t="shared" si="1"/>
        <v>4.2827810233232153</v>
      </c>
      <c r="N19">
        <v>90</v>
      </c>
      <c r="O19" s="6">
        <f>AVERAGE(J23:J25)</f>
        <v>5.602789333676184</v>
      </c>
      <c r="P19" s="6">
        <f>AVERAGE(K23:K25)</f>
        <v>2.7406012866276339</v>
      </c>
    </row>
    <row r="20" spans="1:20">
      <c r="A20" s="1"/>
      <c r="B20" s="1">
        <v>99</v>
      </c>
      <c r="C20" s="1">
        <v>1</v>
      </c>
      <c r="D20" s="1">
        <v>62</v>
      </c>
      <c r="E20" s="1">
        <v>74</v>
      </c>
      <c r="F20" s="1">
        <v>58</v>
      </c>
      <c r="G20" s="1">
        <v>56</v>
      </c>
      <c r="H20" s="5">
        <v>44</v>
      </c>
      <c r="I20" s="1">
        <v>43</v>
      </c>
      <c r="J20" s="2">
        <f t="shared" si="0"/>
        <v>73.711340206185554</v>
      </c>
      <c r="K20">
        <f t="shared" si="1"/>
        <v>11.186873409386976</v>
      </c>
      <c r="N20">
        <v>50</v>
      </c>
      <c r="O20" s="6">
        <f>AVERAGE(J26:J28)</f>
        <v>4.3327421035754377</v>
      </c>
      <c r="P20" s="6">
        <f>AVERAGE(K26:K28)</f>
        <v>0.69996663808771586</v>
      </c>
    </row>
    <row r="21" spans="1:20">
      <c r="A21" s="1"/>
      <c r="B21" s="1"/>
      <c r="C21" s="1">
        <v>2</v>
      </c>
      <c r="D21" s="1">
        <v>48</v>
      </c>
      <c r="E21" s="1">
        <v>48</v>
      </c>
      <c r="F21" s="1">
        <v>48</v>
      </c>
      <c r="G21" s="1">
        <v>25</v>
      </c>
      <c r="H21" s="5">
        <v>28</v>
      </c>
      <c r="I21" s="1">
        <v>31</v>
      </c>
      <c r="J21" s="2">
        <f t="shared" si="0"/>
        <v>58.333333333333336</v>
      </c>
      <c r="K21">
        <f t="shared" si="1"/>
        <v>6.25</v>
      </c>
      <c r="N21">
        <v>20</v>
      </c>
      <c r="O21" s="6">
        <f>AVERAGE(J29:J31)</f>
        <v>2.149925150316744</v>
      </c>
      <c r="P21" s="6">
        <f>AVERAGE(K29:K31)</f>
        <v>0.28754172282118434</v>
      </c>
    </row>
    <row r="22" spans="1:20">
      <c r="A22" s="1"/>
      <c r="B22" s="1"/>
      <c r="C22" s="1">
        <v>3</v>
      </c>
      <c r="D22" s="1">
        <v>25</v>
      </c>
      <c r="E22" s="1">
        <v>26</v>
      </c>
      <c r="F22" s="1">
        <v>29</v>
      </c>
      <c r="G22" s="1">
        <v>19</v>
      </c>
      <c r="H22" s="1">
        <v>15</v>
      </c>
      <c r="I22" s="1">
        <v>24</v>
      </c>
      <c r="J22" s="2">
        <f t="shared" si="0"/>
        <v>72.5</v>
      </c>
      <c r="K22">
        <f t="shared" si="1"/>
        <v>16.909686573085871</v>
      </c>
    </row>
    <row r="23" spans="1:20">
      <c r="B23" s="1">
        <v>90</v>
      </c>
      <c r="C23" s="1">
        <v>1</v>
      </c>
      <c r="D23" s="1">
        <v>112</v>
      </c>
      <c r="E23" s="1">
        <v>113</v>
      </c>
      <c r="F23" s="1">
        <v>102</v>
      </c>
      <c r="G23" s="1">
        <v>6</v>
      </c>
      <c r="H23" s="1">
        <v>1</v>
      </c>
      <c r="I23" s="1">
        <v>6</v>
      </c>
      <c r="J23" s="2">
        <f t="shared" si="0"/>
        <v>3.9755351681957185</v>
      </c>
      <c r="K23">
        <f t="shared" si="1"/>
        <v>2.6483957302276413</v>
      </c>
    </row>
    <row r="24" spans="1:20">
      <c r="B24" s="1"/>
      <c r="C24" s="1">
        <v>2</v>
      </c>
      <c r="D24" s="1">
        <v>64</v>
      </c>
      <c r="E24" s="1">
        <v>57</v>
      </c>
      <c r="F24" s="1">
        <v>64</v>
      </c>
      <c r="G24" s="1">
        <v>10</v>
      </c>
      <c r="H24" s="1">
        <v>5</v>
      </c>
      <c r="I24" s="1">
        <v>6</v>
      </c>
      <c r="J24" s="2">
        <f t="shared" si="0"/>
        <v>11.351351351351353</v>
      </c>
      <c r="K24">
        <f t="shared" si="1"/>
        <v>4.2904075314560934</v>
      </c>
    </row>
    <row r="25" spans="1:20">
      <c r="A25" s="1"/>
      <c r="B25" s="1"/>
      <c r="C25" s="1">
        <v>3</v>
      </c>
      <c r="D25" s="1">
        <v>44</v>
      </c>
      <c r="E25" s="1">
        <v>47</v>
      </c>
      <c r="F25" s="1">
        <v>44</v>
      </c>
      <c r="G25" s="1">
        <v>0</v>
      </c>
      <c r="H25" s="1">
        <v>1</v>
      </c>
      <c r="I25" s="1">
        <v>1</v>
      </c>
      <c r="J25" s="2">
        <f t="shared" si="0"/>
        <v>1.4814814814814814</v>
      </c>
      <c r="K25">
        <f t="shared" si="1"/>
        <v>1.2830005981991686</v>
      </c>
    </row>
    <row r="26" spans="1:20">
      <c r="A26" s="8" t="s">
        <v>15</v>
      </c>
      <c r="B26" s="1">
        <v>50</v>
      </c>
      <c r="C26" s="1">
        <v>1</v>
      </c>
      <c r="D26" s="8">
        <f>R26*40</f>
        <v>1760</v>
      </c>
      <c r="E26" s="8">
        <f t="shared" ref="E26:E31" si="7">S26*40</f>
        <v>2120</v>
      </c>
      <c r="F26" s="8">
        <f t="shared" ref="F26:F31" si="8">T26*40</f>
        <v>1520</v>
      </c>
      <c r="G26" s="1">
        <v>66</v>
      </c>
      <c r="H26" s="1">
        <v>49</v>
      </c>
      <c r="I26" s="1">
        <v>63</v>
      </c>
      <c r="J26" s="2">
        <f t="shared" si="0"/>
        <v>3.2962962962962963</v>
      </c>
      <c r="K26">
        <f t="shared" si="1"/>
        <v>0.50409842921541381</v>
      </c>
      <c r="R26" s="8">
        <v>44</v>
      </c>
      <c r="S26" s="8">
        <v>53</v>
      </c>
      <c r="T26" s="8">
        <v>38</v>
      </c>
    </row>
    <row r="27" spans="1:20">
      <c r="A27" s="1"/>
      <c r="B27" s="1"/>
      <c r="C27" s="1">
        <v>2</v>
      </c>
      <c r="D27" s="8">
        <f t="shared" ref="D27:D31" si="9">R27*40</f>
        <v>1440</v>
      </c>
      <c r="E27" s="8">
        <f t="shared" si="7"/>
        <v>1960</v>
      </c>
      <c r="F27" s="8">
        <f t="shared" si="8"/>
        <v>1640</v>
      </c>
      <c r="G27" s="1">
        <v>36</v>
      </c>
      <c r="H27" s="1">
        <v>52</v>
      </c>
      <c r="I27" s="1">
        <v>33</v>
      </c>
      <c r="J27" s="2">
        <f t="shared" si="0"/>
        <v>2.4007936507936511</v>
      </c>
      <c r="K27">
        <f t="shared" si="1"/>
        <v>0.60799815262081636</v>
      </c>
      <c r="R27" s="8">
        <v>36</v>
      </c>
      <c r="S27" s="8">
        <v>49</v>
      </c>
      <c r="T27" s="8">
        <v>41</v>
      </c>
    </row>
    <row r="28" spans="1:20">
      <c r="A28" s="1"/>
      <c r="B28" s="1"/>
      <c r="C28" s="1">
        <v>3</v>
      </c>
      <c r="D28" s="8">
        <f t="shared" si="9"/>
        <v>1320</v>
      </c>
      <c r="E28" s="8">
        <f t="shared" si="7"/>
        <v>1080</v>
      </c>
      <c r="F28" s="8">
        <f t="shared" si="8"/>
        <v>1120</v>
      </c>
      <c r="G28" s="1">
        <v>78</v>
      </c>
      <c r="H28" s="1">
        <v>80</v>
      </c>
      <c r="I28" s="1">
        <v>99</v>
      </c>
      <c r="J28" s="2">
        <f t="shared" si="0"/>
        <v>7.3011363636363651</v>
      </c>
      <c r="K28">
        <f t="shared" si="1"/>
        <v>0.98780333242691754</v>
      </c>
      <c r="R28" s="8">
        <v>33</v>
      </c>
      <c r="S28" s="8">
        <v>27</v>
      </c>
      <c r="T28" s="8">
        <v>28</v>
      </c>
    </row>
    <row r="29" spans="1:20">
      <c r="A29" s="1"/>
      <c r="B29" s="1">
        <v>20</v>
      </c>
      <c r="C29" s="1">
        <v>1</v>
      </c>
      <c r="D29" s="8">
        <f t="shared" si="9"/>
        <v>2720</v>
      </c>
      <c r="E29" s="8">
        <f t="shared" si="7"/>
        <v>1960</v>
      </c>
      <c r="F29" s="8">
        <f t="shared" si="8"/>
        <v>1840</v>
      </c>
      <c r="G29" s="1">
        <v>47</v>
      </c>
      <c r="H29" s="1">
        <v>36</v>
      </c>
      <c r="I29" s="1">
        <v>46</v>
      </c>
      <c r="J29" s="2">
        <f t="shared" si="0"/>
        <v>1.9785276073619633</v>
      </c>
      <c r="K29">
        <f t="shared" si="1"/>
        <v>0.2798817115167892</v>
      </c>
      <c r="R29" s="8">
        <v>68</v>
      </c>
      <c r="S29" s="8">
        <v>49</v>
      </c>
      <c r="T29" s="8">
        <v>46</v>
      </c>
    </row>
    <row r="30" spans="1:20">
      <c r="A30" s="1"/>
      <c r="B30" s="1"/>
      <c r="C30" s="1">
        <v>2</v>
      </c>
      <c r="D30" s="8">
        <f t="shared" si="9"/>
        <v>2640</v>
      </c>
      <c r="E30" s="8">
        <f t="shared" si="7"/>
        <v>2480</v>
      </c>
      <c r="F30" s="8">
        <f t="shared" si="8"/>
        <v>2280</v>
      </c>
      <c r="G30" s="1">
        <v>35</v>
      </c>
      <c r="H30" s="1">
        <v>53</v>
      </c>
      <c r="I30" s="1">
        <v>50</v>
      </c>
      <c r="J30" s="2">
        <f t="shared" si="0"/>
        <v>1.8648648648648649</v>
      </c>
      <c r="K30">
        <f t="shared" si="1"/>
        <v>0.39095881463484955</v>
      </c>
      <c r="R30" s="8">
        <v>66</v>
      </c>
      <c r="S30" s="8">
        <v>62</v>
      </c>
      <c r="T30" s="8">
        <v>57</v>
      </c>
    </row>
    <row r="31" spans="1:20">
      <c r="B31" s="1"/>
      <c r="C31" s="1">
        <v>3</v>
      </c>
      <c r="D31" s="8">
        <f t="shared" si="9"/>
        <v>2160</v>
      </c>
      <c r="E31" s="8">
        <f t="shared" si="7"/>
        <v>1600</v>
      </c>
      <c r="F31" s="8">
        <f t="shared" si="8"/>
        <v>1880</v>
      </c>
      <c r="G31" s="1">
        <v>53</v>
      </c>
      <c r="H31" s="1">
        <v>46</v>
      </c>
      <c r="I31" s="1">
        <v>48</v>
      </c>
      <c r="J31" s="2">
        <f t="shared" si="0"/>
        <v>2.6063829787234041</v>
      </c>
      <c r="K31">
        <f t="shared" si="1"/>
        <v>0.19178464231191433</v>
      </c>
      <c r="R31" s="8">
        <v>54</v>
      </c>
      <c r="S31" s="8">
        <v>40</v>
      </c>
      <c r="T31" s="8">
        <v>47</v>
      </c>
    </row>
    <row r="32" spans="1:20">
      <c r="D32" s="1"/>
      <c r="E32" s="1"/>
      <c r="F32" s="1"/>
      <c r="R32" s="1"/>
      <c r="S32" s="1"/>
      <c r="T32" s="1"/>
    </row>
    <row r="33" spans="4:6">
      <c r="D33" s="1"/>
      <c r="E33" s="1"/>
      <c r="F33" s="1"/>
    </row>
    <row r="34" spans="4:6">
      <c r="D34" s="1"/>
      <c r="E34" s="1"/>
      <c r="F34" s="1"/>
    </row>
  </sheetData>
  <mergeCells count="2">
    <mergeCell ref="D1:F1"/>
    <mergeCell ref="G1:I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3507-3B41-48B9-B3C5-7ADB900CEED8}">
  <dimension ref="A1:U34"/>
  <sheetViews>
    <sheetView zoomScale="57" workbookViewId="0">
      <selection activeCell="Q33" sqref="Q33"/>
    </sheetView>
  </sheetViews>
  <sheetFormatPr baseColWidth="10" defaultColWidth="11" defaultRowHeight="16"/>
  <cols>
    <col min="1" max="1" width="12.6640625" bestFit="1" customWidth="1"/>
    <col min="3" max="3" width="12.5" bestFit="1" customWidth="1"/>
    <col min="13" max="13" width="16.83203125" bestFit="1" customWidth="1"/>
  </cols>
  <sheetData>
    <row r="1" spans="1:21">
      <c r="A1" s="9" t="s">
        <v>8</v>
      </c>
      <c r="B1" s="9"/>
      <c r="C1" s="9" t="s">
        <v>6</v>
      </c>
      <c r="D1" s="15" t="s">
        <v>0</v>
      </c>
      <c r="E1" s="15"/>
      <c r="F1" s="15"/>
      <c r="G1" s="15" t="s">
        <v>1</v>
      </c>
      <c r="H1" s="15"/>
      <c r="I1" s="15"/>
      <c r="J1" s="9" t="s">
        <v>2</v>
      </c>
      <c r="K1" s="10" t="s">
        <v>5</v>
      </c>
      <c r="M1" t="s">
        <v>9</v>
      </c>
      <c r="O1" t="s">
        <v>10</v>
      </c>
      <c r="P1" t="s">
        <v>11</v>
      </c>
    </row>
    <row r="2" spans="1:21">
      <c r="A2" s="9" t="s">
        <v>3</v>
      </c>
      <c r="B2" s="9">
        <v>100</v>
      </c>
      <c r="C2" s="9">
        <v>1</v>
      </c>
      <c r="D2" s="9">
        <v>74</v>
      </c>
      <c r="E2" s="9">
        <v>80</v>
      </c>
      <c r="F2" s="9">
        <v>75</v>
      </c>
      <c r="G2" s="9">
        <v>10</v>
      </c>
      <c r="H2" s="9">
        <v>12</v>
      </c>
      <c r="I2" s="9">
        <v>13</v>
      </c>
      <c r="J2" s="11">
        <f t="shared" ref="J2:J31" si="0">AVERAGE(G2:I2)/AVERAGE(D2:F2)*100</f>
        <v>15.283842794759824</v>
      </c>
      <c r="K2" s="10">
        <f t="shared" ref="K2:K31" si="1">STDEV(G2:I2)/AVERAGE(D2:F2)*100</f>
        <v>2.0011247576226419</v>
      </c>
      <c r="M2" t="str">
        <f>A2</f>
        <v>DA28102+PCU1</v>
      </c>
      <c r="N2">
        <v>100</v>
      </c>
      <c r="O2" s="6">
        <f>AVERAGE(J2:J4)</f>
        <v>9.9415952409331751</v>
      </c>
      <c r="P2" s="6">
        <f>AVERAGE(K2:K4)</f>
        <v>2.6010933561124148</v>
      </c>
      <c r="U2" s="1"/>
    </row>
    <row r="3" spans="1:21">
      <c r="A3" s="9"/>
      <c r="B3" s="9"/>
      <c r="C3" s="9">
        <v>2</v>
      </c>
      <c r="D3" s="9">
        <v>61</v>
      </c>
      <c r="E3" s="9">
        <v>45</v>
      </c>
      <c r="F3" s="9">
        <v>49</v>
      </c>
      <c r="G3" s="9">
        <v>7</v>
      </c>
      <c r="H3" s="9">
        <v>3</v>
      </c>
      <c r="I3" s="9">
        <v>3</v>
      </c>
      <c r="J3" s="11">
        <f t="shared" si="0"/>
        <v>8.387096774193548</v>
      </c>
      <c r="K3" s="10">
        <f t="shared" si="1"/>
        <v>4.4698085356616186</v>
      </c>
      <c r="N3">
        <v>99</v>
      </c>
      <c r="O3" s="6">
        <f>AVERAGE(J5:J7)</f>
        <v>4.1211796486058088</v>
      </c>
      <c r="P3" s="6">
        <f>AVERAGE(K5:K7)</f>
        <v>2.4557969329194851</v>
      </c>
      <c r="U3" s="1"/>
    </row>
    <row r="4" spans="1:21">
      <c r="A4" s="9"/>
      <c r="B4" s="9"/>
      <c r="C4" s="9">
        <v>3</v>
      </c>
      <c r="D4" s="9">
        <v>77</v>
      </c>
      <c r="E4" s="9">
        <v>79</v>
      </c>
      <c r="F4" s="9">
        <v>104</v>
      </c>
      <c r="G4" s="9">
        <v>4</v>
      </c>
      <c r="H4" s="9">
        <v>6</v>
      </c>
      <c r="I4" s="9">
        <v>6</v>
      </c>
      <c r="J4" s="11">
        <f t="shared" si="0"/>
        <v>6.1538461538461533</v>
      </c>
      <c r="K4" s="10">
        <f t="shared" si="1"/>
        <v>1.3323467750529836</v>
      </c>
      <c r="N4">
        <v>90</v>
      </c>
      <c r="O4" s="6">
        <f>AVERAGE(J8:J10)</f>
        <v>0.85432871407848632</v>
      </c>
      <c r="P4" s="6">
        <f>AVERAGE(K8:K10)</f>
        <v>6.1515236429422561E-2</v>
      </c>
      <c r="U4" s="1"/>
    </row>
    <row r="5" spans="1:21">
      <c r="A5" s="9"/>
      <c r="B5" s="9">
        <v>99</v>
      </c>
      <c r="C5" s="9">
        <v>1</v>
      </c>
      <c r="D5" s="9">
        <v>88</v>
      </c>
      <c r="E5" s="9">
        <v>91</v>
      </c>
      <c r="F5" s="9">
        <v>73</v>
      </c>
      <c r="G5" s="9">
        <v>1</v>
      </c>
      <c r="H5" s="9">
        <v>6</v>
      </c>
      <c r="I5" s="9">
        <v>1</v>
      </c>
      <c r="J5" s="11">
        <f t="shared" si="0"/>
        <v>3.1746031746031744</v>
      </c>
      <c r="K5" s="10">
        <f t="shared" si="1"/>
        <v>3.4366087451763443</v>
      </c>
      <c r="N5">
        <v>50</v>
      </c>
      <c r="O5" s="6">
        <f>AVERAGE(J11:J13)</f>
        <v>0.48180725355808707</v>
      </c>
      <c r="P5" s="6">
        <f>AVERAGE(K11:K13)</f>
        <v>3.7143964869036075</v>
      </c>
    </row>
    <row r="6" spans="1:21">
      <c r="A6" s="9"/>
      <c r="B6" s="9"/>
      <c r="C6" s="9">
        <v>2</v>
      </c>
      <c r="D6" s="9">
        <v>92</v>
      </c>
      <c r="E6" s="9">
        <v>77</v>
      </c>
      <c r="F6" s="9">
        <v>74</v>
      </c>
      <c r="G6" s="9">
        <v>1</v>
      </c>
      <c r="H6" s="9">
        <v>3</v>
      </c>
      <c r="I6" s="9">
        <v>5</v>
      </c>
      <c r="J6" s="11">
        <f t="shared" si="0"/>
        <v>3.7037037037037033</v>
      </c>
      <c r="K6" s="10">
        <f t="shared" si="1"/>
        <v>2.4691358024691357</v>
      </c>
      <c r="N6">
        <v>20</v>
      </c>
      <c r="O6" s="6">
        <f>AVERAGE(J14:J16)</f>
        <v>0.89013019971311935</v>
      </c>
      <c r="P6" s="6">
        <f>AVERAGE(K14:K16)</f>
        <v>5.8459267695080355</v>
      </c>
    </row>
    <row r="7" spans="1:21">
      <c r="A7" s="9"/>
      <c r="B7" s="9"/>
      <c r="C7" s="9">
        <v>3</v>
      </c>
      <c r="D7" s="9">
        <v>95</v>
      </c>
      <c r="E7" s="9">
        <v>68</v>
      </c>
      <c r="F7" s="9">
        <v>74</v>
      </c>
      <c r="G7" s="9">
        <v>3</v>
      </c>
      <c r="H7" s="9">
        <v>5</v>
      </c>
      <c r="I7" s="9">
        <v>5</v>
      </c>
      <c r="J7" s="11">
        <f t="shared" si="0"/>
        <v>5.4852320675105481</v>
      </c>
      <c r="K7" s="10">
        <f t="shared" si="1"/>
        <v>1.461646251112976</v>
      </c>
    </row>
    <row r="8" spans="1:21">
      <c r="A8" s="12" t="s">
        <v>16</v>
      </c>
      <c r="B8" s="9">
        <v>90</v>
      </c>
      <c r="C8" s="9">
        <v>1</v>
      </c>
      <c r="D8" s="12">
        <f t="shared" ref="D8:D10" si="2">R8*40</f>
        <v>5000</v>
      </c>
      <c r="E8" s="12">
        <f t="shared" ref="E8:E13" si="3">S8*40</f>
        <v>3520</v>
      </c>
      <c r="F8" s="12">
        <f t="shared" ref="F8:F13" si="4">T8*40</f>
        <v>2960</v>
      </c>
      <c r="G8" s="9">
        <v>26</v>
      </c>
      <c r="H8" s="9">
        <v>29</v>
      </c>
      <c r="I8" s="9">
        <v>28</v>
      </c>
      <c r="J8" s="11">
        <f t="shared" si="0"/>
        <v>0.72299651567944256</v>
      </c>
      <c r="K8" s="10">
        <f t="shared" si="1"/>
        <v>3.9917906750486419E-2</v>
      </c>
      <c r="R8" s="9">
        <v>125</v>
      </c>
      <c r="S8" s="9">
        <v>88</v>
      </c>
      <c r="T8" s="9">
        <v>74</v>
      </c>
    </row>
    <row r="9" spans="1:21">
      <c r="A9" s="9"/>
      <c r="B9" s="9"/>
      <c r="C9" s="9">
        <v>2</v>
      </c>
      <c r="D9" s="12">
        <f t="shared" si="2"/>
        <v>2800</v>
      </c>
      <c r="E9" s="12">
        <f t="shared" si="3"/>
        <v>3520</v>
      </c>
      <c r="F9" s="12">
        <f t="shared" si="4"/>
        <v>3320</v>
      </c>
      <c r="G9" s="9">
        <v>30</v>
      </c>
      <c r="H9" s="9">
        <v>30</v>
      </c>
      <c r="I9" s="9">
        <v>27</v>
      </c>
      <c r="J9" s="11">
        <f t="shared" si="0"/>
        <v>0.9024896265560165</v>
      </c>
      <c r="K9" s="10">
        <f t="shared" si="1"/>
        <v>5.3901996086168379E-2</v>
      </c>
      <c r="R9" s="9">
        <v>70</v>
      </c>
      <c r="S9" s="9">
        <v>88</v>
      </c>
      <c r="T9" s="9">
        <v>83</v>
      </c>
    </row>
    <row r="10" spans="1:21">
      <c r="A10" s="9"/>
      <c r="B10" s="9"/>
      <c r="C10" s="9">
        <v>3</v>
      </c>
      <c r="D10" s="12">
        <f t="shared" si="2"/>
        <v>3360</v>
      </c>
      <c r="E10" s="12">
        <f t="shared" si="3"/>
        <v>3240</v>
      </c>
      <c r="F10" s="12">
        <f t="shared" si="4"/>
        <v>3320</v>
      </c>
      <c r="G10" s="9">
        <v>31</v>
      </c>
      <c r="H10" s="9">
        <v>28</v>
      </c>
      <c r="I10" s="9">
        <v>34</v>
      </c>
      <c r="J10" s="11">
        <f t="shared" si="0"/>
        <v>0.9375</v>
      </c>
      <c r="K10" s="10">
        <f t="shared" si="1"/>
        <v>9.0725806451612906E-2</v>
      </c>
      <c r="R10" s="9">
        <v>84</v>
      </c>
      <c r="S10" s="9">
        <v>81</v>
      </c>
      <c r="T10" s="9">
        <v>83</v>
      </c>
    </row>
    <row r="11" spans="1:21">
      <c r="A11" s="12" t="s">
        <v>16</v>
      </c>
      <c r="B11" s="9">
        <v>50</v>
      </c>
      <c r="C11" s="9">
        <v>1</v>
      </c>
      <c r="D11" s="12">
        <f t="shared" ref="D11:D13" si="5">R11*40</f>
        <v>2400</v>
      </c>
      <c r="E11" s="12">
        <f t="shared" si="3"/>
        <v>2560</v>
      </c>
      <c r="F11" s="12">
        <f t="shared" si="4"/>
        <v>2360</v>
      </c>
      <c r="G11" s="9">
        <v>20</v>
      </c>
      <c r="H11" s="9">
        <v>17</v>
      </c>
      <c r="I11" s="9">
        <v>21</v>
      </c>
      <c r="J11" s="11">
        <f>AVERAGE(G11:I11)/AVERAGE(D11:F11)*100</f>
        <v>0.79234972677595628</v>
      </c>
      <c r="K11" s="10">
        <f>STDEV(G11:I11)/AVERAGE(R11:T11)*100</f>
        <v>3.4125672122395625</v>
      </c>
      <c r="R11" s="9">
        <v>60</v>
      </c>
      <c r="S11" s="9">
        <v>64</v>
      </c>
      <c r="T11" s="9">
        <v>59</v>
      </c>
    </row>
    <row r="12" spans="1:21">
      <c r="A12" s="9"/>
      <c r="B12" s="9"/>
      <c r="C12" s="9">
        <v>2</v>
      </c>
      <c r="D12" s="12">
        <f t="shared" si="5"/>
        <v>3080</v>
      </c>
      <c r="E12" s="12">
        <f t="shared" si="3"/>
        <v>3040</v>
      </c>
      <c r="F12" s="12">
        <f t="shared" si="4"/>
        <v>3480</v>
      </c>
      <c r="G12" s="9">
        <v>11</v>
      </c>
      <c r="H12" s="9">
        <v>19</v>
      </c>
      <c r="I12" s="9">
        <v>11</v>
      </c>
      <c r="J12" s="11">
        <f t="shared" si="0"/>
        <v>0.42708333333333331</v>
      </c>
      <c r="K12" s="10">
        <f t="shared" ref="K12:K16" si="6">STDEV(G12:I12)/AVERAGE(R12:T12)*100</f>
        <v>5.7735026918962555</v>
      </c>
      <c r="R12" s="9">
        <v>77</v>
      </c>
      <c r="S12" s="9">
        <v>76</v>
      </c>
      <c r="T12" s="9">
        <v>87</v>
      </c>
    </row>
    <row r="13" spans="1:21">
      <c r="A13" s="9"/>
      <c r="B13" s="9"/>
      <c r="C13" s="9">
        <v>3</v>
      </c>
      <c r="D13" s="12">
        <f t="shared" si="5"/>
        <v>3160</v>
      </c>
      <c r="E13" s="12">
        <f t="shared" si="3"/>
        <v>1560</v>
      </c>
      <c r="F13" s="12">
        <f t="shared" si="4"/>
        <v>2360</v>
      </c>
      <c r="G13" s="9">
        <v>6</v>
      </c>
      <c r="H13" s="9">
        <v>4</v>
      </c>
      <c r="I13" s="9">
        <v>6</v>
      </c>
      <c r="J13" s="11">
        <f t="shared" si="0"/>
        <v>0.22598870056497175</v>
      </c>
      <c r="K13" s="10">
        <f t="shared" si="6"/>
        <v>1.9571195565750044</v>
      </c>
      <c r="R13" s="9">
        <v>79</v>
      </c>
      <c r="S13" s="9">
        <v>39</v>
      </c>
      <c r="T13" s="9">
        <v>59</v>
      </c>
    </row>
    <row r="14" spans="1:21">
      <c r="A14" s="12" t="s">
        <v>16</v>
      </c>
      <c r="B14" s="9">
        <v>20</v>
      </c>
      <c r="C14" s="9">
        <v>1</v>
      </c>
      <c r="D14" s="12">
        <f>R14*40</f>
        <v>2320</v>
      </c>
      <c r="E14" s="12">
        <f t="shared" ref="E14:E16" si="7">S14*40</f>
        <v>3960</v>
      </c>
      <c r="F14" s="12">
        <f t="shared" ref="F14:F16" si="8">T14*40</f>
        <v>3320</v>
      </c>
      <c r="G14" s="9">
        <v>26</v>
      </c>
      <c r="H14" s="9">
        <v>32</v>
      </c>
      <c r="I14" s="9">
        <v>30</v>
      </c>
      <c r="J14" s="11">
        <f t="shared" si="0"/>
        <v>0.91666666666666663</v>
      </c>
      <c r="K14" s="10">
        <f t="shared" si="6"/>
        <v>3.8188130791298667</v>
      </c>
      <c r="R14" s="9">
        <v>58</v>
      </c>
      <c r="S14" s="9">
        <v>99</v>
      </c>
      <c r="T14" s="9">
        <v>83</v>
      </c>
    </row>
    <row r="15" spans="1:21">
      <c r="A15" s="9"/>
      <c r="B15" s="9"/>
      <c r="C15" s="9">
        <v>2</v>
      </c>
      <c r="D15" s="12">
        <f t="shared" ref="D15:D16" si="9">R15*40</f>
        <v>2760</v>
      </c>
      <c r="E15" s="12">
        <f t="shared" si="7"/>
        <v>2640</v>
      </c>
      <c r="F15" s="12">
        <f t="shared" si="8"/>
        <v>3080</v>
      </c>
      <c r="G15" s="9">
        <v>25</v>
      </c>
      <c r="H15" s="9">
        <v>28</v>
      </c>
      <c r="I15" s="9">
        <v>31</v>
      </c>
      <c r="J15" s="11">
        <f t="shared" si="0"/>
        <v>0.99056603773584917</v>
      </c>
      <c r="K15" s="10">
        <f t="shared" si="6"/>
        <v>4.2452830188679247</v>
      </c>
      <c r="R15" s="9">
        <v>69</v>
      </c>
      <c r="S15" s="9">
        <v>66</v>
      </c>
      <c r="T15" s="9">
        <v>77</v>
      </c>
    </row>
    <row r="16" spans="1:21">
      <c r="A16" s="9"/>
      <c r="B16" s="9"/>
      <c r="C16" s="9">
        <v>3</v>
      </c>
      <c r="D16" s="12">
        <f t="shared" si="9"/>
        <v>3560</v>
      </c>
      <c r="E16" s="12">
        <f t="shared" si="7"/>
        <v>3840</v>
      </c>
      <c r="F16" s="12">
        <f t="shared" si="8"/>
        <v>4000</v>
      </c>
      <c r="G16" s="9">
        <v>20</v>
      </c>
      <c r="H16" s="9">
        <v>29</v>
      </c>
      <c r="I16" s="9">
        <v>38</v>
      </c>
      <c r="J16" s="11">
        <f t="shared" si="0"/>
        <v>0.76315789473684204</v>
      </c>
      <c r="K16" s="10">
        <f t="shared" si="6"/>
        <v>9.4736842105263168</v>
      </c>
      <c r="R16" s="9">
        <v>89</v>
      </c>
      <c r="S16" s="9">
        <v>96</v>
      </c>
      <c r="T16" s="9">
        <v>100</v>
      </c>
    </row>
    <row r="17" spans="1:20">
      <c r="A17" s="9" t="s">
        <v>4</v>
      </c>
      <c r="B17" s="9">
        <v>100</v>
      </c>
      <c r="C17" s="9">
        <v>1</v>
      </c>
      <c r="D17" s="9">
        <v>36</v>
      </c>
      <c r="E17" s="9">
        <v>32</v>
      </c>
      <c r="F17" s="9">
        <v>42</v>
      </c>
      <c r="G17" s="9">
        <v>45</v>
      </c>
      <c r="H17" s="9">
        <v>40</v>
      </c>
      <c r="I17" s="9">
        <v>47</v>
      </c>
      <c r="J17" s="11">
        <f t="shared" si="0"/>
        <v>120.00000000000001</v>
      </c>
      <c r="K17" s="10">
        <f t="shared" si="1"/>
        <v>9.8333216603563347</v>
      </c>
      <c r="M17" t="str">
        <f>A17</f>
        <v>DA28102+R6K</v>
      </c>
      <c r="N17">
        <v>100</v>
      </c>
      <c r="O17" s="6">
        <f>AVERAGE(J17:J19)</f>
        <v>101.02631308459246</v>
      </c>
      <c r="P17" s="6">
        <f>AVERAGE(K17:K19)</f>
        <v>8.9816821958772746</v>
      </c>
    </row>
    <row r="18" spans="1:20">
      <c r="A18" s="9"/>
      <c r="B18" s="9"/>
      <c r="C18" s="9">
        <v>2</v>
      </c>
      <c r="D18" s="9">
        <v>49</v>
      </c>
      <c r="E18" s="9">
        <v>38</v>
      </c>
      <c r="F18" s="9">
        <v>54</v>
      </c>
      <c r="G18" s="9">
        <v>45</v>
      </c>
      <c r="H18" s="9">
        <v>42</v>
      </c>
      <c r="I18" s="9">
        <v>47</v>
      </c>
      <c r="J18" s="11">
        <f t="shared" si="0"/>
        <v>95.035460992907801</v>
      </c>
      <c r="K18" s="10">
        <f t="shared" si="1"/>
        <v>5.3544925072842187</v>
      </c>
      <c r="N18">
        <v>99</v>
      </c>
      <c r="O18" s="6">
        <f>AVERAGE(J20:J22)</f>
        <v>72.158732847737099</v>
      </c>
      <c r="P18" s="6">
        <f>AVERAGE(K20:K22)</f>
        <v>15.337893769579244</v>
      </c>
    </row>
    <row r="19" spans="1:20">
      <c r="A19" s="9"/>
      <c r="B19" s="9"/>
      <c r="C19" s="9">
        <v>3</v>
      </c>
      <c r="D19" s="9">
        <v>31</v>
      </c>
      <c r="E19" s="9">
        <v>34</v>
      </c>
      <c r="F19" s="9">
        <v>27</v>
      </c>
      <c r="G19" s="9">
        <v>24</v>
      </c>
      <c r="H19" s="9">
        <v>31</v>
      </c>
      <c r="I19" s="9">
        <v>26</v>
      </c>
      <c r="J19" s="11">
        <f t="shared" si="0"/>
        <v>88.043478260869563</v>
      </c>
      <c r="K19" s="10">
        <f t="shared" si="1"/>
        <v>11.757232419991269</v>
      </c>
      <c r="N19">
        <v>90</v>
      </c>
      <c r="O19" s="6">
        <f>AVERAGE(J23:J25)</f>
        <v>1.1425612533167975</v>
      </c>
      <c r="P19" s="6">
        <f>AVERAGE(K23:K25)</f>
        <v>0.11670683267871566</v>
      </c>
    </row>
    <row r="20" spans="1:20">
      <c r="A20" s="9"/>
      <c r="B20" s="9">
        <v>99</v>
      </c>
      <c r="C20" s="9">
        <v>1</v>
      </c>
      <c r="D20" s="9">
        <v>56</v>
      </c>
      <c r="E20" s="9">
        <v>53</v>
      </c>
      <c r="F20" s="9">
        <v>60</v>
      </c>
      <c r="G20" s="9">
        <v>31</v>
      </c>
      <c r="H20" s="9">
        <v>45</v>
      </c>
      <c r="I20" s="9">
        <v>51</v>
      </c>
      <c r="J20" s="11">
        <f t="shared" si="0"/>
        <v>75.147928994082847</v>
      </c>
      <c r="K20" s="10">
        <f t="shared" si="1"/>
        <v>18.218703335314395</v>
      </c>
      <c r="N20">
        <v>50</v>
      </c>
      <c r="O20" s="6">
        <f>AVERAGE(J26:J28)</f>
        <v>0.93771037939890534</v>
      </c>
      <c r="P20" s="6">
        <f>AVERAGE(K26:K28)</f>
        <v>0.25909659850293515</v>
      </c>
    </row>
    <row r="21" spans="1:20">
      <c r="A21" s="9"/>
      <c r="B21" s="9"/>
      <c r="C21" s="9">
        <v>2</v>
      </c>
      <c r="D21" s="9">
        <v>39</v>
      </c>
      <c r="E21" s="9">
        <v>65</v>
      </c>
      <c r="F21" s="9">
        <v>59</v>
      </c>
      <c r="G21" s="9">
        <v>39</v>
      </c>
      <c r="H21" s="9">
        <v>30</v>
      </c>
      <c r="I21" s="9">
        <v>32</v>
      </c>
      <c r="J21" s="11">
        <f t="shared" si="0"/>
        <v>61.963190184049076</v>
      </c>
      <c r="K21" s="10">
        <f t="shared" si="1"/>
        <v>8.6978201710170566</v>
      </c>
      <c r="N21">
        <v>20</v>
      </c>
      <c r="O21" s="6">
        <f>AVERAGE(J29:J31)</f>
        <v>1.057755870148819</v>
      </c>
      <c r="P21" s="6">
        <f>AVERAGE(K29:K31)</f>
        <v>0.11946438396094139</v>
      </c>
    </row>
    <row r="22" spans="1:20">
      <c r="A22" s="9"/>
      <c r="B22" s="9"/>
      <c r="C22" s="9">
        <v>3</v>
      </c>
      <c r="D22" s="9">
        <v>35</v>
      </c>
      <c r="E22" s="9">
        <v>48</v>
      </c>
      <c r="F22" s="9">
        <v>43</v>
      </c>
      <c r="G22" s="9">
        <v>25</v>
      </c>
      <c r="H22" s="9">
        <v>34</v>
      </c>
      <c r="I22" s="9">
        <v>41</v>
      </c>
      <c r="J22" s="11">
        <f t="shared" si="0"/>
        <v>79.365079365079367</v>
      </c>
      <c r="K22" s="10">
        <f t="shared" si="1"/>
        <v>19.097157802406283</v>
      </c>
    </row>
    <row r="23" spans="1:20">
      <c r="A23" s="12" t="s">
        <v>16</v>
      </c>
      <c r="B23" s="9">
        <v>90</v>
      </c>
      <c r="C23" s="9">
        <v>1</v>
      </c>
      <c r="D23" s="12">
        <f>R23*40</f>
        <v>4640</v>
      </c>
      <c r="E23" s="12">
        <f t="shared" ref="E23:E25" si="10">S23*40</f>
        <v>3040</v>
      </c>
      <c r="F23" s="12">
        <f t="shared" ref="F23:F25" si="11">T23*40</f>
        <v>3640</v>
      </c>
      <c r="G23" s="9">
        <v>23</v>
      </c>
      <c r="H23" s="9">
        <v>26</v>
      </c>
      <c r="I23" s="9">
        <v>28</v>
      </c>
      <c r="J23" s="11">
        <f t="shared" si="0"/>
        <v>0.68021201413427557</v>
      </c>
      <c r="K23" s="10">
        <f t="shared" si="1"/>
        <v>6.6694650488257512E-2</v>
      </c>
      <c r="R23" s="9">
        <v>116</v>
      </c>
      <c r="S23" s="9">
        <v>76</v>
      </c>
      <c r="T23" s="9">
        <v>91</v>
      </c>
    </row>
    <row r="24" spans="1:20">
      <c r="A24" s="10"/>
      <c r="B24" s="9"/>
      <c r="C24" s="9">
        <v>2</v>
      </c>
      <c r="D24" s="12">
        <f t="shared" ref="D24:D25" si="12">R24*40</f>
        <v>4240</v>
      </c>
      <c r="E24" s="12">
        <f t="shared" si="10"/>
        <v>4360</v>
      </c>
      <c r="F24" s="12">
        <f t="shared" si="11"/>
        <v>3480</v>
      </c>
      <c r="G24" s="9">
        <v>58</v>
      </c>
      <c r="H24" s="9">
        <v>60</v>
      </c>
      <c r="I24" s="9">
        <v>53</v>
      </c>
      <c r="J24" s="11">
        <f t="shared" si="0"/>
        <v>1.4155629139072847</v>
      </c>
      <c r="K24" s="10">
        <f t="shared" si="1"/>
        <v>8.954183631119178E-2</v>
      </c>
      <c r="R24" s="9">
        <v>106</v>
      </c>
      <c r="S24" s="9">
        <v>109</v>
      </c>
      <c r="T24" s="9">
        <v>87</v>
      </c>
    </row>
    <row r="25" spans="1:20">
      <c r="A25" s="9"/>
      <c r="B25" s="9"/>
      <c r="C25" s="9">
        <v>3</v>
      </c>
      <c r="D25" s="12">
        <f t="shared" si="12"/>
        <v>4080</v>
      </c>
      <c r="E25" s="12">
        <f t="shared" si="10"/>
        <v>5000</v>
      </c>
      <c r="F25" s="12">
        <f t="shared" si="11"/>
        <v>4960</v>
      </c>
      <c r="G25" s="9">
        <v>69</v>
      </c>
      <c r="H25" s="9">
        <v>66</v>
      </c>
      <c r="I25" s="9">
        <v>52</v>
      </c>
      <c r="J25" s="11">
        <f t="shared" si="0"/>
        <v>1.3319088319088319</v>
      </c>
      <c r="K25" s="10">
        <f t="shared" si="1"/>
        <v>0.19388401123669766</v>
      </c>
      <c r="R25" s="9">
        <v>102</v>
      </c>
      <c r="S25" s="9">
        <v>125</v>
      </c>
      <c r="T25" s="9">
        <v>124</v>
      </c>
    </row>
    <row r="26" spans="1:20">
      <c r="A26" s="12" t="s">
        <v>15</v>
      </c>
      <c r="B26" s="9">
        <v>50</v>
      </c>
      <c r="C26" s="9">
        <v>1</v>
      </c>
      <c r="D26" s="12">
        <f>R26*40</f>
        <v>2200</v>
      </c>
      <c r="E26" s="12">
        <f t="shared" ref="E26:F31" si="13">S26*40</f>
        <v>1920</v>
      </c>
      <c r="F26" s="12">
        <f t="shared" si="13"/>
        <v>1960</v>
      </c>
      <c r="G26" s="9">
        <v>25</v>
      </c>
      <c r="H26" s="9">
        <v>29</v>
      </c>
      <c r="I26" s="9">
        <v>47</v>
      </c>
      <c r="J26" s="11">
        <f t="shared" si="0"/>
        <v>1.6611842105263157</v>
      </c>
      <c r="K26" s="10">
        <f t="shared" si="1"/>
        <v>0.57823670497522828</v>
      </c>
      <c r="R26" s="9">
        <v>55</v>
      </c>
      <c r="S26" s="9">
        <v>48</v>
      </c>
      <c r="T26" s="9">
        <v>49</v>
      </c>
    </row>
    <row r="27" spans="1:20">
      <c r="A27" s="9"/>
      <c r="B27" s="9"/>
      <c r="C27" s="9">
        <v>2</v>
      </c>
      <c r="D27" s="12">
        <f t="shared" ref="D27:D31" si="14">R27*40</f>
        <v>3720</v>
      </c>
      <c r="E27" s="12">
        <f t="shared" si="13"/>
        <v>5120</v>
      </c>
      <c r="F27" s="12">
        <f t="shared" si="13"/>
        <v>3600</v>
      </c>
      <c r="G27" s="9">
        <v>32</v>
      </c>
      <c r="H27" s="9">
        <v>41</v>
      </c>
      <c r="I27" s="9">
        <v>31</v>
      </c>
      <c r="J27" s="11">
        <f t="shared" si="0"/>
        <v>0.83601286173633427</v>
      </c>
      <c r="K27" s="10">
        <f t="shared" si="1"/>
        <v>0.13281922541686725</v>
      </c>
      <c r="R27" s="9">
        <v>93</v>
      </c>
      <c r="S27" s="9">
        <v>128</v>
      </c>
      <c r="T27" s="9">
        <v>90</v>
      </c>
    </row>
    <row r="28" spans="1:20">
      <c r="A28" s="9"/>
      <c r="B28" s="9"/>
      <c r="C28" s="9">
        <v>3</v>
      </c>
      <c r="D28" s="12">
        <f t="shared" si="14"/>
        <v>4520</v>
      </c>
      <c r="E28" s="12">
        <f t="shared" si="13"/>
        <v>5680</v>
      </c>
      <c r="F28" s="12">
        <f t="shared" si="13"/>
        <v>4360</v>
      </c>
      <c r="G28" s="9">
        <v>14</v>
      </c>
      <c r="H28" s="9">
        <v>19</v>
      </c>
      <c r="I28" s="9">
        <v>13</v>
      </c>
      <c r="J28" s="11">
        <f t="shared" si="0"/>
        <v>0.31593406593406598</v>
      </c>
      <c r="K28" s="10">
        <f t="shared" si="1"/>
        <v>6.6233865116709797E-2</v>
      </c>
      <c r="R28" s="9">
        <v>113</v>
      </c>
      <c r="S28" s="9">
        <v>142</v>
      </c>
      <c r="T28" s="9">
        <v>109</v>
      </c>
    </row>
    <row r="29" spans="1:20">
      <c r="A29" s="12" t="s">
        <v>15</v>
      </c>
      <c r="B29" s="9">
        <v>20</v>
      </c>
      <c r="C29" s="9">
        <v>1</v>
      </c>
      <c r="D29" s="12">
        <f t="shared" si="14"/>
        <v>2280</v>
      </c>
      <c r="E29" s="12">
        <f t="shared" si="13"/>
        <v>1880</v>
      </c>
      <c r="F29" s="12">
        <f t="shared" si="13"/>
        <v>2040</v>
      </c>
      <c r="G29" s="9">
        <v>7</v>
      </c>
      <c r="H29" s="9">
        <v>3</v>
      </c>
      <c r="I29" s="9">
        <v>5</v>
      </c>
      <c r="J29" s="11">
        <f t="shared" si="0"/>
        <v>0.24193548387096775</v>
      </c>
      <c r="K29" s="10">
        <f t="shared" si="1"/>
        <v>9.6774193548387108E-2</v>
      </c>
      <c r="R29" s="9">
        <v>57</v>
      </c>
      <c r="S29" s="9">
        <v>47</v>
      </c>
      <c r="T29" s="9">
        <v>51</v>
      </c>
    </row>
    <row r="30" spans="1:20">
      <c r="A30" s="9"/>
      <c r="B30" s="9"/>
      <c r="C30" s="9">
        <v>2</v>
      </c>
      <c r="D30" s="12">
        <f t="shared" si="14"/>
        <v>3280</v>
      </c>
      <c r="E30" s="12">
        <f t="shared" si="13"/>
        <v>4000</v>
      </c>
      <c r="F30" s="12">
        <f t="shared" si="13"/>
        <v>3280</v>
      </c>
      <c r="G30" s="9">
        <v>44</v>
      </c>
      <c r="H30" s="9">
        <v>50</v>
      </c>
      <c r="I30" s="9">
        <v>45</v>
      </c>
      <c r="J30" s="11">
        <f t="shared" si="0"/>
        <v>1.3162878787878789</v>
      </c>
      <c r="K30" s="10">
        <f t="shared" si="1"/>
        <v>9.1322450388190868E-2</v>
      </c>
      <c r="R30" s="9">
        <v>82</v>
      </c>
      <c r="S30" s="9">
        <v>100</v>
      </c>
      <c r="T30" s="9">
        <v>82</v>
      </c>
    </row>
    <row r="31" spans="1:20">
      <c r="A31" s="10"/>
      <c r="B31" s="9"/>
      <c r="C31" s="9">
        <v>3</v>
      </c>
      <c r="D31" s="12">
        <f t="shared" si="14"/>
        <v>2680</v>
      </c>
      <c r="E31" s="12">
        <f t="shared" si="13"/>
        <v>3120</v>
      </c>
      <c r="F31" s="12">
        <f t="shared" si="13"/>
        <v>3240</v>
      </c>
      <c r="G31" s="9">
        <v>43</v>
      </c>
      <c r="H31" s="9">
        <v>53</v>
      </c>
      <c r="I31" s="9">
        <v>50</v>
      </c>
      <c r="J31" s="11">
        <f t="shared" si="0"/>
        <v>1.6150442477876104</v>
      </c>
      <c r="K31" s="10">
        <f t="shared" si="1"/>
        <v>0.17029650794624615</v>
      </c>
      <c r="R31" s="9">
        <v>67</v>
      </c>
      <c r="S31" s="9">
        <v>78</v>
      </c>
      <c r="T31" s="9">
        <v>81</v>
      </c>
    </row>
    <row r="32" spans="1:20">
      <c r="D32" s="1"/>
      <c r="E32" s="1"/>
      <c r="F32" s="1"/>
      <c r="R32" s="1"/>
      <c r="S32" s="1"/>
      <c r="T32" s="1"/>
    </row>
    <row r="33" spans="4:6">
      <c r="D33" s="1"/>
      <c r="E33" s="1"/>
      <c r="F33" s="1"/>
    </row>
    <row r="34" spans="4:6">
      <c r="D34" s="1"/>
      <c r="E34" s="1"/>
      <c r="F34" s="1"/>
    </row>
  </sheetData>
  <mergeCells count="2">
    <mergeCell ref="D1:F1"/>
    <mergeCell ref="G1:I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BFE5-B478-41D1-9F19-20540FF47597}">
  <dimension ref="A1:U34"/>
  <sheetViews>
    <sheetView tabSelected="1" zoomScale="68" zoomScaleNormal="100" workbookViewId="0">
      <selection activeCell="P26" sqref="P26"/>
    </sheetView>
  </sheetViews>
  <sheetFormatPr baseColWidth="10" defaultColWidth="11" defaultRowHeight="16"/>
  <cols>
    <col min="1" max="1" width="12.6640625" bestFit="1" customWidth="1"/>
    <col min="3" max="3" width="12.5" bestFit="1" customWidth="1"/>
    <col min="13" max="13" width="16.83203125" bestFit="1" customWidth="1"/>
  </cols>
  <sheetData>
    <row r="1" spans="1:21">
      <c r="A1" s="9" t="s">
        <v>8</v>
      </c>
      <c r="B1" s="9"/>
      <c r="C1" s="9" t="s">
        <v>6</v>
      </c>
      <c r="D1" s="15" t="s">
        <v>0</v>
      </c>
      <c r="E1" s="15"/>
      <c r="F1" s="15"/>
      <c r="G1" s="15" t="s">
        <v>1</v>
      </c>
      <c r="H1" s="15"/>
      <c r="I1" s="15"/>
      <c r="J1" s="9" t="s">
        <v>2</v>
      </c>
      <c r="K1" s="10" t="s">
        <v>5</v>
      </c>
      <c r="M1" t="s">
        <v>9</v>
      </c>
      <c r="O1" t="s">
        <v>10</v>
      </c>
      <c r="P1" t="s">
        <v>11</v>
      </c>
      <c r="R1" t="s">
        <v>17</v>
      </c>
    </row>
    <row r="2" spans="1:21">
      <c r="A2" s="9" t="s">
        <v>3</v>
      </c>
      <c r="B2" s="9">
        <v>100</v>
      </c>
      <c r="C2" s="9">
        <v>1</v>
      </c>
      <c r="D2" s="12">
        <f>R2*$A$3</f>
        <v>7200</v>
      </c>
      <c r="E2" s="12">
        <f>S2*$A$3</f>
        <v>6600</v>
      </c>
      <c r="F2" s="12">
        <f>T2*$A$3</f>
        <v>4800</v>
      </c>
      <c r="G2" s="9">
        <v>32</v>
      </c>
      <c r="H2" s="9">
        <v>43</v>
      </c>
      <c r="I2" s="9">
        <v>57</v>
      </c>
      <c r="J2" s="11">
        <f t="shared" ref="J2:J31" si="0">AVERAGE(G2:I2)/AVERAGE(D2:F2)*100</f>
        <v>0.70967741935483875</v>
      </c>
      <c r="K2" s="10">
        <f t="shared" ref="K2:K31" si="1">STDEV(G2:I2)/AVERAGE(D2:F2)*100</f>
        <v>0.20209619493776884</v>
      </c>
      <c r="M2" t="str">
        <f>A2</f>
        <v>DA28102+PCU1</v>
      </c>
      <c r="N2">
        <v>100</v>
      </c>
      <c r="O2" s="6">
        <f>AVERAGE(J2:J4)</f>
        <v>0.70691691624857722</v>
      </c>
      <c r="P2" s="6">
        <f>AVERAGE(K2:K4)</f>
        <v>0.1214588577825106</v>
      </c>
      <c r="R2" s="9">
        <v>36</v>
      </c>
      <c r="S2" s="9">
        <v>33</v>
      </c>
      <c r="T2" s="9">
        <v>24</v>
      </c>
      <c r="U2" s="1"/>
    </row>
    <row r="3" spans="1:21">
      <c r="A3" s="12">
        <f>(2*10^6)/(1*10^4)</f>
        <v>200</v>
      </c>
      <c r="B3" s="9"/>
      <c r="C3" s="9">
        <v>2</v>
      </c>
      <c r="D3" s="12">
        <f>R3*$A$3</f>
        <v>5800</v>
      </c>
      <c r="E3" s="12">
        <f>S3*$A$3</f>
        <v>7200</v>
      </c>
      <c r="F3" s="12">
        <f>T3*$A$3</f>
        <v>4800</v>
      </c>
      <c r="G3" s="9">
        <v>21</v>
      </c>
      <c r="H3" s="9">
        <v>22</v>
      </c>
      <c r="I3" s="9">
        <v>29</v>
      </c>
      <c r="J3" s="11">
        <f t="shared" si="0"/>
        <v>0.40449438202247195</v>
      </c>
      <c r="K3" s="10">
        <f t="shared" si="1"/>
        <v>7.3464588936078781E-2</v>
      </c>
      <c r="N3">
        <v>99</v>
      </c>
      <c r="O3" s="6">
        <f>AVERAGE(J5:J7)</f>
        <v>0.74532236893257153</v>
      </c>
      <c r="P3" s="6">
        <f>AVERAGE(K5:K7)</f>
        <v>0.3367773770243761</v>
      </c>
      <c r="R3" s="9">
        <v>29</v>
      </c>
      <c r="S3" s="9">
        <v>36</v>
      </c>
      <c r="T3" s="9">
        <v>24</v>
      </c>
      <c r="U3" s="1"/>
    </row>
    <row r="4" spans="1:21">
      <c r="B4" s="9"/>
      <c r="C4" s="9">
        <v>3</v>
      </c>
      <c r="D4" s="12">
        <f>R4*$A$3</f>
        <v>11000</v>
      </c>
      <c r="E4" s="12">
        <f>S4*$A$3</f>
        <v>10400</v>
      </c>
      <c r="F4" s="12">
        <f>T4*$A$3</f>
        <v>9000</v>
      </c>
      <c r="G4" s="9">
        <v>93</v>
      </c>
      <c r="H4" s="9">
        <v>102</v>
      </c>
      <c r="I4" s="9">
        <v>111</v>
      </c>
      <c r="J4" s="11">
        <f t="shared" si="0"/>
        <v>1.006578947368421</v>
      </c>
      <c r="K4" s="10">
        <f t="shared" si="1"/>
        <v>8.8815789473684195E-2</v>
      </c>
      <c r="N4">
        <v>90</v>
      </c>
      <c r="O4" s="6">
        <f>AVERAGE(J8:J10)</f>
        <v>0.24464285714285713</v>
      </c>
      <c r="P4" s="6">
        <f>AVERAGE(K8:K10)</f>
        <v>9.4044572235796334E-2</v>
      </c>
      <c r="R4" s="9">
        <v>55</v>
      </c>
      <c r="S4" s="9">
        <v>52</v>
      </c>
      <c r="T4" s="9">
        <v>45</v>
      </c>
      <c r="U4" s="1"/>
    </row>
    <row r="5" spans="1:21">
      <c r="A5" s="12">
        <f>(1*10^6)/(5*10^3)</f>
        <v>200</v>
      </c>
      <c r="B5" s="9">
        <v>99</v>
      </c>
      <c r="C5" s="9">
        <v>1</v>
      </c>
      <c r="D5" s="12">
        <f>R5*$A$5</f>
        <v>7600</v>
      </c>
      <c r="E5" s="12">
        <f>S5*$A$5</f>
        <v>10000</v>
      </c>
      <c r="F5" s="12">
        <f>T5*$A$5</f>
        <v>11000</v>
      </c>
      <c r="G5" s="9">
        <v>78</v>
      </c>
      <c r="H5" s="9">
        <v>126</v>
      </c>
      <c r="I5" s="9">
        <v>47</v>
      </c>
      <c r="J5" s="11">
        <f t="shared" si="0"/>
        <v>0.8776223776223776</v>
      </c>
      <c r="K5" s="10">
        <f t="shared" si="1"/>
        <v>0.41752117050567794</v>
      </c>
      <c r="N5">
        <v>50</v>
      </c>
      <c r="O5" s="6">
        <f>AVERAGE(J11:J13)</f>
        <v>9.1685393706802398E-2</v>
      </c>
      <c r="P5" s="6">
        <f>AVERAGE(K11:K13)</f>
        <v>5.7343398108432024E-2</v>
      </c>
      <c r="R5" s="9">
        <v>38</v>
      </c>
      <c r="S5" s="9">
        <v>50</v>
      </c>
      <c r="T5" s="9">
        <v>55</v>
      </c>
    </row>
    <row r="6" spans="1:21">
      <c r="A6" s="9"/>
      <c r="B6" s="9"/>
      <c r="C6" s="9">
        <v>2</v>
      </c>
      <c r="D6" s="12">
        <f>R6*$A$5</f>
        <v>10000</v>
      </c>
      <c r="E6" s="12">
        <f>S6*$A$5</f>
        <v>7400</v>
      </c>
      <c r="F6" s="12">
        <f>T6*$A$5</f>
        <v>6800</v>
      </c>
      <c r="G6" s="9">
        <v>70</v>
      </c>
      <c r="H6" s="9">
        <v>102</v>
      </c>
      <c r="I6" s="9">
        <v>54</v>
      </c>
      <c r="J6" s="11">
        <f t="shared" si="0"/>
        <v>0.93388429752066093</v>
      </c>
      <c r="K6" s="10">
        <f t="shared" si="1"/>
        <v>0.3029802112367499</v>
      </c>
      <c r="N6">
        <v>20</v>
      </c>
      <c r="O6" s="6">
        <f>AVERAGE(J14:J16)</f>
        <v>6.3887295212596409E-2</v>
      </c>
      <c r="P6" s="6">
        <f>AVERAGE(K14:K16)</f>
        <v>7.124982118818797E-2</v>
      </c>
      <c r="R6" s="9">
        <v>50</v>
      </c>
      <c r="S6" s="9">
        <v>37</v>
      </c>
      <c r="T6" s="9">
        <v>34</v>
      </c>
    </row>
    <row r="7" spans="1:21">
      <c r="A7" s="9"/>
      <c r="B7" s="9"/>
      <c r="C7" s="9">
        <v>3</v>
      </c>
      <c r="D7" s="12">
        <f>R7*$A$5</f>
        <v>11800</v>
      </c>
      <c r="E7" s="12">
        <f>S7*$A$5</f>
        <v>8800</v>
      </c>
      <c r="F7" s="12">
        <f>T7*$A$5</f>
        <v>7200</v>
      </c>
      <c r="G7" s="9">
        <v>20</v>
      </c>
      <c r="H7" s="9">
        <v>70</v>
      </c>
      <c r="I7" s="9">
        <v>28</v>
      </c>
      <c r="J7" s="11">
        <f t="shared" si="0"/>
        <v>0.42446043165467634</v>
      </c>
      <c r="K7" s="10">
        <f t="shared" si="1"/>
        <v>0.28983074933070063</v>
      </c>
      <c r="R7" s="9">
        <v>59</v>
      </c>
      <c r="S7" s="9">
        <v>44</v>
      </c>
      <c r="T7" s="9">
        <v>36</v>
      </c>
    </row>
    <row r="8" spans="1:21">
      <c r="A8" s="9"/>
      <c r="B8" s="9">
        <v>90</v>
      </c>
      <c r="C8" s="9">
        <v>1</v>
      </c>
      <c r="D8" s="12">
        <f>R8*$A$5</f>
        <v>8200</v>
      </c>
      <c r="E8" s="12">
        <f>S8*$A$5</f>
        <v>5400</v>
      </c>
      <c r="F8" s="12">
        <f>T8*$A$5</f>
        <v>4400</v>
      </c>
      <c r="G8" s="9">
        <v>5</v>
      </c>
      <c r="H8" s="9">
        <v>10</v>
      </c>
      <c r="I8" s="9">
        <v>7</v>
      </c>
      <c r="J8" s="11">
        <f t="shared" si="0"/>
        <v>0.12222222222222222</v>
      </c>
      <c r="K8" s="10">
        <f t="shared" si="1"/>
        <v>4.194352464039304E-2</v>
      </c>
      <c r="R8" s="9">
        <v>41</v>
      </c>
      <c r="S8" s="9">
        <v>27</v>
      </c>
      <c r="T8" s="9">
        <v>22</v>
      </c>
    </row>
    <row r="9" spans="1:21">
      <c r="A9" s="9"/>
      <c r="B9" s="9"/>
      <c r="C9" s="9">
        <v>2</v>
      </c>
      <c r="D9" s="12">
        <f>R9*$A$5</f>
        <v>10200</v>
      </c>
      <c r="E9" s="12">
        <f>S9*$A$5</f>
        <v>10000</v>
      </c>
      <c r="F9" s="12">
        <f>T9*$A$5</f>
        <v>6800</v>
      </c>
      <c r="G9" s="9">
        <v>25</v>
      </c>
      <c r="H9" s="9">
        <v>56</v>
      </c>
      <c r="I9" s="9">
        <v>48</v>
      </c>
      <c r="J9" s="11">
        <f t="shared" si="0"/>
        <v>0.47777777777777775</v>
      </c>
      <c r="K9" s="10">
        <f t="shared" si="1"/>
        <v>0.17881641043812313</v>
      </c>
      <c r="R9" s="9">
        <v>51</v>
      </c>
      <c r="S9" s="9">
        <v>50</v>
      </c>
      <c r="T9" s="9">
        <v>34</v>
      </c>
    </row>
    <row r="10" spans="1:21">
      <c r="A10" s="9"/>
      <c r="B10" s="9"/>
      <c r="C10" s="9">
        <v>3</v>
      </c>
      <c r="D10" s="12">
        <f>R10*$A$5</f>
        <v>6200</v>
      </c>
      <c r="E10" s="12">
        <f>S10*$A$5</f>
        <v>8000</v>
      </c>
      <c r="F10" s="12">
        <f>T10*$A$5</f>
        <v>8200</v>
      </c>
      <c r="G10" s="9">
        <v>6</v>
      </c>
      <c r="H10" s="9">
        <v>15</v>
      </c>
      <c r="I10" s="9">
        <v>9</v>
      </c>
      <c r="J10" s="11">
        <f t="shared" si="0"/>
        <v>0.13392857142857142</v>
      </c>
      <c r="K10" s="10">
        <f t="shared" si="1"/>
        <v>6.1373781628872852E-2</v>
      </c>
      <c r="R10" s="9">
        <v>31</v>
      </c>
      <c r="S10" s="9">
        <v>40</v>
      </c>
      <c r="T10" s="9">
        <v>41</v>
      </c>
    </row>
    <row r="11" spans="1:21">
      <c r="A11" s="9"/>
      <c r="B11" s="9">
        <v>50</v>
      </c>
      <c r="C11" s="9">
        <v>1</v>
      </c>
      <c r="D11" s="12">
        <f>R11*$A$5</f>
        <v>5400</v>
      </c>
      <c r="E11" s="12">
        <f>S11*$A$5</f>
        <v>5400</v>
      </c>
      <c r="F11" s="12">
        <f>T11*$A$5</f>
        <v>6800</v>
      </c>
      <c r="G11" s="9">
        <v>6</v>
      </c>
      <c r="H11" s="9">
        <v>15</v>
      </c>
      <c r="I11" s="9">
        <v>18</v>
      </c>
      <c r="J11" s="11">
        <f>AVERAGE(G11:I11)/AVERAGE(D11:F11)*100</f>
        <v>0.22159090909090909</v>
      </c>
      <c r="K11" s="10">
        <f t="shared" si="1"/>
        <v>0.10644882951815451</v>
      </c>
      <c r="R11" s="9">
        <v>27</v>
      </c>
      <c r="S11" s="9">
        <v>27</v>
      </c>
      <c r="T11" s="9">
        <v>34</v>
      </c>
    </row>
    <row r="12" spans="1:21">
      <c r="A12" s="9"/>
      <c r="B12" s="9"/>
      <c r="C12" s="9">
        <v>2</v>
      </c>
      <c r="D12" s="12">
        <f>R12*$A$5</f>
        <v>5000</v>
      </c>
      <c r="E12" s="12">
        <f>S12*$A$5</f>
        <v>7400</v>
      </c>
      <c r="F12" s="12">
        <f>T12*$A$5</f>
        <v>7000</v>
      </c>
      <c r="G12" s="9">
        <v>0</v>
      </c>
      <c r="H12" s="9">
        <v>2</v>
      </c>
      <c r="I12" s="9">
        <v>2</v>
      </c>
      <c r="J12" s="11">
        <f t="shared" si="0"/>
        <v>2.0618556701030927E-2</v>
      </c>
      <c r="K12" s="10">
        <f t="shared" si="1"/>
        <v>1.7856193892462655E-2</v>
      </c>
      <c r="R12" s="9">
        <v>25</v>
      </c>
      <c r="S12" s="9">
        <v>37</v>
      </c>
      <c r="T12" s="9">
        <v>35</v>
      </c>
    </row>
    <row r="13" spans="1:21">
      <c r="A13" s="9"/>
      <c r="B13" s="9"/>
      <c r="C13" s="9">
        <v>3</v>
      </c>
      <c r="D13" s="12">
        <f>R13*$A$5</f>
        <v>9600</v>
      </c>
      <c r="E13" s="12">
        <f>S13*$A$5</f>
        <v>7400</v>
      </c>
      <c r="F13" s="12">
        <f>T13*$A$5</f>
        <v>10400</v>
      </c>
      <c r="G13" s="9">
        <v>0</v>
      </c>
      <c r="H13" s="9">
        <v>1</v>
      </c>
      <c r="I13" s="9">
        <v>8</v>
      </c>
      <c r="J13" s="11">
        <f t="shared" si="0"/>
        <v>3.2846715328467148E-2</v>
      </c>
      <c r="K13" s="10">
        <f t="shared" si="1"/>
        <v>4.7725170914678906E-2</v>
      </c>
      <c r="R13" s="9">
        <v>48</v>
      </c>
      <c r="S13" s="9">
        <v>37</v>
      </c>
      <c r="T13" s="9">
        <v>52</v>
      </c>
    </row>
    <row r="14" spans="1:21">
      <c r="A14" s="9"/>
      <c r="B14" s="9">
        <v>20</v>
      </c>
      <c r="C14" s="9">
        <v>1</v>
      </c>
      <c r="D14" s="12">
        <f>R14*$A$5</f>
        <v>13000</v>
      </c>
      <c r="E14" s="12">
        <f>S14*$A$5</f>
        <v>11400</v>
      </c>
      <c r="F14" s="12">
        <f>T14*$A$5</f>
        <v>13400</v>
      </c>
      <c r="G14" s="9">
        <v>0</v>
      </c>
      <c r="H14" s="9">
        <v>11</v>
      </c>
      <c r="I14" s="9">
        <v>7</v>
      </c>
      <c r="J14" s="11">
        <f>AVERAGE(G14:I14)/AVERAGE(D14:F14)*100</f>
        <v>4.7619047619047616E-2</v>
      </c>
      <c r="K14" s="10">
        <f t="shared" si="1"/>
        <v>4.418860605420652E-2</v>
      </c>
      <c r="R14" s="9">
        <v>65</v>
      </c>
      <c r="S14" s="9">
        <v>57</v>
      </c>
      <c r="T14" s="9">
        <v>67</v>
      </c>
    </row>
    <row r="15" spans="1:21">
      <c r="A15" s="9"/>
      <c r="B15" s="9"/>
      <c r="C15" s="9">
        <v>2</v>
      </c>
      <c r="D15" s="12">
        <f>R15*$A$5</f>
        <v>14000</v>
      </c>
      <c r="E15" s="12">
        <f>S15*$A$5</f>
        <v>15600</v>
      </c>
      <c r="F15" s="12">
        <f>T15*$A$5</f>
        <v>15400</v>
      </c>
      <c r="G15" s="9">
        <v>1</v>
      </c>
      <c r="H15" s="9">
        <v>12</v>
      </c>
      <c r="I15" s="9">
        <v>22</v>
      </c>
      <c r="J15" s="11">
        <f t="shared" si="0"/>
        <v>7.7777777777777779E-2</v>
      </c>
      <c r="K15" s="10">
        <f t="shared" si="1"/>
        <v>7.002645002928326E-2</v>
      </c>
      <c r="R15" s="9">
        <v>70</v>
      </c>
      <c r="S15" s="9">
        <v>78</v>
      </c>
      <c r="T15" s="9">
        <v>77</v>
      </c>
    </row>
    <row r="16" spans="1:21">
      <c r="A16" s="9" t="s">
        <v>4</v>
      </c>
      <c r="B16" s="9"/>
      <c r="C16" s="9">
        <v>3</v>
      </c>
      <c r="D16" s="12">
        <f>R16*$A$5</f>
        <v>16600</v>
      </c>
      <c r="E16" s="12">
        <f>S16*$A$5</f>
        <v>17400</v>
      </c>
      <c r="F16" s="12">
        <f>T16*$A$5</f>
        <v>15800</v>
      </c>
      <c r="G16" s="9">
        <v>0</v>
      </c>
      <c r="H16" s="9">
        <v>3</v>
      </c>
      <c r="I16" s="9">
        <v>30</v>
      </c>
      <c r="J16" s="11">
        <f t="shared" si="0"/>
        <v>6.6265060240963847E-2</v>
      </c>
      <c r="K16" s="10">
        <f t="shared" si="1"/>
        <v>9.9534407481074116E-2</v>
      </c>
      <c r="R16" s="9">
        <v>83</v>
      </c>
      <c r="S16" s="9">
        <v>87</v>
      </c>
      <c r="T16" s="9">
        <v>79</v>
      </c>
    </row>
    <row r="17" spans="1:20">
      <c r="B17" s="9">
        <v>100</v>
      </c>
      <c r="C17" s="9">
        <v>1</v>
      </c>
      <c r="D17" s="9">
        <v>56</v>
      </c>
      <c r="E17" s="9">
        <v>38</v>
      </c>
      <c r="F17" s="9">
        <v>43</v>
      </c>
      <c r="G17" s="9">
        <v>46</v>
      </c>
      <c r="H17" s="9">
        <v>47</v>
      </c>
      <c r="I17" s="9">
        <v>57</v>
      </c>
      <c r="J17" s="11">
        <f t="shared" si="0"/>
        <v>109.48905109489051</v>
      </c>
      <c r="K17" s="10">
        <f t="shared" si="1"/>
        <v>13.319917949558146</v>
      </c>
      <c r="M17" t="str">
        <f>A16</f>
        <v>DA28102+R6K</v>
      </c>
      <c r="N17">
        <v>100</v>
      </c>
      <c r="O17" s="6">
        <f>AVERAGE(J17:J19)</f>
        <v>77.92668659871579</v>
      </c>
      <c r="P17" s="6">
        <f>AVERAGE(K17:K19)</f>
        <v>12.653572206384867</v>
      </c>
      <c r="R17" s="9"/>
      <c r="S17" s="9"/>
      <c r="T17" s="9"/>
    </row>
    <row r="18" spans="1:20">
      <c r="A18" s="9"/>
      <c r="B18" s="9"/>
      <c r="C18" s="9">
        <v>2</v>
      </c>
      <c r="D18" s="9">
        <v>27</v>
      </c>
      <c r="E18" s="9">
        <v>38</v>
      </c>
      <c r="F18" s="9">
        <v>42</v>
      </c>
      <c r="G18" s="9">
        <v>48</v>
      </c>
      <c r="H18" s="9">
        <v>37</v>
      </c>
      <c r="I18" s="9">
        <v>36</v>
      </c>
      <c r="J18" s="11">
        <f t="shared" si="0"/>
        <v>113.08411214953273</v>
      </c>
      <c r="K18" s="10">
        <f t="shared" si="1"/>
        <v>18.66820967797964</v>
      </c>
      <c r="N18">
        <v>99</v>
      </c>
      <c r="O18" s="6">
        <f>AVERAGE(J20:J22)</f>
        <v>46.715765141007857</v>
      </c>
      <c r="P18" s="6">
        <f>AVERAGE(K20:K22)</f>
        <v>11.428089481704776</v>
      </c>
      <c r="R18" s="9"/>
      <c r="S18" s="9"/>
      <c r="T18" s="9"/>
    </row>
    <row r="19" spans="1:20">
      <c r="A19" s="9"/>
      <c r="B19" s="9"/>
      <c r="C19" s="9">
        <v>3</v>
      </c>
      <c r="D19" s="9">
        <v>42</v>
      </c>
      <c r="E19" s="9">
        <v>32</v>
      </c>
      <c r="F19" s="9">
        <v>42</v>
      </c>
      <c r="G19" s="9">
        <v>7</v>
      </c>
      <c r="H19" s="9">
        <v>3</v>
      </c>
      <c r="I19" s="9">
        <v>3</v>
      </c>
      <c r="J19" s="11">
        <f t="shared" si="0"/>
        <v>11.206896551724139</v>
      </c>
      <c r="K19" s="10">
        <f t="shared" si="1"/>
        <v>5.972588991616818</v>
      </c>
      <c r="N19">
        <v>90</v>
      </c>
      <c r="O19" s="6">
        <f>AVERAGE(J23:J25)</f>
        <v>7.7272727272727285E-2</v>
      </c>
      <c r="P19" s="6">
        <f>AVERAGE(K23:K25)</f>
        <v>7.4137023202758778E-2</v>
      </c>
      <c r="R19" s="9"/>
      <c r="S19" s="9"/>
      <c r="T19" s="9"/>
    </row>
    <row r="20" spans="1:20">
      <c r="A20" s="9"/>
      <c r="B20" s="9">
        <v>99</v>
      </c>
      <c r="C20" s="9">
        <v>1</v>
      </c>
      <c r="D20" s="9">
        <v>44</v>
      </c>
      <c r="E20" s="9">
        <v>48</v>
      </c>
      <c r="F20" s="9">
        <v>33</v>
      </c>
      <c r="G20" s="9">
        <v>2</v>
      </c>
      <c r="H20" s="9">
        <v>14</v>
      </c>
      <c r="I20" s="9">
        <v>18</v>
      </c>
      <c r="J20" s="11">
        <f t="shared" si="0"/>
        <v>27.200000000000003</v>
      </c>
      <c r="K20" s="10">
        <f t="shared" si="1"/>
        <v>19.983993594874878</v>
      </c>
      <c r="N20">
        <v>50</v>
      </c>
      <c r="O20" s="6">
        <f>AVERAGE(J26:J28)</f>
        <v>0</v>
      </c>
      <c r="P20" s="6">
        <f>AVERAGE(K26:K28)</f>
        <v>0</v>
      </c>
      <c r="R20" s="9"/>
      <c r="S20" s="9"/>
      <c r="T20" s="9"/>
    </row>
    <row r="21" spans="1:20">
      <c r="A21" s="9"/>
      <c r="B21" s="9"/>
      <c r="C21" s="9">
        <v>2</v>
      </c>
      <c r="D21" s="9">
        <v>29</v>
      </c>
      <c r="E21" s="9">
        <v>40</v>
      </c>
      <c r="F21" s="9">
        <v>34</v>
      </c>
      <c r="G21" s="9">
        <v>36</v>
      </c>
      <c r="H21" s="9">
        <v>29</v>
      </c>
      <c r="I21" s="9">
        <v>30</v>
      </c>
      <c r="J21" s="11">
        <f t="shared" si="0"/>
        <v>92.233009708737853</v>
      </c>
      <c r="K21" s="10">
        <f t="shared" si="1"/>
        <v>11.02700649669956</v>
      </c>
      <c r="N21">
        <v>20</v>
      </c>
      <c r="O21" s="6">
        <f>AVERAGE(J29:J31)</f>
        <v>3.4482758620689657</v>
      </c>
      <c r="P21" s="6">
        <f>AVERAGE(K29:K31)</f>
        <v>1.8246560765962692</v>
      </c>
      <c r="R21" s="9"/>
      <c r="S21" s="9"/>
      <c r="T21" s="9"/>
    </row>
    <row r="22" spans="1:20">
      <c r="A22" s="9"/>
      <c r="B22" s="9"/>
      <c r="C22" s="9">
        <v>3</v>
      </c>
      <c r="D22" s="9">
        <v>46</v>
      </c>
      <c r="E22" s="9">
        <v>57</v>
      </c>
      <c r="F22" s="9">
        <v>37</v>
      </c>
      <c r="G22" s="9">
        <v>10</v>
      </c>
      <c r="H22" s="9">
        <v>8</v>
      </c>
      <c r="I22" s="9">
        <v>11</v>
      </c>
      <c r="J22" s="11">
        <f t="shared" si="0"/>
        <v>20.714285714285712</v>
      </c>
      <c r="K22" s="10">
        <f t="shared" si="1"/>
        <v>3.2732683535398923</v>
      </c>
      <c r="R22" s="9"/>
      <c r="S22" s="9"/>
      <c r="T22" s="9"/>
    </row>
    <row r="23" spans="1:20">
      <c r="A23" s="12">
        <f>(1*10^6)/(2.5*10^4)</f>
        <v>40</v>
      </c>
      <c r="B23" s="9">
        <v>90</v>
      </c>
      <c r="C23" s="9">
        <v>1</v>
      </c>
      <c r="D23" s="12">
        <f>R23*$A$23</f>
        <v>1360</v>
      </c>
      <c r="E23" s="12">
        <f>S23*$A$23</f>
        <v>960</v>
      </c>
      <c r="F23" s="12">
        <f>T23*$A$23</f>
        <v>1200</v>
      </c>
      <c r="G23" s="9">
        <f>U38*$A$23</f>
        <v>0</v>
      </c>
      <c r="H23" s="9">
        <v>1</v>
      </c>
      <c r="I23" s="9">
        <v>1</v>
      </c>
      <c r="J23" s="11">
        <f t="shared" si="0"/>
        <v>5.6818181818181816E-2</v>
      </c>
      <c r="K23" s="10">
        <f t="shared" si="1"/>
        <v>4.920598885138857E-2</v>
      </c>
      <c r="R23" s="9">
        <v>34</v>
      </c>
      <c r="S23" s="9">
        <v>24</v>
      </c>
      <c r="T23" s="9">
        <v>30</v>
      </c>
    </row>
    <row r="24" spans="1:20">
      <c r="A24" s="10"/>
      <c r="B24" s="9"/>
      <c r="C24" s="9">
        <v>2</v>
      </c>
      <c r="D24" s="12">
        <f t="shared" ref="D24:D28" si="2">R24*$A$23</f>
        <v>1040</v>
      </c>
      <c r="E24" s="12">
        <f>S24*$A$23</f>
        <v>1280</v>
      </c>
      <c r="F24" s="12">
        <f>T24*$A$23</f>
        <v>1680</v>
      </c>
      <c r="G24" s="9">
        <v>5</v>
      </c>
      <c r="H24" s="9">
        <v>1</v>
      </c>
      <c r="I24" s="9">
        <v>1</v>
      </c>
      <c r="J24" s="11">
        <f t="shared" si="0"/>
        <v>0.17500000000000002</v>
      </c>
      <c r="K24" s="10">
        <f t="shared" si="1"/>
        <v>0.17320508075688776</v>
      </c>
      <c r="R24" s="9">
        <v>26</v>
      </c>
      <c r="S24" s="9">
        <v>32</v>
      </c>
      <c r="T24" s="9">
        <v>42</v>
      </c>
    </row>
    <row r="25" spans="1:20">
      <c r="A25" s="9"/>
      <c r="B25" s="9"/>
      <c r="C25" s="9">
        <v>3</v>
      </c>
      <c r="D25" s="12">
        <f t="shared" si="2"/>
        <v>1960</v>
      </c>
      <c r="E25" s="12">
        <f>S25*$A$23</f>
        <v>1360</v>
      </c>
      <c r="F25" s="12">
        <f>T25*$A$23</f>
        <v>1840</v>
      </c>
      <c r="G25" s="9">
        <f>U40*$A$23</f>
        <v>0</v>
      </c>
      <c r="H25" s="9">
        <f>V40*$A$23</f>
        <v>0</v>
      </c>
      <c r="I25" s="9">
        <f>W40*$A$23</f>
        <v>0</v>
      </c>
      <c r="J25" s="11">
        <f t="shared" si="0"/>
        <v>0</v>
      </c>
      <c r="K25" s="10">
        <f t="shared" si="1"/>
        <v>0</v>
      </c>
      <c r="R25" s="9">
        <v>49</v>
      </c>
      <c r="S25" s="9">
        <v>34</v>
      </c>
      <c r="T25" s="9">
        <v>46</v>
      </c>
    </row>
    <row r="26" spans="1:20">
      <c r="A26" s="9"/>
      <c r="B26" s="9">
        <v>50</v>
      </c>
      <c r="C26" s="9">
        <v>1</v>
      </c>
      <c r="D26" s="12">
        <f t="shared" si="2"/>
        <v>1160</v>
      </c>
      <c r="E26" s="12">
        <f>S26*$A$23</f>
        <v>1360</v>
      </c>
      <c r="F26" s="12">
        <f>T26*$A$23</f>
        <v>1200</v>
      </c>
      <c r="G26" s="9">
        <f>U41*$A$23</f>
        <v>0</v>
      </c>
      <c r="H26" s="9">
        <f>V41*$A$23</f>
        <v>0</v>
      </c>
      <c r="I26" s="9">
        <f>W41*$A$23</f>
        <v>0</v>
      </c>
      <c r="J26" s="11">
        <f t="shared" si="0"/>
        <v>0</v>
      </c>
      <c r="K26" s="10">
        <f t="shared" si="1"/>
        <v>0</v>
      </c>
      <c r="R26" s="9">
        <v>29</v>
      </c>
      <c r="S26" s="9">
        <v>34</v>
      </c>
      <c r="T26" s="9">
        <v>30</v>
      </c>
    </row>
    <row r="27" spans="1:20">
      <c r="A27" s="9"/>
      <c r="B27" s="9"/>
      <c r="C27" s="9">
        <v>2</v>
      </c>
      <c r="D27" s="12">
        <f t="shared" si="2"/>
        <v>800</v>
      </c>
      <c r="E27" s="12">
        <f>S27*$A$23</f>
        <v>760</v>
      </c>
      <c r="F27" s="12">
        <f>T27*$A$23</f>
        <v>1040</v>
      </c>
      <c r="G27" s="9">
        <f>U42*$A$23</f>
        <v>0</v>
      </c>
      <c r="H27" s="9">
        <f>V42*$A$23</f>
        <v>0</v>
      </c>
      <c r="I27" s="9">
        <f>W42*$A$23</f>
        <v>0</v>
      </c>
      <c r="J27" s="11">
        <f t="shared" si="0"/>
        <v>0</v>
      </c>
      <c r="K27" s="10">
        <f t="shared" si="1"/>
        <v>0</v>
      </c>
      <c r="R27" s="9">
        <v>20</v>
      </c>
      <c r="S27" s="9">
        <v>19</v>
      </c>
      <c r="T27" s="9">
        <v>26</v>
      </c>
    </row>
    <row r="28" spans="1:20">
      <c r="A28" s="9"/>
      <c r="B28" s="9"/>
      <c r="C28" s="9">
        <v>3</v>
      </c>
      <c r="D28" s="12">
        <f t="shared" si="2"/>
        <v>680</v>
      </c>
      <c r="E28" s="12">
        <f>S28*$A$23</f>
        <v>1360</v>
      </c>
      <c r="F28" s="12">
        <f>T28*$A$23</f>
        <v>640</v>
      </c>
      <c r="G28" s="9">
        <f>U43*$A$23</f>
        <v>0</v>
      </c>
      <c r="H28" s="9">
        <f>V43*$A$23</f>
        <v>0</v>
      </c>
      <c r="I28" s="9">
        <f>W43*$A$23</f>
        <v>0</v>
      </c>
      <c r="J28" s="11">
        <f t="shared" si="0"/>
        <v>0</v>
      </c>
      <c r="K28" s="10">
        <f t="shared" si="1"/>
        <v>0</v>
      </c>
      <c r="R28" s="9">
        <v>17</v>
      </c>
      <c r="S28" s="9">
        <v>34</v>
      </c>
      <c r="T28" s="9">
        <v>16</v>
      </c>
    </row>
    <row r="29" spans="1:20">
      <c r="A29" s="9"/>
      <c r="B29" s="9">
        <v>20</v>
      </c>
      <c r="C29" s="9">
        <v>1</v>
      </c>
      <c r="D29" s="9">
        <v>28</v>
      </c>
      <c r="E29" s="9">
        <v>32</v>
      </c>
      <c r="F29" s="9">
        <v>36</v>
      </c>
      <c r="G29" s="9">
        <v>0</v>
      </c>
      <c r="H29" s="9">
        <v>0</v>
      </c>
      <c r="I29" s="9">
        <v>0</v>
      </c>
      <c r="J29" s="11">
        <f t="shared" si="0"/>
        <v>0</v>
      </c>
      <c r="K29" s="10">
        <f t="shared" si="1"/>
        <v>0</v>
      </c>
      <c r="R29" s="9">
        <v>28</v>
      </c>
      <c r="S29" s="9">
        <v>32</v>
      </c>
      <c r="T29" s="9">
        <v>36</v>
      </c>
    </row>
    <row r="30" spans="1:20">
      <c r="A30" s="9"/>
      <c r="B30" s="9"/>
      <c r="C30" s="9">
        <v>2</v>
      </c>
      <c r="D30" s="9">
        <v>68</v>
      </c>
      <c r="E30" s="9">
        <v>75</v>
      </c>
      <c r="F30" s="9">
        <v>49</v>
      </c>
      <c r="G30" s="9">
        <v>0</v>
      </c>
      <c r="H30" s="9">
        <v>0</v>
      </c>
      <c r="I30" s="9">
        <v>0</v>
      </c>
      <c r="J30" s="11">
        <f t="shared" si="0"/>
        <v>0</v>
      </c>
      <c r="K30" s="10">
        <f t="shared" si="1"/>
        <v>0</v>
      </c>
      <c r="R30" s="9">
        <v>68</v>
      </c>
      <c r="S30" s="9">
        <v>75</v>
      </c>
      <c r="T30" s="9">
        <v>49</v>
      </c>
    </row>
    <row r="31" spans="1:20">
      <c r="A31" s="9"/>
      <c r="B31" s="9"/>
      <c r="C31" s="9">
        <v>3</v>
      </c>
      <c r="D31" s="9">
        <v>43</v>
      </c>
      <c r="E31" s="1">
        <v>58</v>
      </c>
      <c r="F31" s="9">
        <v>44</v>
      </c>
      <c r="G31" s="9">
        <v>7</v>
      </c>
      <c r="H31" s="9">
        <v>2</v>
      </c>
      <c r="I31" s="9">
        <v>6</v>
      </c>
      <c r="J31" s="11">
        <f t="shared" si="0"/>
        <v>10.344827586206897</v>
      </c>
      <c r="K31" s="10">
        <f t="shared" si="1"/>
        <v>5.4739682297888077</v>
      </c>
      <c r="R31" s="9">
        <v>43</v>
      </c>
      <c r="S31" s="1">
        <v>58</v>
      </c>
      <c r="T31" s="9">
        <v>44</v>
      </c>
    </row>
    <row r="32" spans="1:20">
      <c r="A32" s="9"/>
      <c r="D32" s="1"/>
      <c r="E32" s="1"/>
      <c r="F32" s="1"/>
      <c r="K32" s="10"/>
      <c r="R32" s="1"/>
      <c r="S32" s="1"/>
      <c r="T32" s="1"/>
    </row>
    <row r="33" spans="4:6">
      <c r="D33" s="1"/>
      <c r="E33" s="1"/>
      <c r="F33" s="1"/>
    </row>
    <row r="34" spans="4:6">
      <c r="D34" s="1"/>
      <c r="E34" s="1"/>
      <c r="F34" s="1"/>
    </row>
  </sheetData>
  <mergeCells count="2">
    <mergeCell ref="D1:F1"/>
    <mergeCell ref="G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Day0</vt:lpstr>
      <vt:lpstr>Day3</vt:lpstr>
      <vt:lpstr>Day6</vt:lpstr>
      <vt:lpstr>Day7</vt:lpstr>
      <vt:lpstr>Day9</vt:lpstr>
      <vt:lpstr>Day12</vt:lpstr>
      <vt:lpstr>Day15</vt:lpstr>
      <vt:lpstr>Day20</vt:lpstr>
      <vt:lpstr>Day25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Zhengqing John Zhou</cp:lastModifiedBy>
  <dcterms:created xsi:type="dcterms:W3CDTF">2023-05-31T00:17:56Z</dcterms:created>
  <dcterms:modified xsi:type="dcterms:W3CDTF">2025-08-15T20:17:53Z</dcterms:modified>
</cp:coreProperties>
</file>