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Exp/Raw_data/"/>
    </mc:Choice>
  </mc:AlternateContent>
  <xr:revisionPtr revIDLastSave="0" documentId="13_ncr:1_{4C56F450-8A6D-AA46-B938-E540168B9F86}" xr6:coauthVersionLast="47" xr6:coauthVersionMax="47" xr10:uidLastSave="{00000000-0000-0000-0000-000000000000}"/>
  <bookViews>
    <workbookView xWindow="-25600" yWindow="7580" windowWidth="25600" windowHeight="14360" xr2:uid="{4CA176A6-D1F1-9B45-A2A7-C2B06290F40E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C44" i="1"/>
  <c r="B44" i="1"/>
  <c r="E33" i="1"/>
  <c r="E30" i="1"/>
  <c r="F30" i="1"/>
  <c r="G30" i="1"/>
  <c r="E31" i="1"/>
  <c r="F31" i="1"/>
  <c r="G31" i="1"/>
  <c r="E32" i="1"/>
  <c r="F32" i="1"/>
  <c r="G32" i="1"/>
  <c r="F29" i="1"/>
  <c r="G29" i="1"/>
  <c r="E29" i="1"/>
  <c r="B29" i="1"/>
  <c r="B30" i="1"/>
  <c r="C30" i="1"/>
  <c r="D30" i="1"/>
  <c r="B31" i="1"/>
  <c r="C31" i="1"/>
  <c r="D31" i="1"/>
  <c r="B32" i="1"/>
  <c r="C32" i="1"/>
  <c r="D32" i="1"/>
  <c r="B33" i="1"/>
  <c r="C29" i="1"/>
  <c r="D29" i="1"/>
  <c r="G43" i="1" l="1"/>
  <c r="F43" i="1"/>
  <c r="F44" i="1" s="1"/>
  <c r="E43" i="1"/>
  <c r="E44" i="1" s="1"/>
  <c r="D43" i="1" l="1"/>
  <c r="D44" i="1" s="1"/>
  <c r="C43" i="1"/>
  <c r="B43" i="1"/>
</calcChain>
</file>

<file path=xl/sharedStrings.xml><?xml version="1.0" encoding="utf-8"?>
<sst xmlns="http://schemas.openxmlformats.org/spreadsheetml/2006/main" count="51" uniqueCount="24">
  <si>
    <t>&lt;&gt;</t>
  </si>
  <si>
    <t>A</t>
  </si>
  <si>
    <t>B</t>
  </si>
  <si>
    <t>C</t>
  </si>
  <si>
    <t>D</t>
  </si>
  <si>
    <t>E</t>
  </si>
  <si>
    <t>F</t>
  </si>
  <si>
    <t>AB+</t>
  </si>
  <si>
    <t>AB-</t>
  </si>
  <si>
    <t>pSC101</t>
  </si>
  <si>
    <t>colE1</t>
  </si>
  <si>
    <t>pUC</t>
  </si>
  <si>
    <t>OD</t>
    <phoneticPr fontId="1" type="noConversion"/>
  </si>
  <si>
    <t>GFP</t>
    <phoneticPr fontId="1" type="noConversion"/>
  </si>
  <si>
    <t>GFP/OD</t>
    <phoneticPr fontId="1" type="noConversion"/>
  </si>
  <si>
    <t>Ab+</t>
    <phoneticPr fontId="1" type="noConversion"/>
  </si>
  <si>
    <t>Ab-</t>
    <phoneticPr fontId="1" type="noConversion"/>
  </si>
  <si>
    <t>Mix Ratio</t>
    <phoneticPr fontId="1" type="noConversion"/>
  </si>
  <si>
    <t>Slope</t>
    <phoneticPr fontId="1" type="noConversion"/>
  </si>
  <si>
    <t>Intercept</t>
    <phoneticPr fontId="1" type="noConversion"/>
  </si>
  <si>
    <t>Sanity Check</t>
    <phoneticPr fontId="1" type="noConversion"/>
  </si>
  <si>
    <t>Plasmid%</t>
    <phoneticPr fontId="1" type="noConversion"/>
  </si>
  <si>
    <t>Fraction (P%)</t>
    <phoneticPr fontId="1" type="noConversion"/>
  </si>
  <si>
    <t>LB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</si>
</sst>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Ab+ Group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Calibration!$B$28</c:f>
              <c:strCache>
                <c:ptCount val="1"/>
                <c:pt idx="0">
                  <c:v>pSC101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5189419544547"/>
                  <c:y val="-7.95278257359961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100" baseline="0">
                        <a:solidFill>
                          <a:schemeClr val="accent1"/>
                        </a:solidFill>
                      </a:rPr>
                      <a:t>pSC101</a:t>
                    </a:r>
                  </a:p>
                  <a:p>
                    <a:pPr>
                      <a:defRPr sz="1100">
                        <a:solidFill>
                          <a:schemeClr val="accent1"/>
                        </a:solidFill>
                      </a:defRPr>
                    </a:pPr>
                    <a:r>
                      <a:rPr lang="en-US" altLang="zh-CN" sz="1100" baseline="0">
                        <a:solidFill>
                          <a:schemeClr val="accent1"/>
                        </a:solidFill>
                      </a:rPr>
                      <a:t>y = 29.331x + 148.69</a:t>
                    </a:r>
                    <a:br>
                      <a:rPr lang="en-US" altLang="zh-CN" sz="1100" baseline="0">
                        <a:solidFill>
                          <a:schemeClr val="accent1"/>
                        </a:solidFill>
                      </a:rPr>
                    </a:br>
                    <a:r>
                      <a:rPr lang="en-US" altLang="zh-CN" sz="1100" baseline="0">
                        <a:solidFill>
                          <a:schemeClr val="accent1"/>
                        </a:solidFill>
                      </a:rPr>
                      <a:t>R² = 0.9998</a:t>
                    </a:r>
                    <a:endParaRPr lang="en-US" altLang="zh-CN" sz="11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Calibration!$A$29:$A$33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Calibration!$B$29:$B$33</c:f>
              <c:numCache>
                <c:formatCode>General</c:formatCode>
                <c:ptCount val="5"/>
                <c:pt idx="0">
                  <c:v>3098.065017290327</c:v>
                </c:pt>
                <c:pt idx="1">
                  <c:v>2480.0001278439149</c:v>
                </c:pt>
                <c:pt idx="2">
                  <c:v>1615.5685261569638</c:v>
                </c:pt>
                <c:pt idx="3">
                  <c:v>713.84108032960046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E47-AE34-7D7F1FA57163}"/>
            </c:ext>
          </c:extLst>
        </c:ser>
        <c:ser>
          <c:idx val="2"/>
          <c:order val="1"/>
          <c:tx>
            <c:strRef>
              <c:f>Calibration!$C$28</c:f>
              <c:strCache>
                <c:ptCount val="1"/>
                <c:pt idx="0">
                  <c:v>colE1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072476653433225E-2"/>
                  <c:y val="-2.982630312465741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solidFill>
                          <a:schemeClr val="accent3"/>
                        </a:solidFill>
                      </a:rPr>
                      <a:t>colE1</a:t>
                    </a:r>
                  </a:p>
                  <a:p>
                    <a:pPr>
                      <a:defRPr sz="1200">
                        <a:solidFill>
                          <a:schemeClr val="accent3"/>
                        </a:solidFill>
                      </a:defRPr>
                    </a:pPr>
                    <a:r>
                      <a:rPr lang="en-US" altLang="zh-CN" sz="1200" baseline="0">
                        <a:solidFill>
                          <a:schemeClr val="accent3"/>
                        </a:solidFill>
                      </a:rPr>
                      <a:t>y = 203.17x + 36.142</a:t>
                    </a:r>
                    <a:br>
                      <a:rPr lang="en-US" altLang="zh-CN" sz="1200" baseline="0">
                        <a:solidFill>
                          <a:schemeClr val="accent3"/>
                        </a:solidFill>
                      </a:rPr>
                    </a:br>
                    <a:r>
                      <a:rPr lang="en-US" altLang="zh-CN" sz="1200" baseline="0">
                        <a:solidFill>
                          <a:schemeClr val="accent3"/>
                        </a:solidFill>
                      </a:rPr>
                      <a:t>R² = 0.9998</a:t>
                    </a:r>
                    <a:endParaRPr lang="en-US" altLang="zh-CN" sz="1200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Calibration!$A$29:$A$33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Calibration!$C$29:$C$33</c:f>
              <c:numCache>
                <c:formatCode>General</c:formatCode>
                <c:ptCount val="5"/>
                <c:pt idx="0">
                  <c:v>20471.717457964416</c:v>
                </c:pt>
                <c:pt idx="1">
                  <c:v>16253.41477506354</c:v>
                </c:pt>
                <c:pt idx="2">
                  <c:v>10039.832325260923</c:v>
                </c:pt>
                <c:pt idx="3">
                  <c:v>4039.6942139869693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D-4E47-AE34-7D7F1FA57163}"/>
            </c:ext>
          </c:extLst>
        </c:ser>
        <c:ser>
          <c:idx val="3"/>
          <c:order val="2"/>
          <c:tx>
            <c:strRef>
              <c:f>Calibration!$D$28</c:f>
              <c:strCache>
                <c:ptCount val="1"/>
                <c:pt idx="0">
                  <c:v>pUC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57146718944718"/>
                  <c:y val="-0.120174482852529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solidFill>
                          <a:schemeClr val="accent4"/>
                        </a:solidFill>
                      </a:rPr>
                      <a:t>pUC</a:t>
                    </a:r>
                  </a:p>
                  <a:p>
                    <a:pPr>
                      <a:defRPr sz="1200">
                        <a:solidFill>
                          <a:schemeClr val="accent4"/>
                        </a:solidFill>
                      </a:defRPr>
                    </a:pPr>
                    <a:r>
                      <a:rPr lang="en-US" altLang="zh-CN" sz="1200" baseline="0">
                        <a:solidFill>
                          <a:schemeClr val="accent4"/>
                        </a:solidFill>
                      </a:rPr>
                      <a:t>y = 26.925x + 141.33</a:t>
                    </a:r>
                    <a:br>
                      <a:rPr lang="en-US" altLang="zh-CN" sz="1200" baseline="0">
                        <a:solidFill>
                          <a:schemeClr val="accent4"/>
                        </a:solidFill>
                      </a:rPr>
                    </a:br>
                    <a:r>
                      <a:rPr lang="en-US" altLang="zh-CN" sz="1200" baseline="0">
                        <a:solidFill>
                          <a:schemeClr val="accent4"/>
                        </a:solidFill>
                      </a:rPr>
                      <a:t>R² = 0.9993</a:t>
                    </a:r>
                    <a:endParaRPr lang="en-US" altLang="zh-CN" sz="1200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Calibration!$A$29:$A$33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Calibration!$D$29:$D$33</c:f>
              <c:numCache>
                <c:formatCode>General</c:formatCode>
                <c:ptCount val="5"/>
                <c:pt idx="0">
                  <c:v>2852.3414746493618</c:v>
                </c:pt>
                <c:pt idx="1">
                  <c:v>2303.7236098700905</c:v>
                </c:pt>
                <c:pt idx="2">
                  <c:v>1439.7564003046864</c:v>
                </c:pt>
                <c:pt idx="3">
                  <c:v>673.37947277085573</c:v>
                </c:pt>
                <c:pt idx="4">
                  <c:v>168.73130133532473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D-4E47-AE34-7D7F1FA5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52367"/>
        <c:axId val="2073500895"/>
      </c:scatterChart>
      <c:valAx>
        <c:axId val="21094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Mix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500895"/>
        <c:crosses val="autoZero"/>
        <c:crossBetween val="midCat"/>
      </c:valAx>
      <c:valAx>
        <c:axId val="20735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GFP/OD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Ab- Group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Calibration!$E$28</c:f>
              <c:strCache>
                <c:ptCount val="1"/>
                <c:pt idx="0">
                  <c:v>pSC101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37078868119352"/>
                  <c:y val="-7.92670764377533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solidFill>
                          <a:schemeClr val="accent1"/>
                        </a:solidFill>
                      </a:rPr>
                      <a:t>pSC101</a:t>
                    </a:r>
                  </a:p>
                  <a:p>
                    <a:pPr>
                      <a:defRPr sz="1200">
                        <a:solidFill>
                          <a:schemeClr val="accent1"/>
                        </a:solidFill>
                      </a:defRPr>
                    </a:pPr>
                    <a:r>
                      <a:rPr lang="en-US" altLang="zh-CN" sz="1200" baseline="0">
                        <a:solidFill>
                          <a:schemeClr val="accent1"/>
                        </a:solidFill>
                      </a:rPr>
                      <a:t>y = 25.757x + 167.98</a:t>
                    </a:r>
                    <a:br>
                      <a:rPr lang="en-US" altLang="zh-CN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altLang="zh-CN" sz="1200" baseline="0">
                        <a:solidFill>
                          <a:schemeClr val="accent1"/>
                        </a:solidFill>
                      </a:rPr>
                      <a:t>R² = 1</a:t>
                    </a:r>
                    <a:endParaRPr lang="en-US" altLang="zh-CN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Calibration!$E$29:$E$34</c:f>
              <c:numCache>
                <c:formatCode>General</c:formatCode>
                <c:ptCount val="6"/>
                <c:pt idx="0">
                  <c:v>2748.108161232436</c:v>
                </c:pt>
                <c:pt idx="1">
                  <c:v>2217.4657718697904</c:v>
                </c:pt>
                <c:pt idx="2">
                  <c:v>1464.5703470096341</c:v>
                </c:pt>
                <c:pt idx="3">
                  <c:v>683.5226454399874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24F-9D40-69D2BD2C0535}"/>
            </c:ext>
          </c:extLst>
        </c:ser>
        <c:ser>
          <c:idx val="2"/>
          <c:order val="1"/>
          <c:tx>
            <c:strRef>
              <c:f>Calibration!$F$28</c:f>
              <c:strCache>
                <c:ptCount val="1"/>
                <c:pt idx="0">
                  <c:v>colE1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186557377416364"/>
                  <c:y val="1.01308638641433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solidFill>
                          <a:schemeClr val="accent3"/>
                        </a:solidFill>
                      </a:rPr>
                      <a:t>colE1</a:t>
                    </a:r>
                  </a:p>
                  <a:p>
                    <a:pPr>
                      <a:defRPr sz="1200">
                        <a:solidFill>
                          <a:schemeClr val="accent3"/>
                        </a:solidFill>
                      </a:defRPr>
                    </a:pPr>
                    <a:r>
                      <a:rPr lang="en-US" altLang="zh-CN" sz="1200" baseline="0">
                        <a:solidFill>
                          <a:schemeClr val="accent3"/>
                        </a:solidFill>
                      </a:rPr>
                      <a:t>y = 176.94x + 135.06</a:t>
                    </a:r>
                    <a:br>
                      <a:rPr lang="en-US" altLang="zh-CN" sz="1200" baseline="0">
                        <a:solidFill>
                          <a:schemeClr val="accent3"/>
                        </a:solidFill>
                      </a:rPr>
                    </a:br>
                    <a:r>
                      <a:rPr lang="en-US" altLang="zh-CN" sz="1200" baseline="0">
                        <a:solidFill>
                          <a:schemeClr val="accent3"/>
                        </a:solidFill>
                      </a:rPr>
                      <a:t>R² = 0.9999</a:t>
                    </a:r>
                    <a:endParaRPr lang="en-US" altLang="zh-CN" sz="1200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Calibration!$F$29:$F$34</c:f>
              <c:numCache>
                <c:formatCode>General</c:formatCode>
                <c:ptCount val="6"/>
                <c:pt idx="0">
                  <c:v>17854.31850247578</c:v>
                </c:pt>
                <c:pt idx="1">
                  <c:v>14231.247746631592</c:v>
                </c:pt>
                <c:pt idx="2">
                  <c:v>9051.1857476195419</c:v>
                </c:pt>
                <c:pt idx="3">
                  <c:v>3607.0750054887039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1-424F-9D40-69D2BD2C0535}"/>
            </c:ext>
          </c:extLst>
        </c:ser>
        <c:ser>
          <c:idx val="3"/>
          <c:order val="2"/>
          <c:tx>
            <c:strRef>
              <c:f>Calibration!$G$28</c:f>
              <c:strCache>
                <c:ptCount val="1"/>
                <c:pt idx="0">
                  <c:v>pUC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280889830759302E-2"/>
                  <c:y val="-0.17347344671083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>
                        <a:solidFill>
                          <a:schemeClr val="accent4"/>
                        </a:solidFill>
                      </a:rPr>
                      <a:t>pUC</a:t>
                    </a:r>
                  </a:p>
                  <a:p>
                    <a:pPr>
                      <a:defRPr sz="1200">
                        <a:solidFill>
                          <a:schemeClr val="accent4"/>
                        </a:solidFill>
                      </a:defRPr>
                    </a:pPr>
                    <a:r>
                      <a:rPr lang="en-US" altLang="zh-CN" sz="1200" baseline="0">
                        <a:solidFill>
                          <a:schemeClr val="accent4"/>
                        </a:solidFill>
                      </a:rPr>
                      <a:t>y = 22.18x + 150.2</a:t>
                    </a:r>
                    <a:br>
                      <a:rPr lang="en-US" altLang="zh-CN" sz="1200" baseline="0">
                        <a:solidFill>
                          <a:schemeClr val="accent4"/>
                        </a:solidFill>
                      </a:rPr>
                    </a:br>
                    <a:r>
                      <a:rPr lang="en-US" altLang="zh-CN" sz="1200" baseline="0">
                        <a:solidFill>
                          <a:schemeClr val="accent4"/>
                        </a:solidFill>
                      </a:rPr>
                      <a:t>R² = 0.9998</a:t>
                    </a:r>
                    <a:endParaRPr lang="en-US" altLang="zh-CN" sz="1200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Calibration!$G$29:$G$34</c:f>
              <c:numCache>
                <c:formatCode>General</c:formatCode>
                <c:ptCount val="6"/>
                <c:pt idx="0">
                  <c:v>2369.2637416941925</c:v>
                </c:pt>
                <c:pt idx="1">
                  <c:v>1930.91614392981</c:v>
                </c:pt>
                <c:pt idx="2">
                  <c:v>1253.7440377904136</c:v>
                </c:pt>
                <c:pt idx="3">
                  <c:v>576.47797880950293</c:v>
                </c:pt>
                <c:pt idx="4">
                  <c:v>165.49967442244724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1-424F-9D40-69D2BD2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7504"/>
        <c:axId val="352679504"/>
      </c:scatterChart>
      <c:valAx>
        <c:axId val="3526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Mix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79504"/>
        <c:crosses val="autoZero"/>
        <c:crossBetween val="midCat"/>
      </c:valAx>
      <c:valAx>
        <c:axId val="352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GFP/OD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592667</xdr:colOff>
      <xdr:row>1</xdr:row>
      <xdr:rowOff>177800</xdr:rowOff>
    </xdr:from>
    <xdr:to>
      <xdr:col>19</xdr:col>
      <xdr:colOff>198967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E5ED92-0FED-7446-E5F4-F381A0A5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608052</xdr:colOff>
      <xdr:row>26</xdr:row>
      <xdr:rowOff>180336</xdr:rowOff>
    </xdr:from>
    <xdr:to>
      <xdr:col>19</xdr:col>
      <xdr:colOff>242685</xdr:colOff>
      <xdr:row>52</xdr:row>
      <xdr:rowOff>18955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E4CF28-FE71-5375-BF45-4AE0CE3B7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8911-7443-104F-91FD-779F784E3B75}">
  <dimension ref="A1:I44"/>
  <sheetViews>
    <sheetView tabSelected="1" topLeftCell="A26" zoomScale="129" workbookViewId="0">
      <selection activeCell="B38" sqref="B38:D39"/>
    </sheetView>
  </sheetViews>
  <sheetFormatPr baseColWidth="10" defaultRowHeight="16"/>
  <cols>
    <col min="1" max="16384" width="10.83203125" style="1"/>
  </cols>
  <sheetData>
    <row r="1" spans="1:9">
      <c r="A1" s="1" t="s">
        <v>12</v>
      </c>
    </row>
    <row r="2" spans="1:9">
      <c r="A2" s="2" t="s">
        <v>22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8"/>
      <c r="I2" s="3" t="s">
        <v>22</v>
      </c>
    </row>
    <row r="3" spans="1:9">
      <c r="A3" s="2">
        <v>100</v>
      </c>
      <c r="B3" s="5">
        <v>0.49610000848770142</v>
      </c>
      <c r="C3" s="5">
        <v>0.5098000168800354</v>
      </c>
      <c r="D3" s="5">
        <v>0.48759999871253967</v>
      </c>
      <c r="E3" s="5">
        <v>0.50209999084472656</v>
      </c>
      <c r="F3" s="5">
        <v>0.52009999752044678</v>
      </c>
      <c r="G3" s="5">
        <v>0.50809997320175171</v>
      </c>
      <c r="H3" s="5"/>
      <c r="I3" s="3">
        <v>100</v>
      </c>
    </row>
    <row r="4" spans="1:9">
      <c r="A4" s="2">
        <v>80</v>
      </c>
      <c r="B4" s="5">
        <v>0.50379997491836548</v>
      </c>
      <c r="C4" s="5">
        <v>0.51719999313354492</v>
      </c>
      <c r="D4" s="5">
        <v>0.48710000514984131</v>
      </c>
      <c r="E4" s="5">
        <v>0.50679999589920044</v>
      </c>
      <c r="F4" s="5">
        <v>0.52219998836517334</v>
      </c>
      <c r="G4" s="5">
        <v>0.50569999217987061</v>
      </c>
      <c r="H4" s="5"/>
      <c r="I4" s="3">
        <v>80</v>
      </c>
    </row>
    <row r="5" spans="1:9">
      <c r="A5" s="2">
        <v>50</v>
      </c>
      <c r="B5" s="5">
        <v>0.50120002031326294</v>
      </c>
      <c r="C5" s="5">
        <v>0.51829999685287476</v>
      </c>
      <c r="D5" s="5">
        <v>0.50110000371932983</v>
      </c>
      <c r="E5" s="5">
        <v>0.50389999151229858</v>
      </c>
      <c r="F5" s="5">
        <v>0.52020001411437988</v>
      </c>
      <c r="G5" s="5">
        <v>0.50700002908706665</v>
      </c>
      <c r="H5" s="5"/>
      <c r="I5" s="3">
        <v>50</v>
      </c>
    </row>
    <row r="6" spans="1:9">
      <c r="A6" s="2">
        <v>20</v>
      </c>
      <c r="B6" s="5">
        <v>0.52319997549057007</v>
      </c>
      <c r="C6" s="5">
        <v>0.52499997615814209</v>
      </c>
      <c r="D6" s="5">
        <v>0.51800000667572021</v>
      </c>
      <c r="E6" s="5">
        <v>0.50629997253417969</v>
      </c>
      <c r="F6" s="5">
        <v>0.51450002193450928</v>
      </c>
      <c r="G6" s="5">
        <v>0.51490002870559692</v>
      </c>
      <c r="H6" s="5"/>
      <c r="I6" s="3">
        <v>20</v>
      </c>
    </row>
    <row r="7" spans="1:9">
      <c r="A7" s="2">
        <v>0</v>
      </c>
      <c r="B7" s="5">
        <v>0.50950002670288086</v>
      </c>
      <c r="D7" s="5"/>
      <c r="E7" s="5">
        <v>0.51090002059936523</v>
      </c>
      <c r="F7" s="5"/>
      <c r="G7" s="5"/>
      <c r="H7" s="5"/>
      <c r="I7" s="3">
        <v>0</v>
      </c>
    </row>
    <row r="8" spans="1:9">
      <c r="A8" s="2" t="s">
        <v>23</v>
      </c>
      <c r="B8" s="5">
        <v>4.1299998760223389E-2</v>
      </c>
      <c r="C8" s="5"/>
      <c r="D8" s="5"/>
      <c r="E8" s="5">
        <v>3.9599999785423279E-2</v>
      </c>
      <c r="F8" s="5"/>
      <c r="G8" s="5"/>
      <c r="H8" s="5"/>
      <c r="I8" s="3"/>
    </row>
    <row r="9" spans="1:9">
      <c r="A9" s="3"/>
      <c r="B9" s="11" t="s">
        <v>7</v>
      </c>
      <c r="C9" s="11"/>
      <c r="D9" s="11"/>
      <c r="E9" s="11" t="s">
        <v>8</v>
      </c>
      <c r="F9" s="11"/>
      <c r="G9" s="11"/>
      <c r="H9" s="7"/>
      <c r="I9" s="3"/>
    </row>
    <row r="10" spans="1:9">
      <c r="A10" s="3"/>
      <c r="B10" s="3" t="s">
        <v>9</v>
      </c>
      <c r="C10" s="3" t="s">
        <v>10</v>
      </c>
      <c r="D10" s="3" t="s">
        <v>11</v>
      </c>
      <c r="E10" s="3" t="s">
        <v>9</v>
      </c>
      <c r="F10" s="3" t="s">
        <v>10</v>
      </c>
      <c r="G10" s="3" t="s">
        <v>11</v>
      </c>
      <c r="H10" s="3"/>
      <c r="I10" s="3"/>
    </row>
    <row r="16" spans="1:9">
      <c r="A16" s="1" t="s">
        <v>13</v>
      </c>
    </row>
    <row r="17" spans="1:8">
      <c r="A17" s="4" t="s">
        <v>0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9"/>
    </row>
    <row r="18" spans="1:8">
      <c r="A18" s="4" t="s">
        <v>1</v>
      </c>
      <c r="B18" s="5">
        <v>1578</v>
      </c>
      <c r="C18" s="5">
        <v>9760</v>
      </c>
      <c r="D18" s="5">
        <v>1442</v>
      </c>
      <c r="E18" s="5">
        <v>1432</v>
      </c>
      <c r="F18" s="5">
        <v>8740</v>
      </c>
      <c r="G18" s="5">
        <v>1271</v>
      </c>
      <c r="H18" s="5"/>
    </row>
    <row r="19" spans="1:8">
      <c r="A19" s="4" t="s">
        <v>2</v>
      </c>
      <c r="B19" s="5">
        <v>1316</v>
      </c>
      <c r="C19" s="5">
        <v>7904</v>
      </c>
      <c r="D19" s="5">
        <v>1196</v>
      </c>
      <c r="E19" s="5">
        <v>1197</v>
      </c>
      <c r="F19" s="5">
        <v>7029</v>
      </c>
      <c r="G19" s="5">
        <v>1061</v>
      </c>
      <c r="H19" s="5"/>
    </row>
    <row r="20" spans="1:8">
      <c r="A20" s="4" t="s">
        <v>3</v>
      </c>
      <c r="B20" s="5">
        <v>912</v>
      </c>
      <c r="C20" s="5">
        <v>4958</v>
      </c>
      <c r="D20" s="5">
        <v>831</v>
      </c>
      <c r="E20" s="5">
        <v>841</v>
      </c>
      <c r="F20" s="5">
        <v>4511</v>
      </c>
      <c r="G20" s="5">
        <v>747</v>
      </c>
      <c r="H20" s="5"/>
    </row>
    <row r="21" spans="1:8">
      <c r="A21" s="4" t="s">
        <v>4</v>
      </c>
      <c r="B21" s="5">
        <v>513</v>
      </c>
      <c r="C21" s="5">
        <v>2123</v>
      </c>
      <c r="D21" s="5">
        <v>490</v>
      </c>
      <c r="E21" s="5">
        <v>480</v>
      </c>
      <c r="F21" s="5">
        <v>1874</v>
      </c>
      <c r="G21" s="5">
        <v>435</v>
      </c>
      <c r="H21" s="5"/>
    </row>
    <row r="22" spans="1:8">
      <c r="A22" s="4" t="s">
        <v>5</v>
      </c>
      <c r="B22" s="5">
        <v>248</v>
      </c>
      <c r="C22" s="5"/>
      <c r="D22" s="5"/>
      <c r="E22" s="5">
        <v>239</v>
      </c>
      <c r="F22" s="5"/>
      <c r="G22" s="5"/>
      <c r="H22" s="5"/>
    </row>
    <row r="23" spans="1:8">
      <c r="A23" s="4" t="s">
        <v>6</v>
      </c>
      <c r="B23" s="5">
        <v>169</v>
      </c>
      <c r="C23" s="5"/>
      <c r="D23" s="5"/>
      <c r="E23" s="5">
        <v>161</v>
      </c>
      <c r="F23" s="5"/>
      <c r="G23" s="5"/>
      <c r="H23" s="5"/>
    </row>
    <row r="27" spans="1:8">
      <c r="A27" s="1" t="s">
        <v>14</v>
      </c>
      <c r="B27" s="10" t="s">
        <v>15</v>
      </c>
      <c r="C27" s="10"/>
      <c r="D27" s="10"/>
      <c r="E27" s="10" t="s">
        <v>16</v>
      </c>
      <c r="F27" s="10"/>
      <c r="G27" s="10"/>
      <c r="H27" s="6"/>
    </row>
    <row r="28" spans="1:8">
      <c r="A28" s="1" t="s">
        <v>17</v>
      </c>
      <c r="B28" s="3" t="s">
        <v>9</v>
      </c>
      <c r="C28" s="3" t="s">
        <v>10</v>
      </c>
      <c r="D28" s="3" t="s">
        <v>11</v>
      </c>
      <c r="E28" s="3" t="s">
        <v>9</v>
      </c>
      <c r="F28" s="3" t="s">
        <v>10</v>
      </c>
      <c r="G28" s="3" t="s">
        <v>11</v>
      </c>
      <c r="H28" s="3"/>
    </row>
    <row r="29" spans="1:8">
      <c r="A29" s="1">
        <v>100</v>
      </c>
      <c r="B29" s="1">
        <f>(B18-$B$23)/(B3-$B$8)</f>
        <v>3098.065017290327</v>
      </c>
      <c r="C29" s="1">
        <f t="shared" ref="C29:D29" si="0">(C18-$B$23)/(C3-$B$8)</f>
        <v>20471.717457964416</v>
      </c>
      <c r="D29" s="1">
        <f t="shared" si="0"/>
        <v>2852.3414746493618</v>
      </c>
      <c r="E29" s="1">
        <f>(E18-$E$23)/(E3-$E$8)</f>
        <v>2748.108161232436</v>
      </c>
      <c r="F29" s="1">
        <f t="shared" ref="F29:G29" si="1">(F18-$E$23)/(F3-$E$8)</f>
        <v>17854.31850247578</v>
      </c>
      <c r="G29" s="1">
        <f t="shared" si="1"/>
        <v>2369.2637416941925</v>
      </c>
    </row>
    <row r="30" spans="1:8">
      <c r="A30" s="1">
        <v>80</v>
      </c>
      <c r="B30" s="1">
        <f t="shared" ref="B30:D30" si="2">(B19-$B$23)/(B4-$B$8)</f>
        <v>2480.0001278439149</v>
      </c>
      <c r="C30" s="1">
        <f t="shared" si="2"/>
        <v>16253.41477506354</v>
      </c>
      <c r="D30" s="1">
        <f t="shared" si="2"/>
        <v>2303.7236098700905</v>
      </c>
      <c r="E30" s="1">
        <f t="shared" ref="E30:G30" si="3">(E19-$E$23)/(E4-$E$8)</f>
        <v>2217.4657718697904</v>
      </c>
      <c r="F30" s="1">
        <f t="shared" si="3"/>
        <v>14231.247746631592</v>
      </c>
      <c r="G30" s="1">
        <f t="shared" si="3"/>
        <v>1930.91614392981</v>
      </c>
    </row>
    <row r="31" spans="1:8">
      <c r="A31" s="1">
        <v>50</v>
      </c>
      <c r="B31" s="1">
        <f t="shared" ref="B31:D31" si="4">(B20-$B$23)/(B5-$B$8)</f>
        <v>1615.5685261569638</v>
      </c>
      <c r="C31" s="1">
        <f t="shared" si="4"/>
        <v>10039.832325260923</v>
      </c>
      <c r="D31" s="1">
        <f t="shared" si="4"/>
        <v>1439.7564003046864</v>
      </c>
      <c r="E31" s="1">
        <f t="shared" ref="E31:G31" si="5">(E20-$E$23)/(E5-$E$8)</f>
        <v>1464.5703470096341</v>
      </c>
      <c r="F31" s="1">
        <f t="shared" si="5"/>
        <v>9051.1857476195419</v>
      </c>
      <c r="G31" s="1">
        <f t="shared" si="5"/>
        <v>1253.7440377904136</v>
      </c>
    </row>
    <row r="32" spans="1:8">
      <c r="A32" s="1">
        <v>20</v>
      </c>
      <c r="B32" s="1">
        <f t="shared" ref="B32:D32" si="6">(B21-$B$23)/(B6-$B$8)</f>
        <v>713.84108032960046</v>
      </c>
      <c r="C32" s="1">
        <f t="shared" si="6"/>
        <v>4039.6942139869693</v>
      </c>
      <c r="D32" s="1">
        <f t="shared" si="6"/>
        <v>673.37947277085573</v>
      </c>
      <c r="E32" s="1">
        <f t="shared" ref="E32:G32" si="7">(E21-$E$23)/(E6-$E$8)</f>
        <v>683.5226454399874</v>
      </c>
      <c r="F32" s="1">
        <f t="shared" si="7"/>
        <v>3607.0750054887039</v>
      </c>
      <c r="G32" s="1">
        <f t="shared" si="7"/>
        <v>576.47797880950293</v>
      </c>
    </row>
    <row r="33" spans="1:8">
      <c r="A33" s="1">
        <v>0</v>
      </c>
      <c r="B33" s="1">
        <f t="shared" ref="B33" si="8">(B22-$B$23)/(B7-$B$8)</f>
        <v>168.73130133532473</v>
      </c>
      <c r="C33" s="1">
        <v>168.73130133532473</v>
      </c>
      <c r="D33" s="1">
        <v>168.73130133532473</v>
      </c>
      <c r="E33" s="1">
        <f>(E22-$E$23)/(E7-$E$8)</f>
        <v>165.49967442244724</v>
      </c>
      <c r="F33" s="1">
        <v>165.49967442244724</v>
      </c>
      <c r="G33" s="1">
        <v>165.49967442244724</v>
      </c>
    </row>
    <row r="36" spans="1:8">
      <c r="B36" s="10" t="s">
        <v>15</v>
      </c>
      <c r="C36" s="10"/>
      <c r="D36" s="10"/>
      <c r="E36" s="10" t="s">
        <v>16</v>
      </c>
      <c r="F36" s="10"/>
      <c r="G36" s="10"/>
      <c r="H36" s="6"/>
    </row>
    <row r="37" spans="1:8">
      <c r="B37" s="3" t="s">
        <v>9</v>
      </c>
      <c r="C37" s="3" t="s">
        <v>10</v>
      </c>
      <c r="D37" s="3" t="s">
        <v>11</v>
      </c>
      <c r="E37" s="3" t="s">
        <v>9</v>
      </c>
      <c r="F37" s="3" t="s">
        <v>10</v>
      </c>
      <c r="G37" s="3" t="s">
        <v>11</v>
      </c>
      <c r="H37" s="3"/>
    </row>
    <row r="38" spans="1:8">
      <c r="A38" s="1" t="s">
        <v>18</v>
      </c>
      <c r="B38" s="1">
        <v>29.331</v>
      </c>
      <c r="C38" s="1">
        <v>203.17</v>
      </c>
      <c r="D38" s="1">
        <v>26.925000000000001</v>
      </c>
      <c r="E38" s="1">
        <v>25.757000000000001</v>
      </c>
      <c r="F38" s="1">
        <v>176.94</v>
      </c>
      <c r="G38" s="1">
        <v>22.18</v>
      </c>
    </row>
    <row r="39" spans="1:8">
      <c r="A39" s="1" t="s">
        <v>19</v>
      </c>
      <c r="B39" s="1">
        <v>148.69</v>
      </c>
      <c r="C39" s="1">
        <v>36.142000000000003</v>
      </c>
      <c r="D39" s="1">
        <v>141.33000000000001</v>
      </c>
      <c r="E39" s="1">
        <v>167.98</v>
      </c>
      <c r="F39" s="1">
        <v>135.06</v>
      </c>
      <c r="G39" s="1">
        <v>150.19999999999999</v>
      </c>
    </row>
    <row r="41" spans="1:8">
      <c r="A41" s="1" t="s">
        <v>20</v>
      </c>
      <c r="B41" s="10" t="s">
        <v>15</v>
      </c>
      <c r="C41" s="10"/>
      <c r="D41" s="10"/>
      <c r="E41" s="10" t="s">
        <v>16</v>
      </c>
      <c r="F41" s="10"/>
      <c r="G41" s="10"/>
      <c r="H41" s="6"/>
    </row>
    <row r="42" spans="1:8">
      <c r="B42" s="3" t="s">
        <v>9</v>
      </c>
      <c r="C42" s="3" t="s">
        <v>10</v>
      </c>
      <c r="D42" s="3" t="s">
        <v>11</v>
      </c>
      <c r="E42" s="3" t="s">
        <v>9</v>
      </c>
      <c r="F42" s="3" t="s">
        <v>10</v>
      </c>
      <c r="G42" s="3" t="s">
        <v>11</v>
      </c>
      <c r="H42" s="3"/>
    </row>
    <row r="43" spans="1:8">
      <c r="A43" s="1" t="s">
        <v>14</v>
      </c>
      <c r="B43" s="1">
        <f t="shared" ref="B43:G43" si="9">B29</f>
        <v>3098.065017290327</v>
      </c>
      <c r="C43" s="1">
        <f t="shared" si="9"/>
        <v>20471.717457964416</v>
      </c>
      <c r="D43" s="1">
        <f t="shared" si="9"/>
        <v>2852.3414746493618</v>
      </c>
      <c r="E43" s="1">
        <f t="shared" si="9"/>
        <v>2748.108161232436</v>
      </c>
      <c r="F43" s="1">
        <f t="shared" si="9"/>
        <v>17854.31850247578</v>
      </c>
      <c r="G43" s="1">
        <f t="shared" si="9"/>
        <v>2369.2637416941925</v>
      </c>
    </row>
    <row r="44" spans="1:8">
      <c r="A44" s="1" t="s">
        <v>21</v>
      </c>
      <c r="B44" s="1">
        <f>(B43-B39)/B38</f>
        <v>100.55487427262374</v>
      </c>
      <c r="C44" s="1">
        <f>(C43-C39)/C38</f>
        <v>100.58362680496342</v>
      </c>
      <c r="D44" s="1">
        <f t="shared" ref="D44:F44" si="10">(D43-D39)/D38</f>
        <v>100.68751994983703</v>
      </c>
      <c r="E44" s="1">
        <f t="shared" si="10"/>
        <v>100.1719206907806</v>
      </c>
      <c r="F44" s="1">
        <f t="shared" si="10"/>
        <v>100.1427517942567</v>
      </c>
      <c r="G44" s="1">
        <f>(G43-G39)/G38</f>
        <v>100.04795949928732</v>
      </c>
    </row>
  </sheetData>
  <mergeCells count="8">
    <mergeCell ref="B41:D41"/>
    <mergeCell ref="E41:G41"/>
    <mergeCell ref="B9:D9"/>
    <mergeCell ref="E9:G9"/>
    <mergeCell ref="B27:D27"/>
    <mergeCell ref="E27:G27"/>
    <mergeCell ref="B36:D36"/>
    <mergeCell ref="E36:G36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Zhengqing John Zhou</cp:lastModifiedBy>
  <dcterms:created xsi:type="dcterms:W3CDTF">2023-08-18T14:19:31Z</dcterms:created>
  <dcterms:modified xsi:type="dcterms:W3CDTF">2025-07-30T17:20:56Z</dcterms:modified>
</cp:coreProperties>
</file>