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kingzhou/PycharmProjects/Ghost_Effect_Exp/Raw_data/"/>
    </mc:Choice>
  </mc:AlternateContent>
  <xr:revisionPtr revIDLastSave="0" documentId="13_ncr:1_{FE771839-ABF8-DD41-A860-15440BE2CACA}" xr6:coauthVersionLast="47" xr6:coauthVersionMax="47" xr10:uidLastSave="{00000000-0000-0000-0000-000000000000}"/>
  <bookViews>
    <workbookView xWindow="0" yWindow="500" windowWidth="51200" windowHeight="27160" xr2:uid="{4CA176A6-D1F1-9B45-A2A7-C2B06290F40E}"/>
  </bookViews>
  <sheets>
    <sheet name="Calibration" sheetId="1" r:id="rId1"/>
    <sheet name="Day0" sheetId="2" r:id="rId2"/>
    <sheet name="Day1" sheetId="3" r:id="rId3"/>
    <sheet name="Day2" sheetId="4" r:id="rId4"/>
    <sheet name="Day3" sheetId="7" r:id="rId5"/>
    <sheet name="Day4" sheetId="8" r:id="rId6"/>
    <sheet name="Day5" sheetId="9" r:id="rId7"/>
    <sheet name="Day6" sheetId="10" r:id="rId8"/>
    <sheet name="Day7" sheetId="11" r:id="rId9"/>
    <sheet name="Day8" sheetId="12" r:id="rId10"/>
    <sheet name="Day9" sheetId="13" r:id="rId11"/>
    <sheet name="Day10" sheetId="14" r:id="rId12"/>
    <sheet name="Day11" sheetId="15" r:id="rId13"/>
    <sheet name="Day12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6" l="1"/>
  <c r="C22" i="16" s="1"/>
  <c r="C30" i="16" s="1"/>
  <c r="L8" i="16"/>
  <c r="J24" i="15"/>
  <c r="J32" i="15" s="1"/>
  <c r="I24" i="15"/>
  <c r="I32" i="15" s="1"/>
  <c r="D24" i="15"/>
  <c r="D32" i="15" s="1"/>
  <c r="J23" i="15"/>
  <c r="J31" i="15" s="1"/>
  <c r="E23" i="15"/>
  <c r="E31" i="15" s="1"/>
  <c r="F22" i="15"/>
  <c r="F30" i="15" s="1"/>
  <c r="C22" i="15"/>
  <c r="C30" i="15" s="1"/>
  <c r="G21" i="15"/>
  <c r="G29" i="15" s="1"/>
  <c r="F21" i="15"/>
  <c r="F29" i="15" s="1"/>
  <c r="E21" i="15"/>
  <c r="E29" i="15" s="1"/>
  <c r="L17" i="15"/>
  <c r="G25" i="15" s="1"/>
  <c r="G33" i="15" s="1"/>
  <c r="L8" i="15"/>
  <c r="L17" i="14"/>
  <c r="L8" i="14"/>
  <c r="B24" i="13"/>
  <c r="B32" i="13" s="1"/>
  <c r="C22" i="13"/>
  <c r="C30" i="13" s="1"/>
  <c r="L17" i="13"/>
  <c r="G25" i="13" s="1"/>
  <c r="G33" i="13" s="1"/>
  <c r="L8" i="13"/>
  <c r="L17" i="12"/>
  <c r="L8" i="12"/>
  <c r="L17" i="11"/>
  <c r="L8" i="11"/>
  <c r="L17" i="10"/>
  <c r="C25" i="10" s="1"/>
  <c r="C33" i="10" s="1"/>
  <c r="L8" i="10"/>
  <c r="L17" i="9"/>
  <c r="L8" i="9"/>
  <c r="L17" i="8"/>
  <c r="C24" i="8" s="1"/>
  <c r="C32" i="8" s="1"/>
  <c r="L8" i="8"/>
  <c r="J25" i="8" s="1"/>
  <c r="J33" i="8" s="1"/>
  <c r="J23" i="7"/>
  <c r="J31" i="7" s="1"/>
  <c r="L17" i="7"/>
  <c r="C22" i="7" s="1"/>
  <c r="C30" i="7" s="1"/>
  <c r="L8" i="7"/>
  <c r="L17" i="4"/>
  <c r="L8" i="4"/>
  <c r="H30" i="3"/>
  <c r="I30" i="3"/>
  <c r="J30" i="3"/>
  <c r="H31" i="3"/>
  <c r="I31" i="3"/>
  <c r="J31" i="3"/>
  <c r="H32" i="3"/>
  <c r="I32" i="3"/>
  <c r="J32" i="3"/>
  <c r="H33" i="3"/>
  <c r="I33" i="3"/>
  <c r="J33" i="3"/>
  <c r="I29" i="3"/>
  <c r="J29" i="3"/>
  <c r="H29" i="3"/>
  <c r="E30" i="3"/>
  <c r="F30" i="3"/>
  <c r="G30" i="3"/>
  <c r="E31" i="3"/>
  <c r="F31" i="3"/>
  <c r="G31" i="3"/>
  <c r="E32" i="3"/>
  <c r="F32" i="3"/>
  <c r="G32" i="3"/>
  <c r="E33" i="3"/>
  <c r="F33" i="3"/>
  <c r="G33" i="3"/>
  <c r="F29" i="3"/>
  <c r="G29" i="3"/>
  <c r="E29" i="3"/>
  <c r="B30" i="3"/>
  <c r="C30" i="3"/>
  <c r="D30" i="3"/>
  <c r="B31" i="3"/>
  <c r="C31" i="3"/>
  <c r="D31" i="3"/>
  <c r="B32" i="3"/>
  <c r="C32" i="3"/>
  <c r="D32" i="3"/>
  <c r="B33" i="3"/>
  <c r="C33" i="3"/>
  <c r="D33" i="3"/>
  <c r="C29" i="3"/>
  <c r="D29" i="3"/>
  <c r="B29" i="3"/>
  <c r="B21" i="3"/>
  <c r="B22" i="3"/>
  <c r="C22" i="3"/>
  <c r="D22" i="3"/>
  <c r="E22" i="3"/>
  <c r="F22" i="3"/>
  <c r="G22" i="3"/>
  <c r="H22" i="3"/>
  <c r="I22" i="3"/>
  <c r="J22" i="3"/>
  <c r="B23" i="3"/>
  <c r="C23" i="3"/>
  <c r="D23" i="3"/>
  <c r="E23" i="3"/>
  <c r="F23" i="3"/>
  <c r="G23" i="3"/>
  <c r="H23" i="3"/>
  <c r="I23" i="3"/>
  <c r="J23" i="3"/>
  <c r="B24" i="3"/>
  <c r="C24" i="3"/>
  <c r="D24" i="3"/>
  <c r="E24" i="3"/>
  <c r="F24" i="3"/>
  <c r="G24" i="3"/>
  <c r="H24" i="3"/>
  <c r="I24" i="3"/>
  <c r="J24" i="3"/>
  <c r="B25" i="3"/>
  <c r="C25" i="3"/>
  <c r="D25" i="3"/>
  <c r="E25" i="3"/>
  <c r="F25" i="3"/>
  <c r="G25" i="3"/>
  <c r="H25" i="3"/>
  <c r="I25" i="3"/>
  <c r="J25" i="3"/>
  <c r="C21" i="3"/>
  <c r="D21" i="3"/>
  <c r="E21" i="3"/>
  <c r="F21" i="3"/>
  <c r="G21" i="3"/>
  <c r="H21" i="3"/>
  <c r="I21" i="3"/>
  <c r="J21" i="3"/>
  <c r="H25" i="16" l="1"/>
  <c r="H33" i="16" s="1"/>
  <c r="D21" i="16"/>
  <c r="D29" i="16" s="1"/>
  <c r="G25" i="16"/>
  <c r="G33" i="16" s="1"/>
  <c r="B23" i="16"/>
  <c r="B31" i="16" s="1"/>
  <c r="J23" i="16"/>
  <c r="J31" i="16" s="1"/>
  <c r="I24" i="16"/>
  <c r="I32" i="16" s="1"/>
  <c r="E21" i="16"/>
  <c r="E29" i="16" s="1"/>
  <c r="D22" i="16"/>
  <c r="D30" i="16" s="1"/>
  <c r="C23" i="16"/>
  <c r="C31" i="16" s="1"/>
  <c r="B24" i="16"/>
  <c r="B32" i="16" s="1"/>
  <c r="J24" i="16"/>
  <c r="J32" i="16" s="1"/>
  <c r="I25" i="16"/>
  <c r="I33" i="16" s="1"/>
  <c r="F21" i="16"/>
  <c r="F29" i="16" s="1"/>
  <c r="E22" i="16"/>
  <c r="E30" i="16" s="1"/>
  <c r="D23" i="16"/>
  <c r="D31" i="16" s="1"/>
  <c r="C24" i="16"/>
  <c r="C32" i="16" s="1"/>
  <c r="B25" i="16"/>
  <c r="B33" i="16" s="1"/>
  <c r="J25" i="16"/>
  <c r="J33" i="16" s="1"/>
  <c r="F22" i="16"/>
  <c r="F30" i="16" s="1"/>
  <c r="C25" i="16"/>
  <c r="C33" i="16" s="1"/>
  <c r="H21" i="16"/>
  <c r="H29" i="16" s="1"/>
  <c r="G22" i="16"/>
  <c r="G30" i="16" s="1"/>
  <c r="F23" i="16"/>
  <c r="F31" i="16" s="1"/>
  <c r="E24" i="16"/>
  <c r="E32" i="16" s="1"/>
  <c r="D25" i="16"/>
  <c r="D33" i="16" s="1"/>
  <c r="I21" i="16"/>
  <c r="I29" i="16" s="1"/>
  <c r="H22" i="16"/>
  <c r="H30" i="16" s="1"/>
  <c r="G23" i="16"/>
  <c r="G31" i="16" s="1"/>
  <c r="F24" i="16"/>
  <c r="F32" i="16" s="1"/>
  <c r="E25" i="16"/>
  <c r="E33" i="16" s="1"/>
  <c r="E23" i="16"/>
  <c r="E31" i="16" s="1"/>
  <c r="B21" i="16"/>
  <c r="B29" i="16" s="1"/>
  <c r="J21" i="16"/>
  <c r="J29" i="16" s="1"/>
  <c r="I22" i="16"/>
  <c r="I30" i="16" s="1"/>
  <c r="H23" i="16"/>
  <c r="H31" i="16" s="1"/>
  <c r="G24" i="16"/>
  <c r="G32" i="16" s="1"/>
  <c r="F25" i="16"/>
  <c r="F33" i="16" s="1"/>
  <c r="G21" i="16"/>
  <c r="G29" i="16" s="1"/>
  <c r="D24" i="16"/>
  <c r="D32" i="16" s="1"/>
  <c r="C21" i="16"/>
  <c r="C29" i="16" s="1"/>
  <c r="B22" i="16"/>
  <c r="B30" i="16" s="1"/>
  <c r="J22" i="16"/>
  <c r="J30" i="16" s="1"/>
  <c r="I23" i="16"/>
  <c r="I31" i="16" s="1"/>
  <c r="H24" i="16"/>
  <c r="H32" i="16" s="1"/>
  <c r="J25" i="15"/>
  <c r="J33" i="15" s="1"/>
  <c r="B23" i="15"/>
  <c r="B31" i="15" s="1"/>
  <c r="B25" i="15"/>
  <c r="B33" i="15" s="1"/>
  <c r="C23" i="15"/>
  <c r="C31" i="15" s="1"/>
  <c r="C25" i="15"/>
  <c r="C33" i="15" s="1"/>
  <c r="D21" i="15"/>
  <c r="D29" i="15" s="1"/>
  <c r="D23" i="15"/>
  <c r="D31" i="15" s="1"/>
  <c r="H25" i="15"/>
  <c r="H33" i="15" s="1"/>
  <c r="D22" i="15"/>
  <c r="D30" i="15" s="1"/>
  <c r="B24" i="15"/>
  <c r="B32" i="15" s="1"/>
  <c r="I25" i="15"/>
  <c r="I33" i="15" s="1"/>
  <c r="E22" i="15"/>
  <c r="E30" i="15" s="1"/>
  <c r="C24" i="15"/>
  <c r="C32" i="15" s="1"/>
  <c r="H21" i="15"/>
  <c r="H29" i="15" s="1"/>
  <c r="G22" i="15"/>
  <c r="G30" i="15" s="1"/>
  <c r="F23" i="15"/>
  <c r="F31" i="15" s="1"/>
  <c r="E24" i="15"/>
  <c r="E32" i="15" s="1"/>
  <c r="D25" i="15"/>
  <c r="D33" i="15" s="1"/>
  <c r="I21" i="15"/>
  <c r="I29" i="15" s="1"/>
  <c r="G23" i="15"/>
  <c r="G31" i="15" s="1"/>
  <c r="E25" i="15"/>
  <c r="E33" i="15" s="1"/>
  <c r="B21" i="15"/>
  <c r="B29" i="15" s="1"/>
  <c r="J21" i="15"/>
  <c r="J29" i="15" s="1"/>
  <c r="I22" i="15"/>
  <c r="I30" i="15" s="1"/>
  <c r="H23" i="15"/>
  <c r="H31" i="15" s="1"/>
  <c r="G24" i="15"/>
  <c r="G32" i="15" s="1"/>
  <c r="F25" i="15"/>
  <c r="F33" i="15" s="1"/>
  <c r="H22" i="15"/>
  <c r="H30" i="15" s="1"/>
  <c r="F24" i="15"/>
  <c r="F32" i="15" s="1"/>
  <c r="C21" i="15"/>
  <c r="C29" i="15" s="1"/>
  <c r="B22" i="15"/>
  <c r="B30" i="15" s="1"/>
  <c r="J22" i="15"/>
  <c r="J30" i="15" s="1"/>
  <c r="I23" i="15"/>
  <c r="I31" i="15" s="1"/>
  <c r="H24" i="15"/>
  <c r="H32" i="15" s="1"/>
  <c r="G25" i="14"/>
  <c r="G33" i="14" s="1"/>
  <c r="F23" i="14"/>
  <c r="F31" i="14" s="1"/>
  <c r="I21" i="14"/>
  <c r="I29" i="14" s="1"/>
  <c r="F24" i="14"/>
  <c r="F32" i="14" s="1"/>
  <c r="D21" i="14"/>
  <c r="D29" i="14" s="1"/>
  <c r="C22" i="14"/>
  <c r="C30" i="14" s="1"/>
  <c r="B23" i="14"/>
  <c r="B31" i="14" s="1"/>
  <c r="J23" i="14"/>
  <c r="J31" i="14" s="1"/>
  <c r="I24" i="14"/>
  <c r="I32" i="14" s="1"/>
  <c r="H25" i="14"/>
  <c r="H33" i="14" s="1"/>
  <c r="E21" i="14"/>
  <c r="E29" i="14" s="1"/>
  <c r="D22" i="14"/>
  <c r="D30" i="14" s="1"/>
  <c r="C23" i="14"/>
  <c r="C31" i="14" s="1"/>
  <c r="B24" i="14"/>
  <c r="B32" i="14" s="1"/>
  <c r="J24" i="14"/>
  <c r="J32" i="14" s="1"/>
  <c r="I25" i="14"/>
  <c r="I33" i="14" s="1"/>
  <c r="F21" i="14"/>
  <c r="F29" i="14" s="1"/>
  <c r="E22" i="14"/>
  <c r="E30" i="14" s="1"/>
  <c r="D23" i="14"/>
  <c r="D31" i="14" s="1"/>
  <c r="C24" i="14"/>
  <c r="C32" i="14" s="1"/>
  <c r="B25" i="14"/>
  <c r="B33" i="14" s="1"/>
  <c r="J25" i="14"/>
  <c r="J33" i="14" s="1"/>
  <c r="G21" i="14"/>
  <c r="G29" i="14" s="1"/>
  <c r="F22" i="14"/>
  <c r="F30" i="14" s="1"/>
  <c r="E23" i="14"/>
  <c r="E31" i="14" s="1"/>
  <c r="D24" i="14"/>
  <c r="D32" i="14" s="1"/>
  <c r="C25" i="14"/>
  <c r="C33" i="14" s="1"/>
  <c r="H21" i="14"/>
  <c r="H29" i="14" s="1"/>
  <c r="E24" i="14"/>
  <c r="E32" i="14" s="1"/>
  <c r="D25" i="14"/>
  <c r="D33" i="14" s="1"/>
  <c r="G22" i="14"/>
  <c r="G30" i="14" s="1"/>
  <c r="H22" i="14"/>
  <c r="H30" i="14" s="1"/>
  <c r="B21" i="14"/>
  <c r="B29" i="14" s="1"/>
  <c r="J21" i="14"/>
  <c r="J29" i="14" s="1"/>
  <c r="I22" i="14"/>
  <c r="I30" i="14" s="1"/>
  <c r="H23" i="14"/>
  <c r="H31" i="14" s="1"/>
  <c r="G24" i="14"/>
  <c r="G32" i="14" s="1"/>
  <c r="F25" i="14"/>
  <c r="F33" i="14" s="1"/>
  <c r="G23" i="14"/>
  <c r="G31" i="14" s="1"/>
  <c r="E25" i="14"/>
  <c r="E33" i="14" s="1"/>
  <c r="C21" i="14"/>
  <c r="C29" i="14" s="1"/>
  <c r="B22" i="14"/>
  <c r="B30" i="14" s="1"/>
  <c r="J22" i="14"/>
  <c r="J30" i="14" s="1"/>
  <c r="I23" i="14"/>
  <c r="I31" i="14" s="1"/>
  <c r="H24" i="14"/>
  <c r="H32" i="14" s="1"/>
  <c r="B23" i="13"/>
  <c r="B31" i="13" s="1"/>
  <c r="J24" i="13"/>
  <c r="J32" i="13" s="1"/>
  <c r="D21" i="13"/>
  <c r="D29" i="13" s="1"/>
  <c r="C23" i="13"/>
  <c r="C31" i="13" s="1"/>
  <c r="B25" i="13"/>
  <c r="B33" i="13" s="1"/>
  <c r="D24" i="13"/>
  <c r="D32" i="13" s="1"/>
  <c r="E24" i="13"/>
  <c r="E32" i="13" s="1"/>
  <c r="F22" i="13"/>
  <c r="F30" i="13" s="1"/>
  <c r="D23" i="13"/>
  <c r="D31" i="13" s="1"/>
  <c r="F21" i="13"/>
  <c r="F29" i="13" s="1"/>
  <c r="E23" i="13"/>
  <c r="E31" i="13" s="1"/>
  <c r="H25" i="13"/>
  <c r="H33" i="13" s="1"/>
  <c r="D22" i="13"/>
  <c r="D30" i="13" s="1"/>
  <c r="I24" i="13"/>
  <c r="I32" i="13" s="1"/>
  <c r="E21" i="13"/>
  <c r="E29" i="13" s="1"/>
  <c r="C25" i="13"/>
  <c r="C33" i="13" s="1"/>
  <c r="G21" i="13"/>
  <c r="G29" i="13" s="1"/>
  <c r="J23" i="13"/>
  <c r="J31" i="13" s="1"/>
  <c r="I25" i="13"/>
  <c r="I33" i="13" s="1"/>
  <c r="E22" i="13"/>
  <c r="E30" i="13" s="1"/>
  <c r="C24" i="13"/>
  <c r="C32" i="13" s="1"/>
  <c r="J25" i="13"/>
  <c r="J33" i="13" s="1"/>
  <c r="F23" i="13"/>
  <c r="F31" i="13" s="1"/>
  <c r="I21" i="13"/>
  <c r="I29" i="13" s="1"/>
  <c r="H22" i="13"/>
  <c r="H30" i="13" s="1"/>
  <c r="G23" i="13"/>
  <c r="G31" i="13" s="1"/>
  <c r="F24" i="13"/>
  <c r="F32" i="13" s="1"/>
  <c r="E25" i="13"/>
  <c r="E33" i="13" s="1"/>
  <c r="G22" i="13"/>
  <c r="G30" i="13" s="1"/>
  <c r="D25" i="13"/>
  <c r="D33" i="13" s="1"/>
  <c r="B21" i="13"/>
  <c r="B29" i="13" s="1"/>
  <c r="J21" i="13"/>
  <c r="J29" i="13" s="1"/>
  <c r="I22" i="13"/>
  <c r="I30" i="13" s="1"/>
  <c r="H23" i="13"/>
  <c r="H31" i="13" s="1"/>
  <c r="G24" i="13"/>
  <c r="G32" i="13" s="1"/>
  <c r="F25" i="13"/>
  <c r="F33" i="13" s="1"/>
  <c r="H21" i="13"/>
  <c r="H29" i="13" s="1"/>
  <c r="C21" i="13"/>
  <c r="C29" i="13" s="1"/>
  <c r="B22" i="13"/>
  <c r="B30" i="13" s="1"/>
  <c r="J22" i="13"/>
  <c r="J30" i="13" s="1"/>
  <c r="I23" i="13"/>
  <c r="I31" i="13" s="1"/>
  <c r="H24" i="13"/>
  <c r="H32" i="13" s="1"/>
  <c r="C25" i="12"/>
  <c r="C33" i="12" s="1"/>
  <c r="G21" i="12"/>
  <c r="G29" i="12" s="1"/>
  <c r="D24" i="12"/>
  <c r="D32" i="12" s="1"/>
  <c r="G25" i="12"/>
  <c r="G33" i="12" s="1"/>
  <c r="F22" i="12"/>
  <c r="F30" i="12" s="1"/>
  <c r="E23" i="12"/>
  <c r="E31" i="12" s="1"/>
  <c r="D21" i="12"/>
  <c r="D29" i="12" s="1"/>
  <c r="C22" i="12"/>
  <c r="C30" i="12" s="1"/>
  <c r="B23" i="12"/>
  <c r="B31" i="12" s="1"/>
  <c r="J23" i="12"/>
  <c r="J31" i="12" s="1"/>
  <c r="I24" i="12"/>
  <c r="I32" i="12" s="1"/>
  <c r="H25" i="12"/>
  <c r="H33" i="12" s="1"/>
  <c r="E21" i="12"/>
  <c r="E29" i="12" s="1"/>
  <c r="D22" i="12"/>
  <c r="D30" i="12" s="1"/>
  <c r="C23" i="12"/>
  <c r="C31" i="12" s="1"/>
  <c r="B24" i="12"/>
  <c r="B32" i="12" s="1"/>
  <c r="J24" i="12"/>
  <c r="J32" i="12" s="1"/>
  <c r="I25" i="12"/>
  <c r="I33" i="12" s="1"/>
  <c r="F21" i="12"/>
  <c r="F29" i="12" s="1"/>
  <c r="E22" i="12"/>
  <c r="E30" i="12" s="1"/>
  <c r="D23" i="12"/>
  <c r="D31" i="12" s="1"/>
  <c r="C24" i="12"/>
  <c r="C32" i="12" s="1"/>
  <c r="B25" i="12"/>
  <c r="B33" i="12" s="1"/>
  <c r="J25" i="12"/>
  <c r="J33" i="12" s="1"/>
  <c r="H21" i="12"/>
  <c r="H29" i="12" s="1"/>
  <c r="G22" i="12"/>
  <c r="G30" i="12" s="1"/>
  <c r="F23" i="12"/>
  <c r="F31" i="12" s="1"/>
  <c r="E24" i="12"/>
  <c r="E32" i="12" s="1"/>
  <c r="D25" i="12"/>
  <c r="D33" i="12" s="1"/>
  <c r="I21" i="12"/>
  <c r="I29" i="12" s="1"/>
  <c r="G23" i="12"/>
  <c r="G31" i="12" s="1"/>
  <c r="E25" i="12"/>
  <c r="E33" i="12" s="1"/>
  <c r="B21" i="12"/>
  <c r="B29" i="12" s="1"/>
  <c r="J21" i="12"/>
  <c r="J29" i="12" s="1"/>
  <c r="I22" i="12"/>
  <c r="I30" i="12" s="1"/>
  <c r="H23" i="12"/>
  <c r="H31" i="12" s="1"/>
  <c r="G24" i="12"/>
  <c r="G32" i="12" s="1"/>
  <c r="F25" i="12"/>
  <c r="F33" i="12" s="1"/>
  <c r="H22" i="12"/>
  <c r="H30" i="12" s="1"/>
  <c r="F24" i="12"/>
  <c r="F32" i="12" s="1"/>
  <c r="C21" i="12"/>
  <c r="C29" i="12" s="1"/>
  <c r="B22" i="12"/>
  <c r="B30" i="12" s="1"/>
  <c r="J22" i="12"/>
  <c r="J30" i="12" s="1"/>
  <c r="I23" i="12"/>
  <c r="I31" i="12" s="1"/>
  <c r="H24" i="12"/>
  <c r="H32" i="12" s="1"/>
  <c r="F23" i="11"/>
  <c r="F31" i="11" s="1"/>
  <c r="I24" i="11"/>
  <c r="I32" i="11" s="1"/>
  <c r="G25" i="11"/>
  <c r="G33" i="11" s="1"/>
  <c r="B23" i="11"/>
  <c r="B31" i="11" s="1"/>
  <c r="J24" i="11"/>
  <c r="J32" i="11" s="1"/>
  <c r="F21" i="11"/>
  <c r="F29" i="11" s="1"/>
  <c r="D23" i="11"/>
  <c r="D31" i="11" s="1"/>
  <c r="C25" i="11"/>
  <c r="C33" i="11" s="1"/>
  <c r="B24" i="11"/>
  <c r="B32" i="11" s="1"/>
  <c r="C24" i="11"/>
  <c r="C32" i="11" s="1"/>
  <c r="F22" i="11"/>
  <c r="F30" i="11" s="1"/>
  <c r="D21" i="11"/>
  <c r="D29" i="11" s="1"/>
  <c r="C23" i="11"/>
  <c r="C31" i="11" s="1"/>
  <c r="G21" i="11"/>
  <c r="G29" i="11" s="1"/>
  <c r="E23" i="11"/>
  <c r="E31" i="11" s="1"/>
  <c r="H25" i="11"/>
  <c r="H33" i="11" s="1"/>
  <c r="D22" i="11"/>
  <c r="D30" i="11" s="1"/>
  <c r="E22" i="11"/>
  <c r="E30" i="11" s="1"/>
  <c r="D24" i="11"/>
  <c r="D32" i="11" s="1"/>
  <c r="E21" i="11"/>
  <c r="E29" i="11" s="1"/>
  <c r="C22" i="11"/>
  <c r="C30" i="11" s="1"/>
  <c r="J23" i="11"/>
  <c r="J31" i="11" s="1"/>
  <c r="I25" i="11"/>
  <c r="I33" i="11" s="1"/>
  <c r="B25" i="11"/>
  <c r="B33" i="11" s="1"/>
  <c r="J25" i="11"/>
  <c r="J33" i="11" s="1"/>
  <c r="D25" i="11"/>
  <c r="D33" i="11" s="1"/>
  <c r="H21" i="11"/>
  <c r="H29" i="11" s="1"/>
  <c r="G22" i="11"/>
  <c r="G30" i="11" s="1"/>
  <c r="I21" i="11"/>
  <c r="I29" i="11" s="1"/>
  <c r="H22" i="11"/>
  <c r="H30" i="11" s="1"/>
  <c r="G23" i="11"/>
  <c r="G31" i="11" s="1"/>
  <c r="F24" i="11"/>
  <c r="F32" i="11" s="1"/>
  <c r="E25" i="11"/>
  <c r="E33" i="11" s="1"/>
  <c r="E24" i="11"/>
  <c r="E32" i="11" s="1"/>
  <c r="B21" i="11"/>
  <c r="B29" i="11" s="1"/>
  <c r="J21" i="11"/>
  <c r="J29" i="11" s="1"/>
  <c r="I22" i="11"/>
  <c r="I30" i="11" s="1"/>
  <c r="H23" i="11"/>
  <c r="H31" i="11" s="1"/>
  <c r="G24" i="11"/>
  <c r="G32" i="11" s="1"/>
  <c r="F25" i="11"/>
  <c r="F33" i="11" s="1"/>
  <c r="C21" i="11"/>
  <c r="C29" i="11" s="1"/>
  <c r="B22" i="11"/>
  <c r="B30" i="11" s="1"/>
  <c r="J22" i="11"/>
  <c r="J30" i="11" s="1"/>
  <c r="I23" i="11"/>
  <c r="I31" i="11" s="1"/>
  <c r="H24" i="11"/>
  <c r="H32" i="11" s="1"/>
  <c r="D25" i="10"/>
  <c r="D33" i="10" s="1"/>
  <c r="G21" i="10"/>
  <c r="G29" i="10" s="1"/>
  <c r="B25" i="10"/>
  <c r="B33" i="10" s="1"/>
  <c r="F21" i="10"/>
  <c r="F29" i="10" s="1"/>
  <c r="D23" i="10"/>
  <c r="D31" i="10" s="1"/>
  <c r="E23" i="10"/>
  <c r="E31" i="10" s="1"/>
  <c r="C22" i="10"/>
  <c r="C30" i="10" s="1"/>
  <c r="J23" i="10"/>
  <c r="J31" i="10" s="1"/>
  <c r="H25" i="10"/>
  <c r="H33" i="10" s="1"/>
  <c r="D22" i="10"/>
  <c r="D30" i="10" s="1"/>
  <c r="B24" i="10"/>
  <c r="B32" i="10" s="1"/>
  <c r="I25" i="10"/>
  <c r="I33" i="10" s="1"/>
  <c r="C24" i="10"/>
  <c r="C32" i="10" s="1"/>
  <c r="D21" i="10"/>
  <c r="D29" i="10" s="1"/>
  <c r="I24" i="10"/>
  <c r="I32" i="10" s="1"/>
  <c r="E22" i="10"/>
  <c r="E30" i="10" s="1"/>
  <c r="J25" i="10"/>
  <c r="J33" i="10" s="1"/>
  <c r="G25" i="10"/>
  <c r="G33" i="10" s="1"/>
  <c r="F22" i="10"/>
  <c r="F30" i="10" s="1"/>
  <c r="D24" i="10"/>
  <c r="D32" i="10" s="1"/>
  <c r="B23" i="10"/>
  <c r="B31" i="10" s="1"/>
  <c r="E21" i="10"/>
  <c r="E29" i="10" s="1"/>
  <c r="C23" i="10"/>
  <c r="C31" i="10" s="1"/>
  <c r="J24" i="10"/>
  <c r="J32" i="10" s="1"/>
  <c r="H21" i="10"/>
  <c r="H29" i="10" s="1"/>
  <c r="G22" i="10"/>
  <c r="G30" i="10" s="1"/>
  <c r="F23" i="10"/>
  <c r="F31" i="10" s="1"/>
  <c r="E24" i="10"/>
  <c r="E32" i="10" s="1"/>
  <c r="I21" i="10"/>
  <c r="I29" i="10" s="1"/>
  <c r="H22" i="10"/>
  <c r="H30" i="10" s="1"/>
  <c r="G23" i="10"/>
  <c r="G31" i="10" s="1"/>
  <c r="F24" i="10"/>
  <c r="F32" i="10" s="1"/>
  <c r="E25" i="10"/>
  <c r="E33" i="10" s="1"/>
  <c r="B21" i="10"/>
  <c r="B29" i="10" s="1"/>
  <c r="J21" i="10"/>
  <c r="J29" i="10" s="1"/>
  <c r="I22" i="10"/>
  <c r="I30" i="10" s="1"/>
  <c r="H23" i="10"/>
  <c r="H31" i="10" s="1"/>
  <c r="G24" i="10"/>
  <c r="G32" i="10" s="1"/>
  <c r="F25" i="10"/>
  <c r="F33" i="10" s="1"/>
  <c r="C21" i="10"/>
  <c r="C29" i="10" s="1"/>
  <c r="B22" i="10"/>
  <c r="B30" i="10" s="1"/>
  <c r="J22" i="10"/>
  <c r="J30" i="10" s="1"/>
  <c r="I23" i="10"/>
  <c r="I31" i="10" s="1"/>
  <c r="H24" i="10"/>
  <c r="H32" i="10" s="1"/>
  <c r="F23" i="9"/>
  <c r="F31" i="9" s="1"/>
  <c r="C25" i="9"/>
  <c r="C33" i="9" s="1"/>
  <c r="F22" i="9"/>
  <c r="F30" i="9" s="1"/>
  <c r="B23" i="9"/>
  <c r="B31" i="9" s="1"/>
  <c r="E23" i="9"/>
  <c r="E31" i="9" s="1"/>
  <c r="J23" i="9"/>
  <c r="J31" i="9" s="1"/>
  <c r="G25" i="9"/>
  <c r="G33" i="9" s="1"/>
  <c r="D24" i="9"/>
  <c r="D32" i="9" s="1"/>
  <c r="D21" i="9"/>
  <c r="D29" i="9" s="1"/>
  <c r="I24" i="9"/>
  <c r="I32" i="9" s="1"/>
  <c r="G21" i="9"/>
  <c r="G29" i="9" s="1"/>
  <c r="C22" i="9"/>
  <c r="C30" i="9" s="1"/>
  <c r="H25" i="9"/>
  <c r="H33" i="9" s="1"/>
  <c r="E21" i="9"/>
  <c r="E29" i="9" s="1"/>
  <c r="D22" i="9"/>
  <c r="D30" i="9" s="1"/>
  <c r="C23" i="9"/>
  <c r="C31" i="9" s="1"/>
  <c r="B24" i="9"/>
  <c r="B32" i="9" s="1"/>
  <c r="J24" i="9"/>
  <c r="J32" i="9" s="1"/>
  <c r="I25" i="9"/>
  <c r="I33" i="9" s="1"/>
  <c r="F21" i="9"/>
  <c r="F29" i="9" s="1"/>
  <c r="E22" i="9"/>
  <c r="E30" i="9" s="1"/>
  <c r="D23" i="9"/>
  <c r="D31" i="9" s="1"/>
  <c r="C24" i="9"/>
  <c r="C32" i="9" s="1"/>
  <c r="B25" i="9"/>
  <c r="B33" i="9" s="1"/>
  <c r="J25" i="9"/>
  <c r="J33" i="9" s="1"/>
  <c r="H21" i="9"/>
  <c r="H29" i="9" s="1"/>
  <c r="E24" i="9"/>
  <c r="E32" i="9" s="1"/>
  <c r="I21" i="9"/>
  <c r="I29" i="9" s="1"/>
  <c r="H22" i="9"/>
  <c r="H30" i="9" s="1"/>
  <c r="G23" i="9"/>
  <c r="G31" i="9" s="1"/>
  <c r="F24" i="9"/>
  <c r="F32" i="9" s="1"/>
  <c r="E25" i="9"/>
  <c r="E33" i="9" s="1"/>
  <c r="G22" i="9"/>
  <c r="G30" i="9" s="1"/>
  <c r="D25" i="9"/>
  <c r="D33" i="9" s="1"/>
  <c r="B21" i="9"/>
  <c r="B29" i="9" s="1"/>
  <c r="J21" i="9"/>
  <c r="J29" i="9" s="1"/>
  <c r="I22" i="9"/>
  <c r="I30" i="9" s="1"/>
  <c r="H23" i="9"/>
  <c r="H31" i="9" s="1"/>
  <c r="G24" i="9"/>
  <c r="G32" i="9" s="1"/>
  <c r="F25" i="9"/>
  <c r="F33" i="9" s="1"/>
  <c r="C21" i="9"/>
  <c r="C29" i="9" s="1"/>
  <c r="B22" i="9"/>
  <c r="B30" i="9" s="1"/>
  <c r="J22" i="9"/>
  <c r="J30" i="9" s="1"/>
  <c r="I23" i="9"/>
  <c r="I31" i="9" s="1"/>
  <c r="H24" i="9"/>
  <c r="H32" i="9" s="1"/>
  <c r="F21" i="8"/>
  <c r="F29" i="8" s="1"/>
  <c r="C22" i="8"/>
  <c r="C30" i="8" s="1"/>
  <c r="B24" i="8"/>
  <c r="B32" i="8" s="1"/>
  <c r="B25" i="8"/>
  <c r="B33" i="8" s="1"/>
  <c r="G25" i="8"/>
  <c r="G33" i="8" s="1"/>
  <c r="H25" i="8"/>
  <c r="H33" i="8" s="1"/>
  <c r="D21" i="8"/>
  <c r="D29" i="8" s="1"/>
  <c r="D23" i="8"/>
  <c r="D31" i="8" s="1"/>
  <c r="I25" i="8"/>
  <c r="I33" i="8" s="1"/>
  <c r="D22" i="8"/>
  <c r="D30" i="8" s="1"/>
  <c r="I24" i="8"/>
  <c r="I32" i="8" s="1"/>
  <c r="E22" i="8"/>
  <c r="E30" i="8" s="1"/>
  <c r="J24" i="8"/>
  <c r="J32" i="8" s="1"/>
  <c r="B23" i="8"/>
  <c r="B31" i="8" s="1"/>
  <c r="C23" i="8"/>
  <c r="C31" i="8" s="1"/>
  <c r="E21" i="8"/>
  <c r="E29" i="8" s="1"/>
  <c r="J23" i="8"/>
  <c r="J31" i="8" s="1"/>
  <c r="G21" i="8"/>
  <c r="G29" i="8" s="1"/>
  <c r="F22" i="8"/>
  <c r="F30" i="8" s="1"/>
  <c r="E23" i="8"/>
  <c r="E31" i="8" s="1"/>
  <c r="D24" i="8"/>
  <c r="D32" i="8" s="1"/>
  <c r="C25" i="8"/>
  <c r="C33" i="8" s="1"/>
  <c r="H21" i="8"/>
  <c r="H29" i="8" s="1"/>
  <c r="G22" i="8"/>
  <c r="G30" i="8" s="1"/>
  <c r="F23" i="8"/>
  <c r="F31" i="8" s="1"/>
  <c r="E24" i="8"/>
  <c r="E32" i="8" s="1"/>
  <c r="D25" i="8"/>
  <c r="D33" i="8" s="1"/>
  <c r="I21" i="8"/>
  <c r="I29" i="8" s="1"/>
  <c r="G23" i="8"/>
  <c r="G31" i="8" s="1"/>
  <c r="B21" i="8"/>
  <c r="B29" i="8" s="1"/>
  <c r="J21" i="8"/>
  <c r="J29" i="8" s="1"/>
  <c r="I22" i="8"/>
  <c r="I30" i="8" s="1"/>
  <c r="H23" i="8"/>
  <c r="H31" i="8" s="1"/>
  <c r="G24" i="8"/>
  <c r="G32" i="8" s="1"/>
  <c r="F25" i="8"/>
  <c r="F33" i="8" s="1"/>
  <c r="H22" i="8"/>
  <c r="H30" i="8" s="1"/>
  <c r="F24" i="8"/>
  <c r="F32" i="8" s="1"/>
  <c r="E25" i="8"/>
  <c r="E33" i="8" s="1"/>
  <c r="C21" i="8"/>
  <c r="C29" i="8" s="1"/>
  <c r="B22" i="8"/>
  <c r="B30" i="8" s="1"/>
  <c r="J22" i="8"/>
  <c r="J30" i="8" s="1"/>
  <c r="I23" i="8"/>
  <c r="I31" i="8" s="1"/>
  <c r="H24" i="8"/>
  <c r="H32" i="8" s="1"/>
  <c r="E24" i="7"/>
  <c r="E32" i="7" s="1"/>
  <c r="E21" i="7"/>
  <c r="E29" i="7" s="1"/>
  <c r="C23" i="7"/>
  <c r="C31" i="7" s="1"/>
  <c r="F21" i="7"/>
  <c r="F29" i="7" s="1"/>
  <c r="D23" i="7"/>
  <c r="D31" i="7" s="1"/>
  <c r="G21" i="7"/>
  <c r="G29" i="7" s="1"/>
  <c r="E23" i="7"/>
  <c r="E31" i="7" s="1"/>
  <c r="D22" i="7"/>
  <c r="D30" i="7" s="1"/>
  <c r="D24" i="7"/>
  <c r="D32" i="7" s="1"/>
  <c r="E22" i="7"/>
  <c r="E30" i="7" s="1"/>
  <c r="I24" i="7"/>
  <c r="I32" i="7" s="1"/>
  <c r="G25" i="7"/>
  <c r="G33" i="7" s="1"/>
  <c r="F22" i="7"/>
  <c r="F30" i="7" s="1"/>
  <c r="C25" i="7"/>
  <c r="C33" i="7" s="1"/>
  <c r="D21" i="7"/>
  <c r="D29" i="7" s="1"/>
  <c r="B23" i="7"/>
  <c r="B31" i="7" s="1"/>
  <c r="H25" i="7"/>
  <c r="H33" i="7" s="1"/>
  <c r="B24" i="7"/>
  <c r="B32" i="7" s="1"/>
  <c r="J24" i="7"/>
  <c r="J32" i="7" s="1"/>
  <c r="I25" i="7"/>
  <c r="I33" i="7" s="1"/>
  <c r="C24" i="7"/>
  <c r="C32" i="7" s="1"/>
  <c r="B25" i="7"/>
  <c r="B33" i="7" s="1"/>
  <c r="J25" i="7"/>
  <c r="J33" i="7" s="1"/>
  <c r="H21" i="7"/>
  <c r="H29" i="7" s="1"/>
  <c r="G22" i="7"/>
  <c r="G30" i="7" s="1"/>
  <c r="D25" i="7"/>
  <c r="D33" i="7" s="1"/>
  <c r="I21" i="7"/>
  <c r="I29" i="7" s="1"/>
  <c r="H22" i="7"/>
  <c r="H30" i="7" s="1"/>
  <c r="G23" i="7"/>
  <c r="G31" i="7" s="1"/>
  <c r="F24" i="7"/>
  <c r="F32" i="7" s="1"/>
  <c r="E25" i="7"/>
  <c r="E33" i="7" s="1"/>
  <c r="F23" i="7"/>
  <c r="F31" i="7" s="1"/>
  <c r="B21" i="7"/>
  <c r="B29" i="7" s="1"/>
  <c r="J21" i="7"/>
  <c r="J29" i="7" s="1"/>
  <c r="I22" i="7"/>
  <c r="I30" i="7" s="1"/>
  <c r="H23" i="7"/>
  <c r="H31" i="7" s="1"/>
  <c r="G24" i="7"/>
  <c r="G32" i="7" s="1"/>
  <c r="F25" i="7"/>
  <c r="F33" i="7" s="1"/>
  <c r="C21" i="7"/>
  <c r="C29" i="7" s="1"/>
  <c r="B22" i="7"/>
  <c r="B30" i="7" s="1"/>
  <c r="J22" i="7"/>
  <c r="J30" i="7" s="1"/>
  <c r="I23" i="7"/>
  <c r="I31" i="7" s="1"/>
  <c r="H24" i="7"/>
  <c r="H32" i="7" s="1"/>
  <c r="J25" i="4"/>
  <c r="J33" i="4" s="1"/>
  <c r="D22" i="4"/>
  <c r="D30" i="4" s="1"/>
  <c r="F21" i="4"/>
  <c r="F29" i="4" s="1"/>
  <c r="B24" i="4"/>
  <c r="B32" i="4" s="1"/>
  <c r="C22" i="4"/>
  <c r="C30" i="4" s="1"/>
  <c r="C24" i="4"/>
  <c r="C32" i="4" s="1"/>
  <c r="E22" i="4"/>
  <c r="E30" i="4" s="1"/>
  <c r="B25" i="4"/>
  <c r="B33" i="4" s="1"/>
  <c r="G25" i="4"/>
  <c r="G33" i="4" s="1"/>
  <c r="C23" i="4"/>
  <c r="C31" i="4" s="1"/>
  <c r="H25" i="4"/>
  <c r="H33" i="4" s="1"/>
  <c r="I24" i="4"/>
  <c r="I32" i="4" s="1"/>
  <c r="J24" i="4"/>
  <c r="J32" i="4" s="1"/>
  <c r="B23" i="4"/>
  <c r="B31" i="4" s="1"/>
  <c r="D21" i="4"/>
  <c r="D29" i="4" s="1"/>
  <c r="D23" i="4"/>
  <c r="D31" i="4" s="1"/>
  <c r="I25" i="4"/>
  <c r="I33" i="4" s="1"/>
  <c r="E21" i="4"/>
  <c r="E29" i="4" s="1"/>
  <c r="J23" i="4"/>
  <c r="J31" i="4" s="1"/>
  <c r="G22" i="4"/>
  <c r="G30" i="4" s="1"/>
  <c r="F23" i="4"/>
  <c r="F31" i="4" s="1"/>
  <c r="E24" i="4"/>
  <c r="E32" i="4" s="1"/>
  <c r="D25" i="4"/>
  <c r="D33" i="4" s="1"/>
  <c r="H22" i="4"/>
  <c r="H30" i="4" s="1"/>
  <c r="F24" i="4"/>
  <c r="F32" i="4" s="1"/>
  <c r="B21" i="4"/>
  <c r="B29" i="4" s="1"/>
  <c r="J21" i="4"/>
  <c r="J29" i="4" s="1"/>
  <c r="I22" i="4"/>
  <c r="I30" i="4" s="1"/>
  <c r="H23" i="4"/>
  <c r="H31" i="4" s="1"/>
  <c r="G24" i="4"/>
  <c r="G32" i="4" s="1"/>
  <c r="F25" i="4"/>
  <c r="F33" i="4" s="1"/>
  <c r="G21" i="4"/>
  <c r="G29" i="4" s="1"/>
  <c r="F22" i="4"/>
  <c r="F30" i="4" s="1"/>
  <c r="E23" i="4"/>
  <c r="E31" i="4" s="1"/>
  <c r="D24" i="4"/>
  <c r="D32" i="4" s="1"/>
  <c r="C25" i="4"/>
  <c r="C33" i="4" s="1"/>
  <c r="H21" i="4"/>
  <c r="H29" i="4" s="1"/>
  <c r="I21" i="4"/>
  <c r="I29" i="4" s="1"/>
  <c r="G23" i="4"/>
  <c r="G31" i="4" s="1"/>
  <c r="E25" i="4"/>
  <c r="E33" i="4" s="1"/>
  <c r="C21" i="4"/>
  <c r="C29" i="4" s="1"/>
  <c r="B22" i="4"/>
  <c r="B30" i="4" s="1"/>
  <c r="J22" i="4"/>
  <c r="J30" i="4" s="1"/>
  <c r="I23" i="4"/>
  <c r="I31" i="4" s="1"/>
  <c r="H24" i="4"/>
  <c r="H32" i="4" s="1"/>
  <c r="L17" i="3" l="1"/>
  <c r="L8" i="3"/>
  <c r="B44" i="1"/>
  <c r="B34" i="1"/>
  <c r="C34" i="1"/>
  <c r="D34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E34" i="1"/>
  <c r="F34" i="1"/>
  <c r="G34" i="1"/>
  <c r="C29" i="1"/>
  <c r="D29" i="1"/>
  <c r="E29" i="1"/>
  <c r="F29" i="1"/>
  <c r="G29" i="1"/>
  <c r="B29" i="1"/>
  <c r="K23" i="1"/>
  <c r="K22" i="1"/>
  <c r="K8" i="1"/>
  <c r="K7" i="1"/>
  <c r="G43" i="1" l="1"/>
  <c r="G44" i="1" s="1"/>
  <c r="F43" i="1"/>
  <c r="F44" i="1" s="1"/>
  <c r="E43" i="1"/>
  <c r="E44" i="1" s="1"/>
  <c r="D43" i="1" l="1"/>
  <c r="D44" i="1" s="1"/>
  <c r="C43" i="1"/>
  <c r="C44" i="1" s="1"/>
  <c r="B43" i="1"/>
</calcChain>
</file>

<file path=xl/sharedStrings.xml><?xml version="1.0" encoding="utf-8"?>
<sst xmlns="http://schemas.openxmlformats.org/spreadsheetml/2006/main" count="637" uniqueCount="37">
  <si>
    <t>&lt;&gt;</t>
  </si>
  <si>
    <t>A</t>
  </si>
  <si>
    <t>B</t>
  </si>
  <si>
    <t>C</t>
  </si>
  <si>
    <t>D</t>
  </si>
  <si>
    <t>E</t>
  </si>
  <si>
    <t>F</t>
  </si>
  <si>
    <t>MG1655</t>
  </si>
  <si>
    <t>AB+</t>
  </si>
  <si>
    <t>AB-</t>
  </si>
  <si>
    <t>pSC101</t>
  </si>
  <si>
    <t>colE1</t>
  </si>
  <si>
    <t>pUC</t>
  </si>
  <si>
    <t>OD</t>
    <phoneticPr fontId="1" type="noConversion"/>
  </si>
  <si>
    <t>GFP</t>
    <phoneticPr fontId="1" type="noConversion"/>
  </si>
  <si>
    <t>GFP/OD</t>
    <phoneticPr fontId="1" type="noConversion"/>
  </si>
  <si>
    <t>Ab+</t>
    <phoneticPr fontId="1" type="noConversion"/>
  </si>
  <si>
    <t>Ab-</t>
    <phoneticPr fontId="1" type="noConversion"/>
  </si>
  <si>
    <t>LB_average</t>
    <phoneticPr fontId="1" type="noConversion"/>
  </si>
  <si>
    <t>Mix Ratio</t>
    <phoneticPr fontId="1" type="noConversion"/>
  </si>
  <si>
    <t>Slope</t>
    <phoneticPr fontId="1" type="noConversion"/>
  </si>
  <si>
    <t>Intercept</t>
    <phoneticPr fontId="1" type="noConversion"/>
  </si>
  <si>
    <t>Sanity Check</t>
    <phoneticPr fontId="1" type="noConversion"/>
  </si>
  <si>
    <t>Plasmid%</t>
    <phoneticPr fontId="1" type="noConversion"/>
  </si>
  <si>
    <t>LB average</t>
    <phoneticPr fontId="1" type="noConversion"/>
  </si>
  <si>
    <t>GFP/OD (removed blank)</t>
    <phoneticPr fontId="1" type="noConversion"/>
  </si>
  <si>
    <t>pSC101</t>
    <phoneticPr fontId="1" type="noConversion"/>
  </si>
  <si>
    <t>colE1</t>
    <phoneticPr fontId="1" type="noConversion"/>
  </si>
  <si>
    <t>pUC</t>
    <phoneticPr fontId="1" type="noConversion"/>
  </si>
  <si>
    <t>Calibration</t>
    <phoneticPr fontId="1" type="noConversion"/>
  </si>
  <si>
    <t>Plasmid Abundance</t>
    <phoneticPr fontId="1" type="noConversion"/>
  </si>
  <si>
    <t>MG_average</t>
    <phoneticPr fontId="1" type="noConversion"/>
  </si>
  <si>
    <t>Fraction (P%)</t>
    <phoneticPr fontId="1" type="noConversion"/>
  </si>
  <si>
    <t>Replicate 1</t>
    <phoneticPr fontId="1" type="noConversion"/>
  </si>
  <si>
    <t>Replicate 2</t>
    <phoneticPr fontId="1" type="noConversion"/>
  </si>
  <si>
    <t>Replicate 3</t>
    <phoneticPr fontId="1" type="noConversion"/>
  </si>
  <si>
    <t>LB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</si>
</sst>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rgb="FFFFFFFF"/>
      <name val="等线"/>
      <family val="2"/>
      <scheme val="minor"/>
    </font>
    <font>
      <sz val="12"/>
      <color theme="0"/>
      <name val="等线"/>
      <family val="2"/>
      <charset val="134"/>
      <scheme val="minor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3" borderId="0" xfId="0" applyFont="1" applyFill="1" applyAlignment="1"/>
    <xf numFmtId="0" fontId="4" fillId="0" borderId="0" xfId="0" applyFont="1" applyAlignment="1"/>
    <xf numFmtId="0" fontId="3" fillId="2" borderId="0" xfId="0" applyFont="1" applyFill="1" applyAlignment="1"/>
    <xf numFmtId="0" fontId="5" fillId="2" borderId="0" xfId="0" applyFont="1" applyFill="1" applyAlignment="1"/>
    <xf numFmtId="0" fontId="0" fillId="0" borderId="0" xfId="0" applyAlignment="1"/>
    <xf numFmtId="0" fontId="0" fillId="4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 applyAlignment="1"/>
    <xf numFmtId="0" fontId="3" fillId="0" borderId="0" xfId="0" applyFont="1" applyAlignment="1"/>
    <xf numFmtId="9" fontId="5" fillId="2" borderId="0" xfId="0" applyNumberFormat="1" applyFont="1" applyFill="1" applyAlignment="1"/>
    <xf numFmtId="0" fontId="6" fillId="5" borderId="0" xfId="0" applyFont="1" applyFill="1">
      <alignment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Ab+ Group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Calibration!$B$28</c:f>
              <c:strCache>
                <c:ptCount val="1"/>
                <c:pt idx="0">
                  <c:v>pSC101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353139139816112"/>
                  <c:y val="-0.15231130409490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050" baseline="0">
                        <a:solidFill>
                          <a:schemeClr val="accent1"/>
                        </a:solidFill>
                      </a:rPr>
                      <a:t>pSC101</a:t>
                    </a:r>
                  </a:p>
                  <a:p>
                    <a:pPr>
                      <a:defRPr sz="1050">
                        <a:solidFill>
                          <a:schemeClr val="accent1"/>
                        </a:solidFill>
                      </a:defRPr>
                    </a:pPr>
                    <a:r>
                      <a:rPr lang="en-US" altLang="zh-CN" sz="1050" baseline="0">
                        <a:solidFill>
                          <a:schemeClr val="accent1"/>
                        </a:solidFill>
                      </a:rPr>
                      <a:t>y = 27.473x + 239.25</a:t>
                    </a:r>
                    <a:br>
                      <a:rPr lang="en-US" altLang="zh-CN" sz="1050" baseline="0">
                        <a:solidFill>
                          <a:schemeClr val="accent1"/>
                        </a:solidFill>
                      </a:rPr>
                    </a:br>
                    <a:r>
                      <a:rPr lang="en-US" altLang="zh-CN" sz="1050" baseline="0">
                        <a:solidFill>
                          <a:schemeClr val="accent1"/>
                        </a:solidFill>
                      </a:rPr>
                      <a:t>R² = 0.9997</a:t>
                    </a:r>
                    <a:endParaRPr lang="en-US" altLang="zh-CN" sz="105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Calibration!$A$29:$A$34</c:f>
              <c:numCache>
                <c:formatCode>General</c:formatCode>
                <c:ptCount val="6"/>
                <c:pt idx="0">
                  <c:v>100</c:v>
                </c:pt>
                <c:pt idx="1">
                  <c:v>99</c:v>
                </c:pt>
                <c:pt idx="2">
                  <c:v>90</c:v>
                </c:pt>
                <c:pt idx="3">
                  <c:v>50</c:v>
                </c:pt>
                <c:pt idx="4">
                  <c:v>20</c:v>
                </c:pt>
                <c:pt idx="5">
                  <c:v>0</c:v>
                </c:pt>
              </c:numCache>
            </c:numRef>
          </c:xVal>
          <c:yVal>
            <c:numRef>
              <c:f>Calibration!$B$29:$B$34</c:f>
              <c:numCache>
                <c:formatCode>General</c:formatCode>
                <c:ptCount val="6"/>
                <c:pt idx="0">
                  <c:v>2991.9990546839995</c:v>
                </c:pt>
                <c:pt idx="1">
                  <c:v>2936.5520277141482</c:v>
                </c:pt>
                <c:pt idx="2">
                  <c:v>2716.8152456323292</c:v>
                </c:pt>
                <c:pt idx="3">
                  <c:v>1646.6406925833403</c:v>
                </c:pt>
                <c:pt idx="4">
                  <c:v>766.20398875587102</c:v>
                </c:pt>
                <c:pt idx="5">
                  <c:v>240.11796083089507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D-4E47-AE34-7D7F1FA57163}"/>
            </c:ext>
          </c:extLst>
        </c:ser>
        <c:ser>
          <c:idx val="2"/>
          <c:order val="1"/>
          <c:tx>
            <c:strRef>
              <c:f>Calibration!$C$28</c:f>
              <c:strCache>
                <c:ptCount val="1"/>
                <c:pt idx="0">
                  <c:v>colE1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760231388716776E-2"/>
                  <c:y val="-3.430723755554701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3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>
                        <a:solidFill>
                          <a:schemeClr val="accent3"/>
                        </a:solidFill>
                      </a:rPr>
                      <a:t>colE1</a:t>
                    </a:r>
                  </a:p>
                  <a:p>
                    <a:pPr>
                      <a:defRPr>
                        <a:solidFill>
                          <a:schemeClr val="accent3"/>
                        </a:solidFill>
                      </a:defRPr>
                    </a:pPr>
                    <a:r>
                      <a:rPr lang="en-US" altLang="zh-CN" baseline="0">
                        <a:solidFill>
                          <a:schemeClr val="accent3"/>
                        </a:solidFill>
                      </a:rPr>
                      <a:t>y = 413.69x + 463.45</a:t>
                    </a:r>
                    <a:br>
                      <a:rPr lang="en-US" altLang="zh-CN" baseline="0">
                        <a:solidFill>
                          <a:schemeClr val="accent3"/>
                        </a:solidFill>
                      </a:rPr>
                    </a:br>
                    <a:r>
                      <a:rPr lang="en-US" altLang="zh-CN" baseline="0">
                        <a:solidFill>
                          <a:schemeClr val="accent3"/>
                        </a:solidFill>
                      </a:rPr>
                      <a:t>R² = 0.9993</a:t>
                    </a:r>
                    <a:endParaRPr lang="en-US" altLang="zh-CN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Calibration!$A$29:$A$34</c:f>
              <c:numCache>
                <c:formatCode>General</c:formatCode>
                <c:ptCount val="6"/>
                <c:pt idx="0">
                  <c:v>100</c:v>
                </c:pt>
                <c:pt idx="1">
                  <c:v>99</c:v>
                </c:pt>
                <c:pt idx="2">
                  <c:v>90</c:v>
                </c:pt>
                <c:pt idx="3">
                  <c:v>50</c:v>
                </c:pt>
                <c:pt idx="4">
                  <c:v>20</c:v>
                </c:pt>
                <c:pt idx="5">
                  <c:v>0</c:v>
                </c:pt>
              </c:numCache>
            </c:numRef>
          </c:xVal>
          <c:yVal>
            <c:numRef>
              <c:f>Calibration!$C$29:$C$34</c:f>
              <c:numCache>
                <c:formatCode>General</c:formatCode>
                <c:ptCount val="6"/>
                <c:pt idx="0">
                  <c:v>41837.836532765701</c:v>
                </c:pt>
                <c:pt idx="1">
                  <c:v>40852.686929623313</c:v>
                </c:pt>
                <c:pt idx="2">
                  <c:v>37908.617166408301</c:v>
                </c:pt>
                <c:pt idx="3">
                  <c:v>21976.274308128257</c:v>
                </c:pt>
                <c:pt idx="4">
                  <c:v>8478.9894987038242</c:v>
                </c:pt>
                <c:pt idx="5">
                  <c:v>240.11796083089507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5D-4E47-AE34-7D7F1FA57163}"/>
            </c:ext>
          </c:extLst>
        </c:ser>
        <c:ser>
          <c:idx val="3"/>
          <c:order val="2"/>
          <c:tx>
            <c:strRef>
              <c:f>Calibration!$D$28</c:f>
              <c:strCache>
                <c:ptCount val="1"/>
                <c:pt idx="0">
                  <c:v>pUC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725940075323996"/>
                  <c:y val="2.32664658046856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>
                        <a:solidFill>
                          <a:schemeClr val="accent4"/>
                        </a:solidFill>
                      </a:rPr>
                      <a:t>pUC</a:t>
                    </a:r>
                  </a:p>
                  <a:p>
                    <a:pPr>
                      <a:defRPr>
                        <a:solidFill>
                          <a:schemeClr val="accent4"/>
                        </a:solidFill>
                      </a:defRPr>
                    </a:pPr>
                    <a:r>
                      <a:rPr lang="en-US" altLang="zh-CN" baseline="0">
                        <a:solidFill>
                          <a:schemeClr val="accent4"/>
                        </a:solidFill>
                      </a:rPr>
                      <a:t>y = 31.224x + 225.75</a:t>
                    </a:r>
                    <a:br>
                      <a:rPr lang="en-US" altLang="zh-CN" baseline="0">
                        <a:solidFill>
                          <a:schemeClr val="accent4"/>
                        </a:solidFill>
                      </a:rPr>
                    </a:br>
                    <a:r>
                      <a:rPr lang="en-US" altLang="zh-CN" baseline="0">
                        <a:solidFill>
                          <a:schemeClr val="accent4"/>
                        </a:solidFill>
                      </a:rPr>
                      <a:t>R² = 0.9999</a:t>
                    </a:r>
                    <a:endParaRPr lang="en-US" altLang="zh-CN">
                      <a:solidFill>
                        <a:schemeClr val="accent4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Calibration!$A$29:$A$34</c:f>
              <c:numCache>
                <c:formatCode>General</c:formatCode>
                <c:ptCount val="6"/>
                <c:pt idx="0">
                  <c:v>100</c:v>
                </c:pt>
                <c:pt idx="1">
                  <c:v>99</c:v>
                </c:pt>
                <c:pt idx="2">
                  <c:v>90</c:v>
                </c:pt>
                <c:pt idx="3">
                  <c:v>50</c:v>
                </c:pt>
                <c:pt idx="4">
                  <c:v>20</c:v>
                </c:pt>
                <c:pt idx="5">
                  <c:v>0</c:v>
                </c:pt>
              </c:numCache>
            </c:numRef>
          </c:xVal>
          <c:yVal>
            <c:numRef>
              <c:f>Calibration!$D$29:$D$34</c:f>
              <c:numCache>
                <c:formatCode>General</c:formatCode>
                <c:ptCount val="6"/>
                <c:pt idx="0">
                  <c:v>3360.0512386039914</c:v>
                </c:pt>
                <c:pt idx="1">
                  <c:v>3306.2695274081157</c:v>
                </c:pt>
                <c:pt idx="2">
                  <c:v>3036.4457586075036</c:v>
                </c:pt>
                <c:pt idx="3">
                  <c:v>1791.2994432234698</c:v>
                </c:pt>
                <c:pt idx="4">
                  <c:v>829.59956568601672</c:v>
                </c:pt>
                <c:pt idx="5">
                  <c:v>240.11796083089507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5D-4E47-AE34-7D7F1FA57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52367"/>
        <c:axId val="2073500895"/>
      </c:scatterChart>
      <c:valAx>
        <c:axId val="210945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Mix</a:t>
                </a:r>
                <a:r>
                  <a:rPr lang="en-US" altLang="zh-CN" baseline="0"/>
                  <a:t>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500895"/>
        <c:crosses val="autoZero"/>
        <c:crossBetween val="midCat"/>
      </c:valAx>
      <c:valAx>
        <c:axId val="20735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GFP/OD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45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Ab- Group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Calibration!$E$28</c:f>
              <c:strCache>
                <c:ptCount val="1"/>
                <c:pt idx="0">
                  <c:v>pSC101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691262793006768E-2"/>
                  <c:y val="-5.811634495251329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>
                        <a:solidFill>
                          <a:schemeClr val="accent1"/>
                        </a:solidFill>
                      </a:rPr>
                      <a:t>pSC101</a:t>
                    </a:r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r>
                      <a:rPr lang="en-US" altLang="zh-CN" baseline="0">
                        <a:solidFill>
                          <a:schemeClr val="accent1"/>
                        </a:solidFill>
                      </a:rPr>
                      <a:t>y = 36.097x + 221.37</a:t>
                    </a:r>
                    <a:br>
                      <a:rPr lang="en-US" altLang="zh-CN" baseline="0">
                        <a:solidFill>
                          <a:schemeClr val="accent1"/>
                        </a:solidFill>
                      </a:rPr>
                    </a:br>
                    <a:r>
                      <a:rPr lang="en-US" altLang="zh-CN" baseline="0">
                        <a:solidFill>
                          <a:schemeClr val="accent1"/>
                        </a:solidFill>
                      </a:rPr>
                      <a:t>R² = 0.9997</a:t>
                    </a:r>
                    <a:endParaRPr lang="en-US" altLang="zh-CN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Calibration!$A$29:$A$34</c:f>
              <c:numCache>
                <c:formatCode>General</c:formatCode>
                <c:ptCount val="6"/>
                <c:pt idx="0">
                  <c:v>100</c:v>
                </c:pt>
                <c:pt idx="1">
                  <c:v>99</c:v>
                </c:pt>
                <c:pt idx="2">
                  <c:v>90</c:v>
                </c:pt>
                <c:pt idx="3">
                  <c:v>50</c:v>
                </c:pt>
                <c:pt idx="4">
                  <c:v>20</c:v>
                </c:pt>
                <c:pt idx="5">
                  <c:v>0</c:v>
                </c:pt>
              </c:numCache>
            </c:numRef>
          </c:xVal>
          <c:yVal>
            <c:numRef>
              <c:f>Calibration!$E$29:$E$34</c:f>
              <c:numCache>
                <c:formatCode>General</c:formatCode>
                <c:ptCount val="6"/>
                <c:pt idx="0">
                  <c:v>3862.0136537180301</c:v>
                </c:pt>
                <c:pt idx="1">
                  <c:v>3768.9621723224136</c:v>
                </c:pt>
                <c:pt idx="2">
                  <c:v>3463.8338530771252</c:v>
                </c:pt>
                <c:pt idx="3">
                  <c:v>2039.2295760550489</c:v>
                </c:pt>
                <c:pt idx="4">
                  <c:v>912.8427553528137</c:v>
                </c:pt>
                <c:pt idx="5">
                  <c:v>240.11796083089507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1-424F-9D40-69D2BD2C0535}"/>
            </c:ext>
          </c:extLst>
        </c:ser>
        <c:ser>
          <c:idx val="2"/>
          <c:order val="1"/>
          <c:tx>
            <c:strRef>
              <c:f>Calibration!$F$28</c:f>
              <c:strCache>
                <c:ptCount val="1"/>
                <c:pt idx="0">
                  <c:v>colE1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47625655507866E-2"/>
                  <c:y val="2.407512524529565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3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>
                        <a:solidFill>
                          <a:schemeClr val="accent3"/>
                        </a:solidFill>
                      </a:rPr>
                      <a:t>colE1</a:t>
                    </a:r>
                  </a:p>
                  <a:p>
                    <a:pPr>
                      <a:defRPr>
                        <a:solidFill>
                          <a:schemeClr val="accent3"/>
                        </a:solidFill>
                      </a:defRPr>
                    </a:pPr>
                    <a:r>
                      <a:rPr lang="en-US" altLang="zh-CN" baseline="0">
                        <a:solidFill>
                          <a:schemeClr val="accent3"/>
                        </a:solidFill>
                      </a:rPr>
                      <a:t>y = 309.98x + 10.832</a:t>
                    </a:r>
                    <a:br>
                      <a:rPr lang="en-US" altLang="zh-CN" baseline="0">
                        <a:solidFill>
                          <a:schemeClr val="accent3"/>
                        </a:solidFill>
                      </a:rPr>
                    </a:br>
                    <a:r>
                      <a:rPr lang="en-US" altLang="zh-CN" baseline="0">
                        <a:solidFill>
                          <a:schemeClr val="accent3"/>
                        </a:solidFill>
                      </a:rPr>
                      <a:t>R² = 0.9995</a:t>
                    </a:r>
                    <a:endParaRPr lang="en-US" altLang="zh-CN">
                      <a:solidFill>
                        <a:schemeClr val="accent3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Calibration!$A$29:$A$34</c:f>
              <c:numCache>
                <c:formatCode>General</c:formatCode>
                <c:ptCount val="6"/>
                <c:pt idx="0">
                  <c:v>100</c:v>
                </c:pt>
                <c:pt idx="1">
                  <c:v>99</c:v>
                </c:pt>
                <c:pt idx="2">
                  <c:v>90</c:v>
                </c:pt>
                <c:pt idx="3">
                  <c:v>50</c:v>
                </c:pt>
                <c:pt idx="4">
                  <c:v>20</c:v>
                </c:pt>
                <c:pt idx="5">
                  <c:v>0</c:v>
                </c:pt>
              </c:numCache>
            </c:numRef>
          </c:xVal>
          <c:yVal>
            <c:numRef>
              <c:f>Calibration!$F$29:$F$34</c:f>
              <c:numCache>
                <c:formatCode>General</c:formatCode>
                <c:ptCount val="6"/>
                <c:pt idx="0">
                  <c:v>30849.738645492598</c:v>
                </c:pt>
                <c:pt idx="1">
                  <c:v>30627.095317516389</c:v>
                </c:pt>
                <c:pt idx="2">
                  <c:v>28125.135537350725</c:v>
                </c:pt>
                <c:pt idx="3">
                  <c:v>15773.129126974551</c:v>
                </c:pt>
                <c:pt idx="4">
                  <c:v>5733.2671225836593</c:v>
                </c:pt>
                <c:pt idx="5">
                  <c:v>240.11796083089507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21-424F-9D40-69D2BD2C0535}"/>
            </c:ext>
          </c:extLst>
        </c:ser>
        <c:ser>
          <c:idx val="3"/>
          <c:order val="2"/>
          <c:tx>
            <c:strRef>
              <c:f>Calibration!$G$28</c:f>
              <c:strCache>
                <c:ptCount val="1"/>
                <c:pt idx="0">
                  <c:v>pUC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18669823354717"/>
                  <c:y val="3.082760961309918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4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>
                        <a:solidFill>
                          <a:schemeClr val="accent4"/>
                        </a:solidFill>
                      </a:rPr>
                      <a:t>pUC</a:t>
                    </a:r>
                  </a:p>
                  <a:p>
                    <a:pPr>
                      <a:defRPr>
                        <a:solidFill>
                          <a:schemeClr val="accent4"/>
                        </a:solidFill>
                      </a:defRPr>
                    </a:pPr>
                    <a:r>
                      <a:rPr lang="en-US" altLang="zh-CN" baseline="0">
                        <a:solidFill>
                          <a:schemeClr val="accent4"/>
                        </a:solidFill>
                      </a:rPr>
                      <a:t>y = 27.974x + 217.99</a:t>
                    </a:r>
                    <a:br>
                      <a:rPr lang="en-US" altLang="zh-CN" baseline="0">
                        <a:solidFill>
                          <a:schemeClr val="accent4"/>
                        </a:solidFill>
                      </a:rPr>
                    </a:br>
                    <a:r>
                      <a:rPr lang="en-US" altLang="zh-CN" baseline="0">
                        <a:solidFill>
                          <a:schemeClr val="accent4"/>
                        </a:solidFill>
                      </a:rPr>
                      <a:t>R² = 0.9998</a:t>
                    </a:r>
                    <a:endParaRPr lang="en-US" altLang="zh-CN">
                      <a:solidFill>
                        <a:schemeClr val="accent4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Calibration!$A$29:$A$34</c:f>
              <c:numCache>
                <c:formatCode>General</c:formatCode>
                <c:ptCount val="6"/>
                <c:pt idx="0">
                  <c:v>100</c:v>
                </c:pt>
                <c:pt idx="1">
                  <c:v>99</c:v>
                </c:pt>
                <c:pt idx="2">
                  <c:v>90</c:v>
                </c:pt>
                <c:pt idx="3">
                  <c:v>50</c:v>
                </c:pt>
                <c:pt idx="4">
                  <c:v>20</c:v>
                </c:pt>
                <c:pt idx="5">
                  <c:v>0</c:v>
                </c:pt>
              </c:numCache>
            </c:numRef>
          </c:xVal>
          <c:yVal>
            <c:numRef>
              <c:f>Calibration!$G$29:$G$34</c:f>
              <c:numCache>
                <c:formatCode>General</c:formatCode>
                <c:ptCount val="6"/>
                <c:pt idx="0">
                  <c:v>3015.1504421591553</c:v>
                </c:pt>
                <c:pt idx="1">
                  <c:v>2987.2194867777325</c:v>
                </c:pt>
                <c:pt idx="2">
                  <c:v>2745.1970904003815</c:v>
                </c:pt>
                <c:pt idx="3">
                  <c:v>1610.5647850938983</c:v>
                </c:pt>
                <c:pt idx="4">
                  <c:v>752.47662604423454</c:v>
                </c:pt>
                <c:pt idx="5">
                  <c:v>240.11796083089507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21-424F-9D40-69D2BD2C0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77504"/>
        <c:axId val="352679504"/>
      </c:scatterChart>
      <c:valAx>
        <c:axId val="3526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Mix</a:t>
                </a:r>
                <a:r>
                  <a:rPr lang="en-US" altLang="zh-CN" baseline="0"/>
                  <a:t>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679504"/>
        <c:crosses val="autoZero"/>
        <c:crossBetween val="midCat"/>
      </c:valAx>
      <c:valAx>
        <c:axId val="3526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GFP/OD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6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592667</xdr:colOff>
      <xdr:row>1</xdr:row>
      <xdr:rowOff>177800</xdr:rowOff>
    </xdr:from>
    <xdr:to>
      <xdr:col>19</xdr:col>
      <xdr:colOff>198967</xdr:colOff>
      <xdr:row>25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E5ED92-0FED-7446-E5F4-F381A0A5D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608052</xdr:colOff>
      <xdr:row>26</xdr:row>
      <xdr:rowOff>180336</xdr:rowOff>
    </xdr:from>
    <xdr:to>
      <xdr:col>19</xdr:col>
      <xdr:colOff>242685</xdr:colOff>
      <xdr:row>52</xdr:row>
      <xdr:rowOff>18955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8E4CF28-FE71-5375-BF45-4AE0CE3B7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8911-7443-104F-91FD-779F784E3B75}">
  <dimension ref="A1:K44"/>
  <sheetViews>
    <sheetView tabSelected="1" zoomScale="129" workbookViewId="0">
      <selection activeCell="B29" sqref="B29"/>
    </sheetView>
  </sheetViews>
  <sheetFormatPr baseColWidth="10" defaultRowHeight="16"/>
  <cols>
    <col min="1" max="16384" width="10.83203125" style="1"/>
  </cols>
  <sheetData>
    <row r="1" spans="1:11">
      <c r="A1" s="1" t="s">
        <v>13</v>
      </c>
    </row>
    <row r="2" spans="1:11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10"/>
      <c r="I2" s="3" t="s">
        <v>32</v>
      </c>
    </row>
    <row r="3" spans="1:11">
      <c r="A3" s="2" t="s">
        <v>1</v>
      </c>
      <c r="B3" s="6">
        <v>0.51419997215270996</v>
      </c>
      <c r="C3" s="6">
        <v>0.51410001516342163</v>
      </c>
      <c r="D3" s="6">
        <v>0.50919997692108154</v>
      </c>
      <c r="E3" s="6">
        <v>0.4968000054359436</v>
      </c>
      <c r="F3" s="6">
        <v>0.50999999046325684</v>
      </c>
      <c r="G3" s="6">
        <v>0.50789999961853027</v>
      </c>
      <c r="H3" s="6"/>
      <c r="I3" s="3">
        <v>100</v>
      </c>
    </row>
    <row r="4" spans="1:11">
      <c r="A4" s="2" t="s">
        <v>2</v>
      </c>
      <c r="B4" s="6">
        <v>0.51840001344680786</v>
      </c>
      <c r="C4" s="6">
        <v>0.52439999580383301</v>
      </c>
      <c r="D4" s="6">
        <v>0.51139998435974121</v>
      </c>
      <c r="E4" s="6">
        <v>0.50730001926422119</v>
      </c>
      <c r="F4" s="6">
        <v>0.5065000057220459</v>
      </c>
      <c r="G4" s="6">
        <v>0.50089997053146362</v>
      </c>
      <c r="H4" s="6"/>
      <c r="I4" s="3">
        <v>99</v>
      </c>
    </row>
    <row r="5" spans="1:11">
      <c r="A5" s="2" t="s">
        <v>3</v>
      </c>
      <c r="B5" s="6">
        <v>0.51740002632141113</v>
      </c>
      <c r="C5" s="6">
        <v>0.51709997653961182</v>
      </c>
      <c r="D5" s="6">
        <v>0.51120001077651978</v>
      </c>
      <c r="E5" s="6">
        <v>0.50840002298355103</v>
      </c>
      <c r="F5" s="6">
        <v>0.50489997863769531</v>
      </c>
      <c r="G5" s="6">
        <v>0.50080001354217529</v>
      </c>
      <c r="H5" s="6"/>
      <c r="I5" s="3">
        <v>90</v>
      </c>
    </row>
    <row r="6" spans="1:11">
      <c r="A6" s="2" t="s">
        <v>4</v>
      </c>
      <c r="B6" s="6">
        <v>0.50809997320175171</v>
      </c>
      <c r="C6" s="6">
        <v>0.50849997997283936</v>
      </c>
      <c r="D6" s="6">
        <v>0.50819998979568481</v>
      </c>
      <c r="E6" s="6">
        <v>0.506600022315979</v>
      </c>
      <c r="F6" s="6">
        <v>0.50620001554489136</v>
      </c>
      <c r="G6" s="6">
        <v>0.50370001792907715</v>
      </c>
      <c r="H6" s="6"/>
      <c r="I6" s="3">
        <v>50</v>
      </c>
    </row>
    <row r="7" spans="1:11">
      <c r="A7" s="2" t="s">
        <v>5</v>
      </c>
      <c r="B7" s="6">
        <v>0.50520002841949463</v>
      </c>
      <c r="C7" s="6">
        <v>0.51679998636245728</v>
      </c>
      <c r="D7" s="6">
        <v>0.5153999924659729</v>
      </c>
      <c r="E7" s="6">
        <v>0.51579999923706055</v>
      </c>
      <c r="F7" s="6">
        <v>0.51090002059936523</v>
      </c>
      <c r="G7" s="6">
        <v>0.51370000839233398</v>
      </c>
      <c r="H7" s="6"/>
      <c r="I7" s="3">
        <v>20</v>
      </c>
      <c r="J7" s="1" t="s">
        <v>31</v>
      </c>
      <c r="K7" s="1">
        <f>AVERAGE(B8:D8)</f>
        <v>0.51403331756591797</v>
      </c>
    </row>
    <row r="8" spans="1:11">
      <c r="A8" s="2" t="s">
        <v>6</v>
      </c>
      <c r="B8" s="6">
        <v>0.51109999418258667</v>
      </c>
      <c r="C8" s="6">
        <v>0.51389998197555542</v>
      </c>
      <c r="D8" s="6">
        <v>0.51709997653961182</v>
      </c>
      <c r="E8" s="6">
        <v>3.9599999785423279E-2</v>
      </c>
      <c r="F8" s="6">
        <v>3.9200000464916229E-2</v>
      </c>
      <c r="G8" s="6">
        <v>3.9000000804662704E-2</v>
      </c>
      <c r="H8" s="6"/>
      <c r="I8" s="3" t="s">
        <v>7</v>
      </c>
      <c r="J8" s="1" t="s">
        <v>18</v>
      </c>
      <c r="K8" s="1">
        <f>AVERAGE(E8:G8)</f>
        <v>3.9266667018334069E-2</v>
      </c>
    </row>
    <row r="9" spans="1:11">
      <c r="A9" s="3"/>
      <c r="B9" s="14" t="s">
        <v>8</v>
      </c>
      <c r="C9" s="14"/>
      <c r="D9" s="14"/>
      <c r="E9" s="14" t="s">
        <v>9</v>
      </c>
      <c r="F9" s="14"/>
      <c r="G9" s="14"/>
      <c r="H9" s="9"/>
      <c r="I9" s="3"/>
    </row>
    <row r="10" spans="1:11">
      <c r="A10" s="3"/>
      <c r="B10" s="3" t="s">
        <v>10</v>
      </c>
      <c r="C10" s="3" t="s">
        <v>11</v>
      </c>
      <c r="D10" s="3" t="s">
        <v>12</v>
      </c>
      <c r="E10" s="3" t="s">
        <v>10</v>
      </c>
      <c r="F10" s="3" t="s">
        <v>11</v>
      </c>
      <c r="G10" s="3" t="s">
        <v>12</v>
      </c>
      <c r="H10" s="3"/>
      <c r="I10" s="3"/>
    </row>
    <row r="16" spans="1:11">
      <c r="A16" s="1" t="s">
        <v>14</v>
      </c>
    </row>
    <row r="17" spans="1:11">
      <c r="A17" s="4" t="s">
        <v>0</v>
      </c>
      <c r="B17" s="4">
        <v>1</v>
      </c>
      <c r="C17" s="4">
        <v>2</v>
      </c>
      <c r="D17" s="4">
        <v>3</v>
      </c>
      <c r="E17" s="4">
        <v>4</v>
      </c>
      <c r="F17" s="4">
        <v>5</v>
      </c>
      <c r="G17" s="4">
        <v>6</v>
      </c>
      <c r="H17" s="11"/>
    </row>
    <row r="18" spans="1:11">
      <c r="A18" s="4" t="s">
        <v>1</v>
      </c>
      <c r="B18" s="6">
        <v>1562</v>
      </c>
      <c r="C18" s="6">
        <v>20007</v>
      </c>
      <c r="D18" s="6">
        <v>1720</v>
      </c>
      <c r="E18" s="6">
        <v>1908</v>
      </c>
      <c r="F18" s="6">
        <v>14663</v>
      </c>
      <c r="G18" s="6">
        <v>1554</v>
      </c>
      <c r="H18" s="6"/>
    </row>
    <row r="19" spans="1:11">
      <c r="A19" s="4" t="s">
        <v>2</v>
      </c>
      <c r="B19" s="6">
        <v>1548</v>
      </c>
      <c r="C19" s="6">
        <v>19960</v>
      </c>
      <c r="D19" s="6">
        <v>1702</v>
      </c>
      <c r="E19" s="6">
        <v>1905</v>
      </c>
      <c r="F19" s="6">
        <v>14451</v>
      </c>
      <c r="G19" s="6">
        <v>1520</v>
      </c>
      <c r="H19" s="6"/>
    </row>
    <row r="20" spans="1:11">
      <c r="A20" s="4" t="s">
        <v>3</v>
      </c>
      <c r="B20" s="6">
        <v>1440</v>
      </c>
      <c r="C20" s="6">
        <v>18255</v>
      </c>
      <c r="D20" s="6">
        <v>1574</v>
      </c>
      <c r="E20" s="6">
        <v>1766</v>
      </c>
      <c r="F20" s="6">
        <v>13237</v>
      </c>
      <c r="G20" s="6">
        <v>1408</v>
      </c>
      <c r="H20" s="6"/>
    </row>
    <row r="21" spans="1:11">
      <c r="A21" s="4" t="s">
        <v>4</v>
      </c>
      <c r="B21" s="6">
        <v>913</v>
      </c>
      <c r="C21" s="6">
        <v>10453</v>
      </c>
      <c r="D21" s="6">
        <v>981</v>
      </c>
      <c r="E21" s="6">
        <v>1094</v>
      </c>
      <c r="F21" s="6">
        <v>7506</v>
      </c>
      <c r="G21" s="6">
        <v>889</v>
      </c>
      <c r="H21" s="6"/>
    </row>
    <row r="22" spans="1:11">
      <c r="A22" s="4" t="s">
        <v>5</v>
      </c>
      <c r="B22" s="6">
        <v>498</v>
      </c>
      <c r="C22" s="6">
        <v>4190</v>
      </c>
      <c r="D22" s="6">
        <v>536</v>
      </c>
      <c r="E22" s="6">
        <v>576</v>
      </c>
      <c r="F22" s="6">
        <v>2845</v>
      </c>
      <c r="G22" s="6">
        <v>498</v>
      </c>
      <c r="H22" s="6"/>
      <c r="J22" s="1" t="s">
        <v>31</v>
      </c>
      <c r="K22" s="1">
        <f>AVERAGE(B23:D23)</f>
        <v>255</v>
      </c>
    </row>
    <row r="23" spans="1:11">
      <c r="A23" s="4" t="s">
        <v>6</v>
      </c>
      <c r="B23" s="6">
        <v>255</v>
      </c>
      <c r="C23" s="6">
        <v>253</v>
      </c>
      <c r="D23" s="6">
        <v>257</v>
      </c>
      <c r="E23" s="6">
        <v>142</v>
      </c>
      <c r="F23" s="6">
        <v>141</v>
      </c>
      <c r="G23" s="6">
        <v>140</v>
      </c>
      <c r="H23" s="6"/>
      <c r="J23" s="1" t="s">
        <v>18</v>
      </c>
      <c r="K23" s="1">
        <f>AVERAGE(E23:G23)</f>
        <v>141</v>
      </c>
    </row>
    <row r="27" spans="1:11">
      <c r="A27" s="1" t="s">
        <v>15</v>
      </c>
      <c r="B27" s="15" t="s">
        <v>16</v>
      </c>
      <c r="C27" s="15"/>
      <c r="D27" s="15"/>
      <c r="E27" s="15" t="s">
        <v>17</v>
      </c>
      <c r="F27" s="15"/>
      <c r="G27" s="15"/>
      <c r="H27" s="8"/>
    </row>
    <row r="28" spans="1:11">
      <c r="A28" s="1" t="s">
        <v>19</v>
      </c>
      <c r="B28" s="3" t="s">
        <v>10</v>
      </c>
      <c r="C28" s="3" t="s">
        <v>11</v>
      </c>
      <c r="D28" s="3" t="s">
        <v>12</v>
      </c>
      <c r="E28" s="3" t="s">
        <v>10</v>
      </c>
      <c r="F28" s="3" t="s">
        <v>11</v>
      </c>
      <c r="G28" s="3" t="s">
        <v>12</v>
      </c>
      <c r="H28" s="3"/>
    </row>
    <row r="29" spans="1:11">
      <c r="A29" s="1">
        <v>100</v>
      </c>
      <c r="B29" s="1">
        <f>(B18-$K$23)/(B3-$K$8)</f>
        <v>2991.9990546839995</v>
      </c>
      <c r="C29" s="1">
        <f t="shared" ref="C29:G29" si="0">(C18-$K$23)/(C3-$K$8)</f>
        <v>41837.836532765701</v>
      </c>
      <c r="D29" s="1">
        <f t="shared" si="0"/>
        <v>3360.0512386039914</v>
      </c>
      <c r="E29" s="1">
        <f t="shared" si="0"/>
        <v>3862.0136537180301</v>
      </c>
      <c r="F29" s="1">
        <f t="shared" si="0"/>
        <v>30849.738645492598</v>
      </c>
      <c r="G29" s="1">
        <f t="shared" si="0"/>
        <v>3015.1504421591553</v>
      </c>
    </row>
    <row r="30" spans="1:11">
      <c r="A30" s="1">
        <v>99</v>
      </c>
      <c r="B30" s="1">
        <f t="shared" ref="B30:G30" si="1">(B19-$K$23)/(B4-$K$8)</f>
        <v>2936.5520277141482</v>
      </c>
      <c r="C30" s="1">
        <f t="shared" si="1"/>
        <v>40852.686929623313</v>
      </c>
      <c r="D30" s="1">
        <f t="shared" si="1"/>
        <v>3306.2695274081157</v>
      </c>
      <c r="E30" s="1">
        <f t="shared" si="1"/>
        <v>3768.9621723224136</v>
      </c>
      <c r="F30" s="1">
        <f t="shared" si="1"/>
        <v>30627.095317516389</v>
      </c>
      <c r="G30" s="1">
        <f t="shared" si="1"/>
        <v>2987.2194867777325</v>
      </c>
    </row>
    <row r="31" spans="1:11">
      <c r="A31" s="1">
        <v>90</v>
      </c>
      <c r="B31" s="1">
        <f t="shared" ref="B31:G31" si="2">(B20-$K$23)/(B5-$K$8)</f>
        <v>2716.8152456323292</v>
      </c>
      <c r="C31" s="1">
        <f t="shared" si="2"/>
        <v>37908.617166408301</v>
      </c>
      <c r="D31" s="1">
        <f t="shared" si="2"/>
        <v>3036.4457586075036</v>
      </c>
      <c r="E31" s="1">
        <f t="shared" si="2"/>
        <v>3463.8338530771252</v>
      </c>
      <c r="F31" s="1">
        <f t="shared" si="2"/>
        <v>28125.135537350725</v>
      </c>
      <c r="G31" s="1">
        <f t="shared" si="2"/>
        <v>2745.1970904003815</v>
      </c>
    </row>
    <row r="32" spans="1:11">
      <c r="A32" s="1">
        <v>50</v>
      </c>
      <c r="B32" s="1">
        <f t="shared" ref="B32:G32" si="3">(B21-$K$23)/(B6-$K$8)</f>
        <v>1646.6406925833403</v>
      </c>
      <c r="C32" s="1">
        <f t="shared" si="3"/>
        <v>21976.274308128257</v>
      </c>
      <c r="D32" s="1">
        <f t="shared" si="3"/>
        <v>1791.2994432234698</v>
      </c>
      <c r="E32" s="1">
        <f t="shared" si="3"/>
        <v>2039.2295760550489</v>
      </c>
      <c r="F32" s="1">
        <f t="shared" si="3"/>
        <v>15773.129126974551</v>
      </c>
      <c r="G32" s="1">
        <f t="shared" si="3"/>
        <v>1610.5647850938983</v>
      </c>
    </row>
    <row r="33" spans="1:8">
      <c r="A33" s="1">
        <v>20</v>
      </c>
      <c r="B33" s="1">
        <f t="shared" ref="B33:G33" si="4">(B22-$K$23)/(B7-$K$8)</f>
        <v>766.20398875587102</v>
      </c>
      <c r="C33" s="1">
        <f t="shared" si="4"/>
        <v>8478.9894987038242</v>
      </c>
      <c r="D33" s="1">
        <f t="shared" si="4"/>
        <v>829.59956568601672</v>
      </c>
      <c r="E33" s="1">
        <f t="shared" si="4"/>
        <v>912.8427553528137</v>
      </c>
      <c r="F33" s="1">
        <f t="shared" si="4"/>
        <v>5733.2671225836593</v>
      </c>
      <c r="G33" s="1">
        <f t="shared" si="4"/>
        <v>752.47662604423454</v>
      </c>
    </row>
    <row r="34" spans="1:8">
      <c r="A34" s="1">
        <v>0</v>
      </c>
      <c r="B34" s="1">
        <f t="shared" ref="B34:G34" si="5">($K$22-$K$23)/($K$7-$K$8)</f>
        <v>240.11796083089507</v>
      </c>
      <c r="C34" s="1">
        <f t="shared" si="5"/>
        <v>240.11796083089507</v>
      </c>
      <c r="D34" s="1">
        <f t="shared" si="5"/>
        <v>240.11796083089507</v>
      </c>
      <c r="E34" s="1">
        <f t="shared" si="5"/>
        <v>240.11796083089507</v>
      </c>
      <c r="F34" s="1">
        <f t="shared" si="5"/>
        <v>240.11796083089507</v>
      </c>
      <c r="G34" s="1">
        <f t="shared" si="5"/>
        <v>240.11796083089507</v>
      </c>
    </row>
    <row r="36" spans="1:8">
      <c r="B36" s="15" t="s">
        <v>16</v>
      </c>
      <c r="C36" s="15"/>
      <c r="D36" s="15"/>
      <c r="E36" s="15" t="s">
        <v>17</v>
      </c>
      <c r="F36" s="15"/>
      <c r="G36" s="15"/>
      <c r="H36" s="8"/>
    </row>
    <row r="37" spans="1:8">
      <c r="B37" s="3" t="s">
        <v>10</v>
      </c>
      <c r="C37" s="3" t="s">
        <v>11</v>
      </c>
      <c r="D37" s="3" t="s">
        <v>12</v>
      </c>
      <c r="E37" s="3" t="s">
        <v>10</v>
      </c>
      <c r="F37" s="3" t="s">
        <v>11</v>
      </c>
      <c r="G37" s="3" t="s">
        <v>12</v>
      </c>
      <c r="H37" s="3"/>
    </row>
    <row r="38" spans="1:8">
      <c r="A38" s="1" t="s">
        <v>20</v>
      </c>
      <c r="B38" s="1">
        <v>27.472999999999999</v>
      </c>
      <c r="C38" s="1">
        <v>413.69</v>
      </c>
      <c r="D38" s="1">
        <v>31.224</v>
      </c>
      <c r="E38" s="1">
        <v>36.097000000000001</v>
      </c>
      <c r="F38" s="1">
        <v>309.98</v>
      </c>
      <c r="G38" s="1">
        <v>27.974</v>
      </c>
    </row>
    <row r="39" spans="1:8">
      <c r="A39" s="1" t="s">
        <v>21</v>
      </c>
      <c r="B39" s="1">
        <v>239.25</v>
      </c>
      <c r="C39" s="1">
        <v>463.45</v>
      </c>
      <c r="D39" s="1">
        <v>225.75</v>
      </c>
      <c r="E39" s="1">
        <v>221.37</v>
      </c>
      <c r="F39" s="1">
        <v>10.832000000000001</v>
      </c>
      <c r="G39" s="1">
        <v>217.99</v>
      </c>
    </row>
    <row r="41" spans="1:8">
      <c r="A41" s="1" t="s">
        <v>22</v>
      </c>
      <c r="B41" s="15" t="s">
        <v>16</v>
      </c>
      <c r="C41" s="15"/>
      <c r="D41" s="15"/>
      <c r="E41" s="15" t="s">
        <v>17</v>
      </c>
      <c r="F41" s="15"/>
      <c r="G41" s="15"/>
      <c r="H41" s="8"/>
    </row>
    <row r="42" spans="1:8">
      <c r="B42" s="3" t="s">
        <v>10</v>
      </c>
      <c r="C42" s="3" t="s">
        <v>11</v>
      </c>
      <c r="D42" s="3" t="s">
        <v>12</v>
      </c>
      <c r="E42" s="3" t="s">
        <v>10</v>
      </c>
      <c r="F42" s="3" t="s">
        <v>11</v>
      </c>
      <c r="G42" s="3" t="s">
        <v>12</v>
      </c>
      <c r="H42" s="3"/>
    </row>
    <row r="43" spans="1:8">
      <c r="A43" s="1" t="s">
        <v>15</v>
      </c>
      <c r="B43" s="1">
        <f t="shared" ref="B43:G43" si="6">B29</f>
        <v>2991.9990546839995</v>
      </c>
      <c r="C43" s="1">
        <f t="shared" si="6"/>
        <v>41837.836532765701</v>
      </c>
      <c r="D43" s="1">
        <f t="shared" si="6"/>
        <v>3360.0512386039914</v>
      </c>
      <c r="E43" s="1">
        <f t="shared" si="6"/>
        <v>3862.0136537180301</v>
      </c>
      <c r="F43" s="1">
        <f t="shared" si="6"/>
        <v>30849.738645492598</v>
      </c>
      <c r="G43" s="1">
        <f t="shared" si="6"/>
        <v>3015.1504421591553</v>
      </c>
    </row>
    <row r="44" spans="1:8">
      <c r="A44" s="1" t="s">
        <v>23</v>
      </c>
      <c r="B44" s="1">
        <f t="shared" ref="B44:G44" si="7">(B43-B39)/B38</f>
        <v>100.1983421790121</v>
      </c>
      <c r="C44" s="1">
        <f t="shared" si="7"/>
        <v>100.01302069850783</v>
      </c>
      <c r="D44" s="1">
        <f t="shared" si="7"/>
        <v>100.38115675775018</v>
      </c>
      <c r="E44" s="1">
        <f t="shared" si="7"/>
        <v>100.85723616139929</v>
      </c>
      <c r="F44" s="1">
        <f t="shared" si="7"/>
        <v>99.486762518525708</v>
      </c>
      <c r="G44" s="1">
        <f t="shared" si="7"/>
        <v>99.991436410922844</v>
      </c>
    </row>
  </sheetData>
  <mergeCells count="8">
    <mergeCell ref="B41:D41"/>
    <mergeCell ref="E41:G41"/>
    <mergeCell ref="B9:D9"/>
    <mergeCell ref="E9:G9"/>
    <mergeCell ref="B27:D27"/>
    <mergeCell ref="E27:G27"/>
    <mergeCell ref="B36:D36"/>
    <mergeCell ref="E36:G36"/>
  </mergeCells>
  <phoneticPr fontId="1" type="noConversion"/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7A10-02A1-1E4F-AA48-06FA564AE3F5}">
  <dimension ref="A1:Q33"/>
  <sheetViews>
    <sheetView zoomScale="157" workbookViewId="0">
      <selection activeCell="E33" sqref="A1:XFD1048576"/>
    </sheetView>
  </sheetViews>
  <sheetFormatPr baseColWidth="10" defaultRowHeight="16"/>
  <sheetData>
    <row r="1" spans="1:17">
      <c r="A1" t="s">
        <v>13</v>
      </c>
      <c r="B1" s="17" t="s">
        <v>26</v>
      </c>
      <c r="C1" s="17"/>
      <c r="D1" s="17"/>
      <c r="E1" s="17" t="s">
        <v>27</v>
      </c>
      <c r="F1" s="17"/>
      <c r="G1" s="17"/>
      <c r="H1" s="17" t="s">
        <v>28</v>
      </c>
      <c r="I1" s="17"/>
      <c r="J1" s="17"/>
    </row>
    <row r="2" spans="1:17">
      <c r="A2" s="5" t="s">
        <v>0</v>
      </c>
      <c r="B2" s="5" t="s">
        <v>33</v>
      </c>
      <c r="C2" s="5" t="s">
        <v>34</v>
      </c>
      <c r="D2" s="5" t="s">
        <v>35</v>
      </c>
      <c r="E2" s="5" t="s">
        <v>33</v>
      </c>
      <c r="F2" s="5" t="s">
        <v>34</v>
      </c>
      <c r="G2" s="5" t="s">
        <v>35</v>
      </c>
      <c r="H2" s="5" t="s">
        <v>33</v>
      </c>
      <c r="I2" s="5" t="s">
        <v>34</v>
      </c>
      <c r="J2" s="5" t="s">
        <v>35</v>
      </c>
    </row>
    <row r="3" spans="1:17">
      <c r="A3" s="12">
        <v>1</v>
      </c>
      <c r="B3" s="6">
        <v>0.4528999924659729</v>
      </c>
      <c r="C3" s="6">
        <v>0.44620001316070557</v>
      </c>
      <c r="D3" s="6">
        <v>0.44010001420974731</v>
      </c>
      <c r="E3" s="6">
        <v>0.45919999480247498</v>
      </c>
      <c r="F3" s="6">
        <v>0.47710001468658447</v>
      </c>
      <c r="G3" s="6">
        <v>0.44549998641014099</v>
      </c>
      <c r="H3" s="6">
        <v>0.44359999895095825</v>
      </c>
      <c r="I3" s="6">
        <v>0.46439999341964722</v>
      </c>
      <c r="J3" s="6">
        <v>0.47200000286102295</v>
      </c>
    </row>
    <row r="4" spans="1:17">
      <c r="A4" s="12">
        <v>0.99</v>
      </c>
      <c r="B4" s="6">
        <v>0.39460000395774841</v>
      </c>
      <c r="C4" s="6">
        <v>0.40090000629425049</v>
      </c>
      <c r="D4" s="6">
        <v>0.41179999709129333</v>
      </c>
      <c r="E4" s="6">
        <v>0.43599998950958252</v>
      </c>
      <c r="F4" s="6">
        <v>0.42809998989105225</v>
      </c>
      <c r="G4" s="6">
        <v>0.47020000219345093</v>
      </c>
      <c r="H4" s="6">
        <v>0.61760002374649048</v>
      </c>
      <c r="I4" s="6">
        <v>0.47789999842643738</v>
      </c>
      <c r="J4" s="6">
        <v>0.51160001754760742</v>
      </c>
    </row>
    <row r="5" spans="1:17">
      <c r="A5" s="12">
        <v>0.9</v>
      </c>
      <c r="B5" s="6">
        <v>0.44470000267028809</v>
      </c>
      <c r="C5" s="6">
        <v>0.42030000686645508</v>
      </c>
      <c r="D5" s="6">
        <v>0.43489998579025269</v>
      </c>
      <c r="E5" s="6">
        <v>0.41929998993873596</v>
      </c>
      <c r="F5" s="6">
        <v>0.43819999694824219</v>
      </c>
      <c r="G5" s="6">
        <v>0.42429998517036438</v>
      </c>
      <c r="H5" s="6">
        <v>0.44010001420974731</v>
      </c>
      <c r="I5" s="6">
        <v>0.48219999670982361</v>
      </c>
      <c r="J5" s="6">
        <v>0.48890000581741333</v>
      </c>
    </row>
    <row r="6" spans="1:17">
      <c r="A6" s="12">
        <v>0.5</v>
      </c>
      <c r="B6" s="6">
        <v>0.46819999814033508</v>
      </c>
      <c r="C6" s="6">
        <v>0.4309999942779541</v>
      </c>
      <c r="D6" s="6">
        <v>0.42989999055862427</v>
      </c>
      <c r="E6" s="6">
        <v>0.43520000576972961</v>
      </c>
      <c r="F6" s="6">
        <v>0.43630000948905945</v>
      </c>
      <c r="G6" s="6">
        <v>0.44499999284744263</v>
      </c>
      <c r="H6" s="6">
        <v>0.43959999084472656</v>
      </c>
      <c r="I6" s="6">
        <v>0.4406999945640564</v>
      </c>
      <c r="J6" s="6">
        <v>0.46450001001358032</v>
      </c>
    </row>
    <row r="7" spans="1:17">
      <c r="A7" s="12">
        <v>0.2</v>
      </c>
      <c r="B7" s="6">
        <v>0.48440000414848328</v>
      </c>
      <c r="C7" s="6">
        <v>0.446399986743927</v>
      </c>
      <c r="D7" s="6">
        <v>0.46029999852180481</v>
      </c>
      <c r="E7" s="6">
        <v>0.42980000376701355</v>
      </c>
      <c r="F7" s="6">
        <v>0.44499999284744263</v>
      </c>
      <c r="G7" s="6">
        <v>0.49970000982284546</v>
      </c>
      <c r="H7" s="6">
        <v>0.49970000982284546</v>
      </c>
      <c r="I7" s="6">
        <v>0.45019999146461487</v>
      </c>
      <c r="J7" s="6">
        <v>0.47839999198913574</v>
      </c>
    </row>
    <row r="8" spans="1:17">
      <c r="A8" s="12">
        <v>0</v>
      </c>
      <c r="B8" s="6">
        <v>0.43180000782012939</v>
      </c>
      <c r="C8" s="6">
        <v>0.51319998502731323</v>
      </c>
      <c r="D8" s="6">
        <v>0.4885999858379364</v>
      </c>
      <c r="E8" s="6">
        <v>3.970000147819519E-2</v>
      </c>
      <c r="F8" s="6">
        <v>3.9900001138448715E-2</v>
      </c>
      <c r="G8" s="6">
        <v>3.9299998432397842E-2</v>
      </c>
      <c r="H8" s="6"/>
      <c r="I8" s="6"/>
      <c r="J8" s="6"/>
      <c r="K8" s="6" t="s">
        <v>24</v>
      </c>
      <c r="L8" s="6">
        <f>AVERAGE(E8:G8)</f>
        <v>3.9633333683013916E-2</v>
      </c>
    </row>
    <row r="9" spans="1:17">
      <c r="E9" s="16" t="s">
        <v>36</v>
      </c>
      <c r="F9" s="16"/>
      <c r="G9" s="16"/>
    </row>
    <row r="10" spans="1:17">
      <c r="A10" s="5" t="s">
        <v>14</v>
      </c>
    </row>
    <row r="11" spans="1:17">
      <c r="A11" s="5" t="s">
        <v>0</v>
      </c>
      <c r="B11" s="5" t="s">
        <v>33</v>
      </c>
      <c r="C11" s="5" t="s">
        <v>34</v>
      </c>
      <c r="D11" s="5" t="s">
        <v>35</v>
      </c>
      <c r="E11" s="5" t="s">
        <v>33</v>
      </c>
      <c r="F11" s="5" t="s">
        <v>34</v>
      </c>
      <c r="G11" s="5" t="s">
        <v>35</v>
      </c>
      <c r="H11" s="5" t="s">
        <v>33</v>
      </c>
      <c r="I11" s="5" t="s">
        <v>34</v>
      </c>
      <c r="J11" s="5" t="s">
        <v>35</v>
      </c>
      <c r="M11" s="7" t="s">
        <v>29</v>
      </c>
      <c r="N11" s="15" t="s">
        <v>17</v>
      </c>
      <c r="O11" s="15"/>
      <c r="P11" s="15"/>
      <c r="Q11" s="1"/>
    </row>
    <row r="12" spans="1:17">
      <c r="A12" s="12">
        <v>1</v>
      </c>
      <c r="B12" s="6">
        <v>388</v>
      </c>
      <c r="C12" s="6">
        <v>346</v>
      </c>
      <c r="D12" s="6">
        <v>298</v>
      </c>
      <c r="E12" s="6">
        <v>11088</v>
      </c>
      <c r="F12" s="6">
        <v>10280</v>
      </c>
      <c r="G12" s="6">
        <v>11508</v>
      </c>
      <c r="H12" s="6">
        <v>1390</v>
      </c>
      <c r="I12" s="6">
        <v>1354</v>
      </c>
      <c r="J12" s="6">
        <v>1319</v>
      </c>
      <c r="N12" s="3" t="s">
        <v>10</v>
      </c>
      <c r="O12" s="3" t="s">
        <v>11</v>
      </c>
      <c r="P12" s="3" t="s">
        <v>12</v>
      </c>
    </row>
    <row r="13" spans="1:17">
      <c r="A13" s="12">
        <v>0.99</v>
      </c>
      <c r="B13" s="6">
        <v>287</v>
      </c>
      <c r="C13" s="6">
        <v>264</v>
      </c>
      <c r="D13" s="6">
        <v>264</v>
      </c>
      <c r="E13" s="6">
        <v>991</v>
      </c>
      <c r="F13" s="6">
        <v>971</v>
      </c>
      <c r="G13" s="6">
        <v>909</v>
      </c>
      <c r="H13" s="6">
        <v>780</v>
      </c>
      <c r="I13" s="6">
        <v>662</v>
      </c>
      <c r="J13" s="6">
        <v>572</v>
      </c>
      <c r="M13" s="1" t="s">
        <v>20</v>
      </c>
      <c r="N13" s="1">
        <v>36.097000000000001</v>
      </c>
      <c r="O13" s="1">
        <v>309.98</v>
      </c>
      <c r="P13" s="1">
        <v>27.974</v>
      </c>
    </row>
    <row r="14" spans="1:17">
      <c r="A14" s="12">
        <v>0.9</v>
      </c>
      <c r="B14" s="6">
        <v>253</v>
      </c>
      <c r="C14" s="6">
        <v>244</v>
      </c>
      <c r="D14" s="6">
        <v>248</v>
      </c>
      <c r="E14" s="6">
        <v>270</v>
      </c>
      <c r="F14" s="6">
        <v>338</v>
      </c>
      <c r="G14" s="6">
        <v>301</v>
      </c>
      <c r="H14" s="6">
        <v>310</v>
      </c>
      <c r="I14" s="6">
        <v>303</v>
      </c>
      <c r="J14" s="6">
        <v>286</v>
      </c>
      <c r="M14" s="1" t="s">
        <v>21</v>
      </c>
      <c r="N14" s="1">
        <v>221.37</v>
      </c>
      <c r="O14" s="1">
        <v>10.832000000000001</v>
      </c>
      <c r="P14" s="1">
        <v>217.99</v>
      </c>
    </row>
    <row r="15" spans="1:17">
      <c r="A15" s="12">
        <v>0.5</v>
      </c>
      <c r="B15" s="6">
        <v>245</v>
      </c>
      <c r="C15" s="6">
        <v>242</v>
      </c>
      <c r="D15" s="6">
        <v>241</v>
      </c>
      <c r="E15" s="6">
        <v>244</v>
      </c>
      <c r="F15" s="6">
        <v>243</v>
      </c>
      <c r="G15" s="6">
        <v>314</v>
      </c>
      <c r="H15" s="6">
        <v>254</v>
      </c>
      <c r="I15" s="6">
        <v>252</v>
      </c>
      <c r="J15" s="6">
        <v>246</v>
      </c>
    </row>
    <row r="16" spans="1:17">
      <c r="A16" s="12">
        <v>0.2</v>
      </c>
      <c r="B16" s="6">
        <v>255</v>
      </c>
      <c r="C16" s="6">
        <v>242</v>
      </c>
      <c r="D16" s="6">
        <v>241</v>
      </c>
      <c r="E16" s="6">
        <v>243</v>
      </c>
      <c r="F16" s="6">
        <v>243</v>
      </c>
      <c r="G16" s="6">
        <v>245</v>
      </c>
      <c r="H16" s="6">
        <v>254</v>
      </c>
      <c r="I16" s="6">
        <v>250</v>
      </c>
      <c r="J16" s="6">
        <v>248</v>
      </c>
    </row>
    <row r="17" spans="1:17">
      <c r="A17" s="12">
        <v>0</v>
      </c>
      <c r="B17" s="6">
        <v>235</v>
      </c>
      <c r="C17" s="6">
        <v>250</v>
      </c>
      <c r="D17" s="6">
        <v>247</v>
      </c>
      <c r="E17" s="6">
        <v>156</v>
      </c>
      <c r="F17" s="6">
        <v>155</v>
      </c>
      <c r="G17" s="6">
        <v>154</v>
      </c>
      <c r="H17" s="6"/>
      <c r="I17" s="6"/>
      <c r="J17" s="6"/>
      <c r="K17" s="6" t="s">
        <v>24</v>
      </c>
      <c r="L17" s="6">
        <f>AVERAGE(E17:G17)</f>
        <v>155</v>
      </c>
    </row>
    <row r="18" spans="1:17">
      <c r="E18" s="16" t="s">
        <v>36</v>
      </c>
      <c r="F18" s="16"/>
      <c r="G18" s="16"/>
    </row>
    <row r="19" spans="1:17">
      <c r="A19" s="5" t="s">
        <v>25</v>
      </c>
    </row>
    <row r="20" spans="1:17">
      <c r="A20" s="5" t="s">
        <v>19</v>
      </c>
      <c r="B20" s="17" t="s">
        <v>26</v>
      </c>
      <c r="C20" s="17"/>
      <c r="D20" s="17"/>
      <c r="E20" s="17" t="s">
        <v>27</v>
      </c>
      <c r="F20" s="17"/>
      <c r="G20" s="17"/>
      <c r="H20" s="17" t="s">
        <v>28</v>
      </c>
      <c r="I20" s="17"/>
      <c r="J20" s="17"/>
      <c r="M20" s="3"/>
      <c r="O20" s="3"/>
      <c r="Q20" s="3"/>
    </row>
    <row r="21" spans="1:17">
      <c r="A21" s="13">
        <v>100</v>
      </c>
      <c r="B21">
        <f>(B12-$L$17)/(B3-$L$8)</f>
        <v>563.80062375747536</v>
      </c>
      <c r="C21">
        <f t="shared" ref="C21:J21" si="0">(C12-$L$17)/(C3-$L$8)</f>
        <v>469.7876378983492</v>
      </c>
      <c r="D21">
        <f t="shared" si="0"/>
        <v>357.08339033827298</v>
      </c>
      <c r="E21">
        <f t="shared" si="0"/>
        <v>26057.837795856482</v>
      </c>
      <c r="F21">
        <f t="shared" si="0"/>
        <v>23144.619784009017</v>
      </c>
      <c r="G21">
        <f t="shared" si="0"/>
        <v>27972.241433771764</v>
      </c>
      <c r="H21">
        <f t="shared" si="0"/>
        <v>3057.1829464712023</v>
      </c>
      <c r="I21">
        <f t="shared" si="0"/>
        <v>2822.7262486735945</v>
      </c>
      <c r="J21">
        <f t="shared" si="0"/>
        <v>2692.1594169433338</v>
      </c>
    </row>
    <row r="22" spans="1:17">
      <c r="A22" s="13">
        <v>99</v>
      </c>
      <c r="B22">
        <f t="shared" ref="B22:J25" si="1">(B13-$L$17)/(B4-$L$8)</f>
        <v>371.86589912184041</v>
      </c>
      <c r="C22">
        <f t="shared" si="1"/>
        <v>301.71617883306999</v>
      </c>
      <c r="D22">
        <f t="shared" si="1"/>
        <v>292.87953682305852</v>
      </c>
      <c r="E22">
        <f t="shared" si="1"/>
        <v>2109.1582445466711</v>
      </c>
      <c r="F22">
        <f t="shared" si="1"/>
        <v>2100.5663857105965</v>
      </c>
      <c r="G22">
        <f t="shared" si="1"/>
        <v>1751.1806071949179</v>
      </c>
      <c r="H22">
        <f t="shared" si="1"/>
        <v>1081.3771982799872</v>
      </c>
      <c r="I22">
        <f t="shared" si="1"/>
        <v>1156.8299411884666</v>
      </c>
      <c r="J22">
        <f t="shared" si="1"/>
        <v>883.53694075498902</v>
      </c>
    </row>
    <row r="23" spans="1:17">
      <c r="A23" s="13">
        <v>90</v>
      </c>
      <c r="B23">
        <f t="shared" si="1"/>
        <v>241.93548248493096</v>
      </c>
      <c r="C23">
        <f t="shared" si="1"/>
        <v>233.80034626018178</v>
      </c>
      <c r="D23">
        <f t="shared" si="1"/>
        <v>235.28420498972022</v>
      </c>
      <c r="E23">
        <f t="shared" si="1"/>
        <v>302.89728662014102</v>
      </c>
      <c r="F23">
        <f t="shared" si="1"/>
        <v>459.14527447124118</v>
      </c>
      <c r="G23">
        <f t="shared" si="1"/>
        <v>379.5494083915957</v>
      </c>
      <c r="H23">
        <f t="shared" si="1"/>
        <v>387.04843008693922</v>
      </c>
      <c r="I23">
        <f t="shared" si="1"/>
        <v>334.41289722952877</v>
      </c>
      <c r="J23">
        <f t="shared" si="1"/>
        <v>291.58628521817212</v>
      </c>
    </row>
    <row r="24" spans="1:17">
      <c r="A24" s="13">
        <v>50</v>
      </c>
      <c r="B24">
        <f t="shared" si="1"/>
        <v>210.0023344418629</v>
      </c>
      <c r="C24">
        <f t="shared" si="1"/>
        <v>222.29793377838067</v>
      </c>
      <c r="D24">
        <f t="shared" si="1"/>
        <v>220.36215106998179</v>
      </c>
      <c r="E24">
        <f t="shared" si="1"/>
        <v>224.99367686995004</v>
      </c>
      <c r="F24">
        <f t="shared" si="1"/>
        <v>221.84873438430344</v>
      </c>
      <c r="G24">
        <f t="shared" si="1"/>
        <v>392.23748772960852</v>
      </c>
      <c r="H24">
        <f t="shared" si="1"/>
        <v>247.52063260106399</v>
      </c>
      <c r="I24">
        <f t="shared" si="1"/>
        <v>241.85505668039178</v>
      </c>
      <c r="J24">
        <f t="shared" si="1"/>
        <v>214.18483743167866</v>
      </c>
    </row>
    <row r="25" spans="1:17">
      <c r="A25" s="13">
        <v>20</v>
      </c>
      <c r="B25">
        <f t="shared" si="1"/>
        <v>224.83699125958623</v>
      </c>
      <c r="C25">
        <f t="shared" si="1"/>
        <v>213.88183949034729</v>
      </c>
      <c r="D25">
        <f t="shared" si="1"/>
        <v>204.43740183919058</v>
      </c>
      <c r="E25">
        <f t="shared" si="1"/>
        <v>225.5446370676776</v>
      </c>
      <c r="F25">
        <f t="shared" si="1"/>
        <v>217.08741459248773</v>
      </c>
      <c r="G25">
        <f t="shared" si="1"/>
        <v>195.62381860633963</v>
      </c>
      <c r="H25">
        <f t="shared" si="1"/>
        <v>215.18620046697359</v>
      </c>
      <c r="I25">
        <f t="shared" si="1"/>
        <v>231.38751820060074</v>
      </c>
      <c r="J25">
        <f t="shared" si="1"/>
        <v>211.95776442774988</v>
      </c>
    </row>
    <row r="28" spans="1:17">
      <c r="A28" s="5" t="s">
        <v>30</v>
      </c>
      <c r="B28" s="17" t="s">
        <v>26</v>
      </c>
      <c r="C28" s="17"/>
      <c r="D28" s="17"/>
      <c r="E28" s="17" t="s">
        <v>27</v>
      </c>
      <c r="F28" s="17"/>
      <c r="G28" s="17"/>
      <c r="H28" s="17" t="s">
        <v>28</v>
      </c>
      <c r="I28" s="17"/>
      <c r="J28" s="17"/>
      <c r="M28" s="3"/>
      <c r="O28" s="3"/>
      <c r="Q28" s="3"/>
    </row>
    <row r="29" spans="1:17">
      <c r="A29" s="5">
        <v>100</v>
      </c>
      <c r="B29">
        <f>(B21-$N$14)/$N$13</f>
        <v>9.4864011900566627</v>
      </c>
      <c r="C29">
        <f t="shared" ref="C29:D29" si="2">(C21-$N$14)/$N$13</f>
        <v>6.881946917980696</v>
      </c>
      <c r="D29">
        <f t="shared" si="2"/>
        <v>3.759686132871789</v>
      </c>
      <c r="E29">
        <f>(E21-$O$14)/$O$13</f>
        <v>84.028020504085688</v>
      </c>
      <c r="F29">
        <f t="shared" ref="F29:G29" si="3">(F21-$O$14)/$O$13</f>
        <v>74.629936718527063</v>
      </c>
      <c r="G29">
        <f t="shared" si="3"/>
        <v>90.203914555041493</v>
      </c>
      <c r="H29">
        <f>(H21-$P$14)/$P$13</f>
        <v>101.49399250987352</v>
      </c>
      <c r="I29">
        <f t="shared" ref="I29:J29" si="4">(I21-$P$14)/$P$13</f>
        <v>93.112756440751937</v>
      </c>
      <c r="J29">
        <f t="shared" si="4"/>
        <v>88.445321260575312</v>
      </c>
    </row>
    <row r="30" spans="1:17">
      <c r="A30" s="5">
        <v>99</v>
      </c>
      <c r="B30">
        <f t="shared" ref="B30:D33" si="5">(B22-$N$14)/$N$13</f>
        <v>4.1692079430933431</v>
      </c>
      <c r="C30">
        <f t="shared" si="5"/>
        <v>2.225840896281408</v>
      </c>
      <c r="D30">
        <f t="shared" si="5"/>
        <v>1.981038225422016</v>
      </c>
      <c r="E30">
        <f t="shared" ref="E30:G33" si="6">(E22-$O$14)/$O$13</f>
        <v>6.7692310618319604</v>
      </c>
      <c r="F30">
        <f t="shared" si="6"/>
        <v>6.7415135999438558</v>
      </c>
      <c r="G30">
        <f t="shared" si="6"/>
        <v>5.6143899838535312</v>
      </c>
      <c r="H30">
        <f t="shared" ref="H30:J33" si="7">(H22-$P$14)/$P$13</f>
        <v>30.863916432401055</v>
      </c>
      <c r="I30">
        <f t="shared" si="7"/>
        <v>33.561161835578275</v>
      </c>
      <c r="J30">
        <f t="shared" si="7"/>
        <v>23.791625822370381</v>
      </c>
    </row>
    <row r="31" spans="1:17">
      <c r="A31" s="5">
        <v>90</v>
      </c>
      <c r="B31">
        <f t="shared" si="5"/>
        <v>0.56972830110344219</v>
      </c>
      <c r="C31">
        <f t="shared" si="5"/>
        <v>0.34435953847083628</v>
      </c>
      <c r="D31">
        <f t="shared" si="5"/>
        <v>0.38546707454138068</v>
      </c>
      <c r="E31">
        <f t="shared" si="6"/>
        <v>0.94220687341164266</v>
      </c>
      <c r="F31">
        <f t="shared" si="6"/>
        <v>1.4462651605627497</v>
      </c>
      <c r="G31">
        <f t="shared" si="6"/>
        <v>1.1894877359558542</v>
      </c>
      <c r="H31">
        <f t="shared" si="7"/>
        <v>6.0434128150046194</v>
      </c>
      <c r="I31">
        <f t="shared" si="7"/>
        <v>4.1618251672813598</v>
      </c>
      <c r="J31">
        <f t="shared" si="7"/>
        <v>2.630881719388436</v>
      </c>
    </row>
    <row r="32" spans="1:17">
      <c r="A32" s="5">
        <v>50</v>
      </c>
      <c r="B32">
        <f t="shared" si="5"/>
        <v>-0.31491995340712814</v>
      </c>
      <c r="C32">
        <f t="shared" si="5"/>
        <v>2.5706673085870362E-2</v>
      </c>
      <c r="D32">
        <f t="shared" si="5"/>
        <v>-2.7920573178330962E-2</v>
      </c>
      <c r="E32">
        <f t="shared" si="6"/>
        <v>0.69088869239934847</v>
      </c>
      <c r="F32">
        <f t="shared" si="6"/>
        <v>0.68074306208240354</v>
      </c>
      <c r="G32">
        <f t="shared" si="6"/>
        <v>1.2304196649126025</v>
      </c>
      <c r="H32">
        <f t="shared" si="7"/>
        <v>1.0556456924667186</v>
      </c>
      <c r="I32">
        <f t="shared" si="7"/>
        <v>0.85311563167197302</v>
      </c>
      <c r="J32">
        <f t="shared" si="7"/>
        <v>-0.13602497205695824</v>
      </c>
    </row>
    <row r="33" spans="1:10">
      <c r="A33" s="5">
        <v>20</v>
      </c>
      <c r="B33">
        <f t="shared" si="5"/>
        <v>9.604652075203543E-2</v>
      </c>
      <c r="C33">
        <f t="shared" si="5"/>
        <v>-0.20744550820435811</v>
      </c>
      <c r="D33">
        <f t="shared" si="5"/>
        <v>-0.4690860226835864</v>
      </c>
      <c r="E33">
        <f t="shared" si="6"/>
        <v>0.69266609803109103</v>
      </c>
      <c r="F33">
        <f t="shared" si="6"/>
        <v>0.66538297500641241</v>
      </c>
      <c r="G33">
        <f t="shared" si="6"/>
        <v>0.59614110138182985</v>
      </c>
      <c r="H33">
        <f t="shared" si="7"/>
        <v>-0.10022876717760852</v>
      </c>
      <c r="I33">
        <f t="shared" si="7"/>
        <v>0.47892751128193067</v>
      </c>
      <c r="J33">
        <f t="shared" si="7"/>
        <v>-0.21563721928398263</v>
      </c>
    </row>
  </sheetData>
  <mergeCells count="12">
    <mergeCell ref="E18:G18"/>
    <mergeCell ref="B28:D28"/>
    <mergeCell ref="E28:G28"/>
    <mergeCell ref="H28:J28"/>
    <mergeCell ref="B20:D20"/>
    <mergeCell ref="E20:G20"/>
    <mergeCell ref="H20:J20"/>
    <mergeCell ref="B1:D1"/>
    <mergeCell ref="E1:G1"/>
    <mergeCell ref="H1:J1"/>
    <mergeCell ref="E9:G9"/>
    <mergeCell ref="N11:P1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120D-27D4-3749-8566-57B19B5C9E13}">
  <dimension ref="A1:Q33"/>
  <sheetViews>
    <sheetView workbookViewId="0">
      <selection activeCell="D15" sqref="A1:XFD1048576"/>
    </sheetView>
  </sheetViews>
  <sheetFormatPr baseColWidth="10" defaultRowHeight="16"/>
  <sheetData>
    <row r="1" spans="1:17">
      <c r="A1" t="s">
        <v>13</v>
      </c>
      <c r="B1" s="17" t="s">
        <v>26</v>
      </c>
      <c r="C1" s="17"/>
      <c r="D1" s="17"/>
      <c r="E1" s="17" t="s">
        <v>27</v>
      </c>
      <c r="F1" s="17"/>
      <c r="G1" s="17"/>
      <c r="H1" s="17" t="s">
        <v>28</v>
      </c>
      <c r="I1" s="17"/>
      <c r="J1" s="17"/>
    </row>
    <row r="2" spans="1:17">
      <c r="A2" s="5" t="s">
        <v>0</v>
      </c>
      <c r="B2" s="5" t="s">
        <v>33</v>
      </c>
      <c r="C2" s="5" t="s">
        <v>34</v>
      </c>
      <c r="D2" s="5" t="s">
        <v>35</v>
      </c>
      <c r="E2" s="5" t="s">
        <v>33</v>
      </c>
      <c r="F2" s="5" t="s">
        <v>34</v>
      </c>
      <c r="G2" s="5" t="s">
        <v>35</v>
      </c>
      <c r="H2" s="5" t="s">
        <v>33</v>
      </c>
      <c r="I2" s="5" t="s">
        <v>34</v>
      </c>
      <c r="J2" s="5" t="s">
        <v>35</v>
      </c>
    </row>
    <row r="3" spans="1:17">
      <c r="A3" s="12">
        <v>1</v>
      </c>
      <c r="B3" s="6">
        <v>0.45350000262260437</v>
      </c>
      <c r="C3" s="6">
        <v>0.44909998774528503</v>
      </c>
      <c r="D3" s="6">
        <v>0.43720000982284546</v>
      </c>
      <c r="E3" s="6">
        <v>0.48539999127388</v>
      </c>
      <c r="F3" s="6">
        <v>0.46830001473426819</v>
      </c>
      <c r="G3" s="6">
        <v>0.51639997959136963</v>
      </c>
      <c r="H3" s="6">
        <v>0.48710000514984131</v>
      </c>
      <c r="I3" s="6">
        <v>0.49590000510215759</v>
      </c>
      <c r="J3" s="6">
        <v>0.53219997882843018</v>
      </c>
    </row>
    <row r="4" spans="1:17">
      <c r="A4" s="12">
        <v>0.99</v>
      </c>
      <c r="B4" s="6">
        <v>0.45539999008178711</v>
      </c>
      <c r="C4" s="6">
        <v>0.45500001311302185</v>
      </c>
      <c r="D4" s="6">
        <v>0.43009999394416809</v>
      </c>
      <c r="E4" s="6">
        <v>0.46039998531341553</v>
      </c>
      <c r="F4" s="6">
        <v>0.4496999979019165</v>
      </c>
      <c r="G4" s="6">
        <v>0.48989999294281006</v>
      </c>
      <c r="H4" s="6">
        <v>0.61699998378753662</v>
      </c>
      <c r="I4" s="6">
        <v>0.50360000133514404</v>
      </c>
      <c r="J4" s="6">
        <v>0.47720000147819519</v>
      </c>
    </row>
    <row r="5" spans="1:17">
      <c r="A5" s="12">
        <v>0.9</v>
      </c>
      <c r="B5" s="6">
        <v>0.48059999942779541</v>
      </c>
      <c r="C5" s="6">
        <v>0.44549998641014099</v>
      </c>
      <c r="D5" s="6">
        <v>0.45080000162124634</v>
      </c>
      <c r="E5" s="6">
        <v>0.4796999990940094</v>
      </c>
      <c r="F5" s="6">
        <v>0.4505000114440918</v>
      </c>
      <c r="G5" s="6">
        <v>0.43979999423027039</v>
      </c>
      <c r="H5" s="6">
        <v>0.50620001554489136</v>
      </c>
      <c r="I5" s="6">
        <v>0.45570001006126404</v>
      </c>
      <c r="J5" s="6">
        <v>0.52590000629425049</v>
      </c>
    </row>
    <row r="6" spans="1:17">
      <c r="A6" s="12">
        <v>0.5</v>
      </c>
      <c r="B6" s="6">
        <v>0.44960001111030579</v>
      </c>
      <c r="C6" s="6">
        <v>0.43709999322891235</v>
      </c>
      <c r="D6" s="6">
        <v>0.44060000777244568</v>
      </c>
      <c r="E6" s="6">
        <v>0.48679998517036438</v>
      </c>
      <c r="F6" s="6">
        <v>0.47339999675750732</v>
      </c>
      <c r="G6" s="6">
        <v>0.49050000309944153</v>
      </c>
      <c r="H6" s="6">
        <v>0.50870001316070557</v>
      </c>
      <c r="I6" s="6">
        <v>0.46209999918937683</v>
      </c>
      <c r="J6" s="6">
        <v>0.53609997034072876</v>
      </c>
    </row>
    <row r="7" spans="1:17">
      <c r="A7" s="12">
        <v>0.2</v>
      </c>
      <c r="B7" s="6">
        <v>0.47060000896453857</v>
      </c>
      <c r="C7" s="6">
        <v>0.4489000141620636</v>
      </c>
      <c r="D7" s="6">
        <v>0.43399998545646667</v>
      </c>
      <c r="E7" s="6">
        <v>0.44369998574256897</v>
      </c>
      <c r="F7" s="6">
        <v>0.45530000329017639</v>
      </c>
      <c r="G7" s="6">
        <v>0.45800000429153442</v>
      </c>
      <c r="H7" s="6">
        <v>0.44359999895095825</v>
      </c>
      <c r="I7" s="6">
        <v>0.43680000305175781</v>
      </c>
      <c r="J7" s="6">
        <v>0.49320000410079956</v>
      </c>
    </row>
    <row r="8" spans="1:17">
      <c r="A8" s="12">
        <v>0</v>
      </c>
      <c r="B8" s="6">
        <v>0.46709999442100525</v>
      </c>
      <c r="C8" s="6">
        <v>0.45489999651908875</v>
      </c>
      <c r="D8" s="6">
        <v>0.43689998984336853</v>
      </c>
      <c r="E8" s="6">
        <v>4.3600000441074371E-2</v>
      </c>
      <c r="F8" s="6">
        <v>4.3900001794099808E-2</v>
      </c>
      <c r="G8" s="6">
        <v>4.3200001120567322E-2</v>
      </c>
      <c r="H8" s="6"/>
      <c r="I8" s="6"/>
      <c r="J8" s="6"/>
      <c r="K8" s="6" t="s">
        <v>24</v>
      </c>
      <c r="L8" s="6">
        <f>AVERAGE(E8:G8)</f>
        <v>4.3566667785247169E-2</v>
      </c>
    </row>
    <row r="9" spans="1:17">
      <c r="E9" s="16" t="s">
        <v>36</v>
      </c>
      <c r="F9" s="16"/>
      <c r="G9" s="16"/>
    </row>
    <row r="10" spans="1:17">
      <c r="A10" s="5" t="s">
        <v>14</v>
      </c>
    </row>
    <row r="11" spans="1:17">
      <c r="A11" s="5" t="s">
        <v>0</v>
      </c>
      <c r="B11" s="5" t="s">
        <v>33</v>
      </c>
      <c r="C11" s="5" t="s">
        <v>34</v>
      </c>
      <c r="D11" s="5" t="s">
        <v>35</v>
      </c>
      <c r="E11" s="5" t="s">
        <v>33</v>
      </c>
      <c r="F11" s="5" t="s">
        <v>34</v>
      </c>
      <c r="G11" s="5" t="s">
        <v>35</v>
      </c>
      <c r="H11" s="5" t="s">
        <v>33</v>
      </c>
      <c r="I11" s="5" t="s">
        <v>34</v>
      </c>
      <c r="J11" s="5" t="s">
        <v>35</v>
      </c>
      <c r="M11" s="7" t="s">
        <v>29</v>
      </c>
      <c r="N11" s="15" t="s">
        <v>17</v>
      </c>
      <c r="O11" s="15"/>
      <c r="P11" s="15"/>
      <c r="Q11" s="1"/>
    </row>
    <row r="12" spans="1:17">
      <c r="A12" s="12">
        <v>1</v>
      </c>
      <c r="B12" s="6">
        <v>375</v>
      </c>
      <c r="C12" s="6">
        <v>365</v>
      </c>
      <c r="D12" s="6">
        <v>351</v>
      </c>
      <c r="E12" s="6">
        <v>9423</v>
      </c>
      <c r="F12" s="6">
        <v>9380</v>
      </c>
      <c r="G12" s="6">
        <v>8805</v>
      </c>
      <c r="H12" s="6">
        <v>1395</v>
      </c>
      <c r="I12" s="6">
        <v>1450</v>
      </c>
      <c r="J12" s="6">
        <v>1465</v>
      </c>
      <c r="N12" s="3" t="s">
        <v>10</v>
      </c>
      <c r="O12" s="3" t="s">
        <v>11</v>
      </c>
      <c r="P12" s="3" t="s">
        <v>12</v>
      </c>
    </row>
    <row r="13" spans="1:17">
      <c r="A13" s="12">
        <v>0.99</v>
      </c>
      <c r="B13" s="6">
        <v>350</v>
      </c>
      <c r="C13" s="6">
        <v>345</v>
      </c>
      <c r="D13" s="6">
        <v>341</v>
      </c>
      <c r="E13" s="6">
        <v>611</v>
      </c>
      <c r="F13" s="6">
        <v>573</v>
      </c>
      <c r="G13" s="6">
        <v>592</v>
      </c>
      <c r="H13" s="6">
        <v>612</v>
      </c>
      <c r="I13" s="6">
        <v>599</v>
      </c>
      <c r="J13" s="6">
        <v>608</v>
      </c>
      <c r="M13" s="1" t="s">
        <v>20</v>
      </c>
      <c r="N13" s="1">
        <v>36.097000000000001</v>
      </c>
      <c r="O13" s="1">
        <v>309.98</v>
      </c>
      <c r="P13" s="1">
        <v>27.974</v>
      </c>
    </row>
    <row r="14" spans="1:17">
      <c r="A14" s="12">
        <v>0.9</v>
      </c>
      <c r="B14" s="6">
        <v>336</v>
      </c>
      <c r="C14" s="6">
        <v>328</v>
      </c>
      <c r="D14" s="6">
        <v>336</v>
      </c>
      <c r="E14" s="6">
        <v>349</v>
      </c>
      <c r="F14" s="6">
        <v>367</v>
      </c>
      <c r="G14" s="6">
        <v>345</v>
      </c>
      <c r="H14" s="6">
        <v>384</v>
      </c>
      <c r="I14" s="6">
        <v>355</v>
      </c>
      <c r="J14" s="6">
        <v>391</v>
      </c>
      <c r="M14" s="1" t="s">
        <v>21</v>
      </c>
      <c r="N14" s="1">
        <v>221.37</v>
      </c>
      <c r="O14" s="1">
        <v>10.832000000000001</v>
      </c>
      <c r="P14" s="1">
        <v>217.99</v>
      </c>
    </row>
    <row r="15" spans="1:17">
      <c r="A15" s="12">
        <v>0.5</v>
      </c>
      <c r="B15" s="6">
        <v>333</v>
      </c>
      <c r="C15" s="6">
        <v>330</v>
      </c>
      <c r="D15" s="6">
        <v>336</v>
      </c>
      <c r="E15" s="6">
        <v>338</v>
      </c>
      <c r="F15" s="6">
        <v>335</v>
      </c>
      <c r="G15" s="6">
        <v>377</v>
      </c>
      <c r="H15" s="6">
        <v>351</v>
      </c>
      <c r="I15" s="6">
        <v>341</v>
      </c>
      <c r="J15" s="6">
        <v>337</v>
      </c>
    </row>
    <row r="16" spans="1:17">
      <c r="A16" s="12">
        <v>0.2</v>
      </c>
      <c r="B16" s="6">
        <v>334</v>
      </c>
      <c r="C16" s="6">
        <v>333</v>
      </c>
      <c r="D16" s="6">
        <v>330</v>
      </c>
      <c r="E16" s="6">
        <v>340</v>
      </c>
      <c r="F16" s="6">
        <v>333</v>
      </c>
      <c r="G16" s="6">
        <v>331</v>
      </c>
      <c r="H16" s="6">
        <v>339</v>
      </c>
      <c r="I16" s="6">
        <v>333</v>
      </c>
      <c r="J16" s="6">
        <v>347</v>
      </c>
    </row>
    <row r="17" spans="1:17">
      <c r="A17" s="12">
        <v>0</v>
      </c>
      <c r="B17" s="6">
        <v>334</v>
      </c>
      <c r="C17" s="6">
        <v>336</v>
      </c>
      <c r="D17" s="6">
        <v>332</v>
      </c>
      <c r="E17" s="6">
        <v>265</v>
      </c>
      <c r="F17" s="6">
        <v>265</v>
      </c>
      <c r="G17" s="6">
        <v>261</v>
      </c>
      <c r="H17" s="6"/>
      <c r="I17" s="6"/>
      <c r="J17" s="6"/>
      <c r="K17" s="6" t="s">
        <v>24</v>
      </c>
      <c r="L17" s="6">
        <f>AVERAGE(E17:G17)</f>
        <v>263.66666666666669</v>
      </c>
    </row>
    <row r="18" spans="1:17">
      <c r="E18" s="16" t="s">
        <v>36</v>
      </c>
      <c r="F18" s="16"/>
      <c r="G18" s="16"/>
    </row>
    <row r="19" spans="1:17">
      <c r="A19" s="5" t="s">
        <v>25</v>
      </c>
    </row>
    <row r="20" spans="1:17">
      <c r="A20" s="5" t="s">
        <v>19</v>
      </c>
      <c r="B20" s="17" t="s">
        <v>26</v>
      </c>
      <c r="C20" s="17"/>
      <c r="D20" s="17"/>
      <c r="E20" s="17" t="s">
        <v>27</v>
      </c>
      <c r="F20" s="17"/>
      <c r="G20" s="17"/>
      <c r="H20" s="17" t="s">
        <v>28</v>
      </c>
      <c r="I20" s="17"/>
      <c r="J20" s="17"/>
      <c r="M20" s="3"/>
      <c r="O20" s="3"/>
      <c r="Q20" s="3"/>
    </row>
    <row r="21" spans="1:17">
      <c r="A21" s="13">
        <v>100</v>
      </c>
      <c r="B21">
        <f>(B12-$L$17)/(B3-$L$8)</f>
        <v>271.58887524359363</v>
      </c>
      <c r="C21">
        <f t="shared" ref="C21:J21" si="0">(C12-$L$17)/(C3-$L$8)</f>
        <v>249.87671381310645</v>
      </c>
      <c r="D21">
        <f t="shared" si="0"/>
        <v>221.86467457574156</v>
      </c>
      <c r="E21">
        <f t="shared" si="0"/>
        <v>20730.290918333096</v>
      </c>
      <c r="F21">
        <f t="shared" si="0"/>
        <v>21463.662787060439</v>
      </c>
      <c r="G21">
        <f t="shared" si="0"/>
        <v>18064.153095955233</v>
      </c>
      <c r="H21">
        <f t="shared" si="0"/>
        <v>2550.7289712551019</v>
      </c>
      <c r="I21">
        <f t="shared" si="0"/>
        <v>2622.6971029158817</v>
      </c>
      <c r="J21">
        <f t="shared" si="0"/>
        <v>2458.5579946823668</v>
      </c>
    </row>
    <row r="22" spans="1:17">
      <c r="A22" s="13">
        <v>99</v>
      </c>
      <c r="B22">
        <f t="shared" ref="B22:J25" si="1">(B13-$L$17)/(B4-$L$8)</f>
        <v>209.63173366328314</v>
      </c>
      <c r="C22">
        <f t="shared" si="1"/>
        <v>197.68289142567642</v>
      </c>
      <c r="D22">
        <f t="shared" si="1"/>
        <v>200.06899302012101</v>
      </c>
      <c r="E22">
        <f t="shared" si="1"/>
        <v>833.26672491783609</v>
      </c>
      <c r="F22">
        <f t="shared" si="1"/>
        <v>761.65463505413743</v>
      </c>
      <c r="G22">
        <f t="shared" si="1"/>
        <v>735.6236131761533</v>
      </c>
      <c r="H22">
        <f t="shared" si="1"/>
        <v>607.45220693096701</v>
      </c>
      <c r="I22">
        <f t="shared" si="1"/>
        <v>728.93268569409406</v>
      </c>
      <c r="J22">
        <f t="shared" si="1"/>
        <v>794.06564620134282</v>
      </c>
    </row>
    <row r="23" spans="1:17">
      <c r="A23" s="13">
        <v>90</v>
      </c>
      <c r="B23">
        <f t="shared" si="1"/>
        <v>165.50987784267016</v>
      </c>
      <c r="C23">
        <f t="shared" si="1"/>
        <v>160.05971725218606</v>
      </c>
      <c r="D23">
        <f t="shared" si="1"/>
        <v>177.62134708369271</v>
      </c>
      <c r="E23">
        <f t="shared" si="1"/>
        <v>195.65882084100849</v>
      </c>
      <c r="F23">
        <f t="shared" si="1"/>
        <v>253.93184152528804</v>
      </c>
      <c r="G23">
        <f t="shared" si="1"/>
        <v>205.26626082427265</v>
      </c>
      <c r="H23">
        <f t="shared" si="1"/>
        <v>260.10518678789907</v>
      </c>
      <c r="I23">
        <f t="shared" si="1"/>
        <v>221.61112427580514</v>
      </c>
      <c r="J23">
        <f t="shared" si="1"/>
        <v>263.99446848718395</v>
      </c>
    </row>
    <row r="24" spans="1:17">
      <c r="A24" s="13">
        <v>50</v>
      </c>
      <c r="B24">
        <f t="shared" si="1"/>
        <v>170.75773325794833</v>
      </c>
      <c r="C24">
        <f t="shared" si="1"/>
        <v>168.55836353515889</v>
      </c>
      <c r="D24">
        <f t="shared" si="1"/>
        <v>182.1845322502779</v>
      </c>
      <c r="E24">
        <f t="shared" si="1"/>
        <v>167.70700761365927</v>
      </c>
      <c r="F24">
        <f t="shared" si="1"/>
        <v>165.95579850425443</v>
      </c>
      <c r="G24">
        <f t="shared" si="1"/>
        <v>253.57995114340693</v>
      </c>
      <c r="H24">
        <f t="shared" si="1"/>
        <v>187.75977728029221</v>
      </c>
      <c r="I24">
        <f t="shared" si="1"/>
        <v>184.77222130406952</v>
      </c>
      <c r="J24">
        <f t="shared" si="1"/>
        <v>148.89010134512205</v>
      </c>
    </row>
    <row r="25" spans="1:17">
      <c r="A25" s="13">
        <v>20</v>
      </c>
      <c r="B25">
        <f t="shared" si="1"/>
        <v>164.70220601300454</v>
      </c>
      <c r="C25">
        <f t="shared" si="1"/>
        <v>171.0526260745344</v>
      </c>
      <c r="D25">
        <f t="shared" si="1"/>
        <v>169.89670279418118</v>
      </c>
      <c r="E25">
        <f t="shared" si="1"/>
        <v>190.76975074961146</v>
      </c>
      <c r="F25">
        <f t="shared" si="1"/>
        <v>168.39378149526408</v>
      </c>
      <c r="G25">
        <f t="shared" si="1"/>
        <v>162.47084247845447</v>
      </c>
      <c r="H25">
        <f t="shared" si="1"/>
        <v>188.31764121706897</v>
      </c>
      <c r="I25">
        <f t="shared" si="1"/>
        <v>176.31601167877392</v>
      </c>
      <c r="J25">
        <f t="shared" si="1"/>
        <v>185.33619863730485</v>
      </c>
    </row>
    <row r="28" spans="1:17">
      <c r="A28" s="5" t="s">
        <v>30</v>
      </c>
      <c r="B28" s="17" t="s">
        <v>26</v>
      </c>
      <c r="C28" s="17"/>
      <c r="D28" s="17"/>
      <c r="E28" s="17" t="s">
        <v>27</v>
      </c>
      <c r="F28" s="17"/>
      <c r="G28" s="17"/>
      <c r="H28" s="17" t="s">
        <v>28</v>
      </c>
      <c r="I28" s="17"/>
      <c r="J28" s="17"/>
      <c r="M28" s="3"/>
      <c r="O28" s="3"/>
      <c r="Q28" s="3"/>
    </row>
    <row r="29" spans="1:17">
      <c r="A29" s="5">
        <v>100</v>
      </c>
      <c r="B29">
        <f>(B21-$N$14)/$N$13</f>
        <v>1.3912201912511739</v>
      </c>
      <c r="C29">
        <f t="shared" ref="C29:D29" si="2">(C21-$N$14)/$N$13</f>
        <v>0.78972529055341001</v>
      </c>
      <c r="D29">
        <f t="shared" si="2"/>
        <v>1.3704035674475873E-2</v>
      </c>
      <c r="E29">
        <f>(E21-$O$14)/$O$13</f>
        <v>66.841276593112767</v>
      </c>
      <c r="F29">
        <f t="shared" ref="F29:G29" si="3">(F21-$O$14)/$O$13</f>
        <v>69.20714493535209</v>
      </c>
      <c r="G29">
        <f t="shared" si="3"/>
        <v>58.240277101604079</v>
      </c>
      <c r="H29">
        <f>(H21-$P$14)/$P$13</f>
        <v>83.389539259852086</v>
      </c>
      <c r="I29">
        <f t="shared" ref="I29:J29" si="4">(I21-$P$14)/$P$13</f>
        <v>85.962218592831974</v>
      </c>
      <c r="J29">
        <f t="shared" si="4"/>
        <v>80.094659136425491</v>
      </c>
    </row>
    <row r="30" spans="1:17">
      <c r="A30" s="5">
        <v>99</v>
      </c>
      <c r="B30">
        <f t="shared" ref="B30:D33" si="5">(B22-$N$14)/$N$13</f>
        <v>-0.32518675614917752</v>
      </c>
      <c r="C30">
        <f t="shared" si="5"/>
        <v>-0.65620712453454821</v>
      </c>
      <c r="D30">
        <f t="shared" si="5"/>
        <v>-0.59010463417677339</v>
      </c>
      <c r="E30">
        <f t="shared" ref="E30:G33" si="6">(E22-$O$14)/$O$13</f>
        <v>2.6531864149875348</v>
      </c>
      <c r="F30">
        <f t="shared" si="6"/>
        <v>2.4221647688694024</v>
      </c>
      <c r="G30">
        <f t="shared" si="6"/>
        <v>2.3381883127174441</v>
      </c>
      <c r="H30">
        <f t="shared" ref="H30:J33" si="7">(H22-$P$14)/$P$13</f>
        <v>13.922292376169549</v>
      </c>
      <c r="I30">
        <f t="shared" si="7"/>
        <v>18.264913337173592</v>
      </c>
      <c r="J30">
        <f t="shared" si="7"/>
        <v>20.593252527394824</v>
      </c>
    </row>
    <row r="31" spans="1:17">
      <c r="A31" s="5">
        <v>90</v>
      </c>
      <c r="B31">
        <f t="shared" si="5"/>
        <v>-1.5475004060539612</v>
      </c>
      <c r="C31">
        <f t="shared" si="5"/>
        <v>-1.6984869309863406</v>
      </c>
      <c r="D31">
        <f t="shared" si="5"/>
        <v>-1.2119747601270823</v>
      </c>
      <c r="E31">
        <f t="shared" si="6"/>
        <v>0.59625401910125975</v>
      </c>
      <c r="F31">
        <f t="shared" si="6"/>
        <v>0.78424363354180282</v>
      </c>
      <c r="G31">
        <f t="shared" si="6"/>
        <v>0.62724776057898135</v>
      </c>
      <c r="H31">
        <f t="shared" si="7"/>
        <v>1.5055117890862608</v>
      </c>
      <c r="I31">
        <f t="shared" si="7"/>
        <v>0.12944606691231608</v>
      </c>
      <c r="J31">
        <f t="shared" si="7"/>
        <v>1.6445438080783563</v>
      </c>
    </row>
    <row r="32" spans="1:17">
      <c r="A32" s="5">
        <v>50</v>
      </c>
      <c r="B32">
        <f t="shared" si="5"/>
        <v>-1.4021183683422909</v>
      </c>
      <c r="C32">
        <f t="shared" si="5"/>
        <v>-1.4630478007823673</v>
      </c>
      <c r="D32">
        <f t="shared" si="5"/>
        <v>-1.0855602335297145</v>
      </c>
      <c r="E32">
        <f t="shared" si="6"/>
        <v>0.50608106204806524</v>
      </c>
      <c r="F32">
        <f t="shared" si="6"/>
        <v>0.50043163592571915</v>
      </c>
      <c r="G32">
        <f t="shared" si="6"/>
        <v>0.78310843003873454</v>
      </c>
      <c r="H32">
        <f t="shared" si="7"/>
        <v>-1.0806542761030884</v>
      </c>
      <c r="I32">
        <f t="shared" si="7"/>
        <v>-1.187451873022467</v>
      </c>
      <c r="J32">
        <f t="shared" si="7"/>
        <v>-2.4701472315320641</v>
      </c>
    </row>
    <row r="33" spans="1:10">
      <c r="A33" s="5">
        <v>20</v>
      </c>
      <c r="B33">
        <f t="shared" si="5"/>
        <v>-1.5698754463527567</v>
      </c>
      <c r="C33">
        <f t="shared" si="5"/>
        <v>-1.3939489133574978</v>
      </c>
      <c r="D33">
        <f t="shared" si="5"/>
        <v>-1.4259716099902713</v>
      </c>
      <c r="E33">
        <f t="shared" si="6"/>
        <v>0.58048180769601732</v>
      </c>
      <c r="F33">
        <f t="shared" si="6"/>
        <v>0.50829660460437476</v>
      </c>
      <c r="G33">
        <f t="shared" si="6"/>
        <v>0.48918911697030282</v>
      </c>
      <c r="H33">
        <f t="shared" si="7"/>
        <v>-1.0607120462905213</v>
      </c>
      <c r="I33">
        <f t="shared" si="7"/>
        <v>-1.4897400558098981</v>
      </c>
      <c r="J33">
        <f t="shared" si="7"/>
        <v>-1.1672911046934711</v>
      </c>
    </row>
  </sheetData>
  <mergeCells count="12">
    <mergeCell ref="E18:G18"/>
    <mergeCell ref="B28:D28"/>
    <mergeCell ref="E28:G28"/>
    <mergeCell ref="H28:J28"/>
    <mergeCell ref="B20:D20"/>
    <mergeCell ref="E20:G20"/>
    <mergeCell ref="H20:J20"/>
    <mergeCell ref="B1:D1"/>
    <mergeCell ref="E1:G1"/>
    <mergeCell ref="H1:J1"/>
    <mergeCell ref="E9:G9"/>
    <mergeCell ref="N11:P1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74E1A-A026-BB4E-9A1A-8AFF28B35D33}">
  <dimension ref="A1:Q33"/>
  <sheetViews>
    <sheetView workbookViewId="0">
      <selection activeCell="D23" sqref="A1:XFD1048576"/>
    </sheetView>
  </sheetViews>
  <sheetFormatPr baseColWidth="10" defaultRowHeight="16"/>
  <sheetData>
    <row r="1" spans="1:17">
      <c r="A1" t="s">
        <v>13</v>
      </c>
      <c r="B1" s="17" t="s">
        <v>26</v>
      </c>
      <c r="C1" s="17"/>
      <c r="D1" s="17"/>
      <c r="E1" s="17" t="s">
        <v>27</v>
      </c>
      <c r="F1" s="17"/>
      <c r="G1" s="17"/>
      <c r="H1" s="17" t="s">
        <v>28</v>
      </c>
      <c r="I1" s="17"/>
      <c r="J1" s="17"/>
    </row>
    <row r="2" spans="1:17">
      <c r="A2" s="5" t="s">
        <v>0</v>
      </c>
      <c r="B2" s="5" t="s">
        <v>33</v>
      </c>
      <c r="C2" s="5" t="s">
        <v>34</v>
      </c>
      <c r="D2" s="5" t="s">
        <v>35</v>
      </c>
      <c r="E2" s="5" t="s">
        <v>33</v>
      </c>
      <c r="F2" s="5" t="s">
        <v>34</v>
      </c>
      <c r="G2" s="5" t="s">
        <v>35</v>
      </c>
      <c r="H2" s="5" t="s">
        <v>33</v>
      </c>
      <c r="I2" s="5" t="s">
        <v>34</v>
      </c>
      <c r="J2" s="5" t="s">
        <v>35</v>
      </c>
    </row>
    <row r="3" spans="1:17">
      <c r="A3" s="12">
        <v>1</v>
      </c>
      <c r="B3" s="6">
        <v>0.51380002498626709</v>
      </c>
      <c r="C3" s="6">
        <v>0.51099997758865356</v>
      </c>
      <c r="D3" s="6">
        <v>0.51359999179840088</v>
      </c>
      <c r="E3" s="6">
        <v>0.52670001983642578</v>
      </c>
      <c r="F3" s="6">
        <v>0.5195000171661377</v>
      </c>
      <c r="G3" s="6">
        <v>0.52530002593994141</v>
      </c>
      <c r="H3" s="6">
        <v>0.50919997692108154</v>
      </c>
      <c r="I3" s="6">
        <v>0.50749999284744263</v>
      </c>
      <c r="J3" s="6">
        <v>0.57050001621246338</v>
      </c>
    </row>
    <row r="4" spans="1:17">
      <c r="A4" s="12">
        <v>0.99</v>
      </c>
      <c r="B4" s="6">
        <v>0.55239999294281006</v>
      </c>
      <c r="C4" s="6">
        <v>0.51099997758865356</v>
      </c>
      <c r="D4" s="6">
        <v>0.5065000057220459</v>
      </c>
      <c r="E4" s="6">
        <v>0.48399999737739563</v>
      </c>
      <c r="F4" s="6">
        <v>0.49720001220703125</v>
      </c>
      <c r="G4" s="6">
        <v>0.51550000905990601</v>
      </c>
      <c r="H4" s="6">
        <v>0.62300002574920654</v>
      </c>
      <c r="I4" s="6">
        <v>0.50819998979568481</v>
      </c>
      <c r="J4" s="6">
        <v>0.5756000280380249</v>
      </c>
    </row>
    <row r="5" spans="1:17">
      <c r="A5" s="12">
        <v>0.9</v>
      </c>
      <c r="B5" s="6">
        <v>0.56080001592636108</v>
      </c>
      <c r="C5" s="6">
        <v>0.51560002565383911</v>
      </c>
      <c r="D5" s="6">
        <v>0.52880001068115234</v>
      </c>
      <c r="E5" s="6">
        <v>0.48320001363754272</v>
      </c>
      <c r="F5" s="6">
        <v>0.4950999915599823</v>
      </c>
      <c r="G5" s="6">
        <v>0.48159998655319214</v>
      </c>
      <c r="H5" s="6">
        <v>0.49250000715255737</v>
      </c>
      <c r="I5" s="6">
        <v>0.48919999599456787</v>
      </c>
      <c r="J5" s="6">
        <v>0.52619999647140503</v>
      </c>
    </row>
    <row r="6" spans="1:17">
      <c r="A6" s="12">
        <v>0.5</v>
      </c>
      <c r="B6" s="6">
        <v>0.54879999160766602</v>
      </c>
      <c r="C6" s="6">
        <v>0.53270000219345093</v>
      </c>
      <c r="D6" s="6">
        <v>0.52109998464584351</v>
      </c>
      <c r="E6" s="6">
        <v>0.46129998564720154</v>
      </c>
      <c r="F6" s="6">
        <v>0.50150001049041748</v>
      </c>
      <c r="G6" s="6">
        <v>0.47929999232292175</v>
      </c>
      <c r="H6" s="6">
        <v>0.51160001754760742</v>
      </c>
      <c r="I6" s="6">
        <v>0.5023999810218811</v>
      </c>
      <c r="J6" s="6">
        <v>0.53210002183914185</v>
      </c>
    </row>
    <row r="7" spans="1:17">
      <c r="A7" s="12">
        <v>0.2</v>
      </c>
      <c r="B7" s="6">
        <v>0.50410002470016479</v>
      </c>
      <c r="C7" s="6">
        <v>0.51169997453689575</v>
      </c>
      <c r="D7" s="6">
        <v>0.50910001993179321</v>
      </c>
      <c r="E7" s="6">
        <v>0.46919998526573181</v>
      </c>
      <c r="F7" s="6">
        <v>0.47690001130104065</v>
      </c>
      <c r="G7" s="6">
        <v>0.44279998540878296</v>
      </c>
      <c r="H7" s="6">
        <v>0.47720000147819519</v>
      </c>
      <c r="I7" s="6">
        <v>0.47780001163482666</v>
      </c>
      <c r="J7" s="6">
        <v>0.48570001125335693</v>
      </c>
    </row>
    <row r="8" spans="1:17">
      <c r="A8" s="12">
        <v>0</v>
      </c>
      <c r="B8" s="6">
        <v>0.51389998197555542</v>
      </c>
      <c r="C8" s="6">
        <v>0.51249998807907104</v>
      </c>
      <c r="D8" s="6">
        <v>0.54189997911453247</v>
      </c>
      <c r="E8" s="6">
        <v>4.439999908208847E-2</v>
      </c>
      <c r="F8" s="6">
        <v>4.5899998396635056E-2</v>
      </c>
      <c r="G8" s="6">
        <v>4.4199999421834946E-2</v>
      </c>
      <c r="H8" s="6"/>
      <c r="I8" s="6"/>
      <c r="J8" s="6"/>
      <c r="K8" s="6" t="s">
        <v>24</v>
      </c>
      <c r="L8" s="6">
        <f>AVERAGE(E8:G8)</f>
        <v>4.4833332300186157E-2</v>
      </c>
    </row>
    <row r="9" spans="1:17">
      <c r="E9" s="16" t="s">
        <v>36</v>
      </c>
      <c r="F9" s="16"/>
      <c r="G9" s="16"/>
    </row>
    <row r="10" spans="1:17">
      <c r="A10" s="5" t="s">
        <v>14</v>
      </c>
    </row>
    <row r="11" spans="1:17">
      <c r="A11" s="5" t="s">
        <v>0</v>
      </c>
      <c r="B11" s="5" t="s">
        <v>33</v>
      </c>
      <c r="C11" s="5" t="s">
        <v>34</v>
      </c>
      <c r="D11" s="5" t="s">
        <v>35</v>
      </c>
      <c r="E11" s="5" t="s">
        <v>33</v>
      </c>
      <c r="F11" s="5" t="s">
        <v>34</v>
      </c>
      <c r="G11" s="5" t="s">
        <v>35</v>
      </c>
      <c r="H11" s="5" t="s">
        <v>33</v>
      </c>
      <c r="I11" s="5" t="s">
        <v>34</v>
      </c>
      <c r="J11" s="5" t="s">
        <v>35</v>
      </c>
      <c r="M11" s="7" t="s">
        <v>29</v>
      </c>
      <c r="N11" s="15" t="s">
        <v>17</v>
      </c>
      <c r="O11" s="15"/>
      <c r="P11" s="15"/>
      <c r="Q11" s="1"/>
    </row>
    <row r="12" spans="1:17">
      <c r="A12" s="12">
        <v>1</v>
      </c>
      <c r="B12" s="6">
        <v>367</v>
      </c>
      <c r="C12" s="6">
        <v>368</v>
      </c>
      <c r="D12" s="6">
        <v>348</v>
      </c>
      <c r="E12" s="6">
        <v>7417</v>
      </c>
      <c r="F12" s="6">
        <v>7490</v>
      </c>
      <c r="G12" s="6">
        <v>7591</v>
      </c>
      <c r="H12" s="6">
        <v>1413</v>
      </c>
      <c r="I12" s="6">
        <v>1383</v>
      </c>
      <c r="J12" s="6">
        <v>1509</v>
      </c>
      <c r="N12" s="3" t="s">
        <v>10</v>
      </c>
      <c r="O12" s="3" t="s">
        <v>11</v>
      </c>
      <c r="P12" s="3" t="s">
        <v>12</v>
      </c>
    </row>
    <row r="13" spans="1:17">
      <c r="A13" s="12">
        <v>0.99</v>
      </c>
      <c r="B13" s="6">
        <v>354</v>
      </c>
      <c r="C13" s="6">
        <v>348</v>
      </c>
      <c r="D13" s="6">
        <v>348</v>
      </c>
      <c r="E13" s="6">
        <v>513</v>
      </c>
      <c r="F13" s="6">
        <v>479</v>
      </c>
      <c r="G13" s="6">
        <v>488</v>
      </c>
      <c r="H13" s="6">
        <v>555</v>
      </c>
      <c r="I13" s="6">
        <v>590</v>
      </c>
      <c r="J13" s="6">
        <v>662</v>
      </c>
      <c r="M13" s="1" t="s">
        <v>20</v>
      </c>
      <c r="N13" s="1">
        <v>36.097000000000001</v>
      </c>
      <c r="O13" s="1">
        <v>309.98</v>
      </c>
      <c r="P13" s="1">
        <v>27.974</v>
      </c>
    </row>
    <row r="14" spans="1:17">
      <c r="A14" s="12">
        <v>0.9</v>
      </c>
      <c r="B14" s="6">
        <v>366</v>
      </c>
      <c r="C14" s="6">
        <v>346</v>
      </c>
      <c r="D14" s="6">
        <v>346</v>
      </c>
      <c r="E14" s="6">
        <v>349</v>
      </c>
      <c r="F14" s="6">
        <v>373</v>
      </c>
      <c r="G14" s="6">
        <v>340</v>
      </c>
      <c r="H14" s="6">
        <v>374</v>
      </c>
      <c r="I14" s="6">
        <v>363</v>
      </c>
      <c r="J14" s="6">
        <v>373</v>
      </c>
      <c r="M14" s="1" t="s">
        <v>21</v>
      </c>
      <c r="N14" s="1">
        <v>221.37</v>
      </c>
      <c r="O14" s="1">
        <v>10.832000000000001</v>
      </c>
      <c r="P14" s="1">
        <v>217.99</v>
      </c>
    </row>
    <row r="15" spans="1:17">
      <c r="A15" s="12">
        <v>0.5</v>
      </c>
      <c r="B15" s="6">
        <v>353</v>
      </c>
      <c r="C15" s="6">
        <v>348</v>
      </c>
      <c r="D15" s="6">
        <v>352</v>
      </c>
      <c r="E15" s="6">
        <v>339</v>
      </c>
      <c r="F15" s="6">
        <v>335</v>
      </c>
      <c r="G15" s="6">
        <v>345</v>
      </c>
      <c r="H15" s="6">
        <v>342</v>
      </c>
      <c r="I15" s="6">
        <v>337</v>
      </c>
      <c r="J15" s="6">
        <v>344</v>
      </c>
    </row>
    <row r="16" spans="1:17">
      <c r="A16" s="12">
        <v>0.2</v>
      </c>
      <c r="B16" s="6">
        <v>340</v>
      </c>
      <c r="C16" s="6">
        <v>347</v>
      </c>
      <c r="D16" s="6">
        <v>346</v>
      </c>
      <c r="E16" s="6">
        <v>359</v>
      </c>
      <c r="F16" s="6">
        <v>335</v>
      </c>
      <c r="G16" s="6">
        <v>329</v>
      </c>
      <c r="H16" s="6">
        <v>336</v>
      </c>
      <c r="I16" s="6">
        <v>334</v>
      </c>
      <c r="J16" s="6">
        <v>344</v>
      </c>
    </row>
    <row r="17" spans="1:17">
      <c r="A17" s="12">
        <v>0</v>
      </c>
      <c r="B17" s="6">
        <v>350</v>
      </c>
      <c r="C17" s="6">
        <v>345</v>
      </c>
      <c r="D17" s="6">
        <v>356</v>
      </c>
      <c r="E17" s="6">
        <v>268</v>
      </c>
      <c r="F17" s="6">
        <v>272</v>
      </c>
      <c r="G17" s="6">
        <v>266</v>
      </c>
      <c r="H17" s="6"/>
      <c r="I17" s="6"/>
      <c r="J17" s="6"/>
      <c r="K17" s="6" t="s">
        <v>24</v>
      </c>
      <c r="L17" s="6">
        <f>AVERAGE(E17:G17)</f>
        <v>268.66666666666669</v>
      </c>
    </row>
    <row r="18" spans="1:17">
      <c r="E18" s="16" t="s">
        <v>36</v>
      </c>
      <c r="F18" s="16"/>
      <c r="G18" s="16"/>
    </row>
    <row r="19" spans="1:17">
      <c r="A19" s="5" t="s">
        <v>25</v>
      </c>
    </row>
    <row r="20" spans="1:17">
      <c r="A20" s="5" t="s">
        <v>19</v>
      </c>
      <c r="B20" s="17" t="s">
        <v>26</v>
      </c>
      <c r="C20" s="17"/>
      <c r="D20" s="17"/>
      <c r="E20" s="17" t="s">
        <v>27</v>
      </c>
      <c r="F20" s="17"/>
      <c r="G20" s="17"/>
      <c r="H20" s="17" t="s">
        <v>28</v>
      </c>
      <c r="I20" s="17"/>
      <c r="J20" s="17"/>
      <c r="M20" s="3"/>
      <c r="O20" s="3"/>
      <c r="Q20" s="3"/>
    </row>
    <row r="21" spans="1:17">
      <c r="A21" s="13">
        <v>100</v>
      </c>
      <c r="B21">
        <f>(B12-$L$17)/(B3-$L$8)</f>
        <v>209.68084699174176</v>
      </c>
      <c r="C21">
        <f t="shared" ref="C21:J21" si="0">(C12-$L$17)/(C3-$L$8)</f>
        <v>213.0854584670362</v>
      </c>
      <c r="D21">
        <f t="shared" si="0"/>
        <v>169.23842966616837</v>
      </c>
      <c r="E21">
        <f t="shared" si="0"/>
        <v>14834.670082471161</v>
      </c>
      <c r="F21">
        <f t="shared" si="0"/>
        <v>15213.48256276439</v>
      </c>
      <c r="G21">
        <f t="shared" si="0"/>
        <v>15240.043545710327</v>
      </c>
      <c r="H21">
        <f t="shared" si="0"/>
        <v>2464.2883949331813</v>
      </c>
      <c r="I21">
        <f t="shared" si="0"/>
        <v>2408.5014727779721</v>
      </c>
      <c r="J21">
        <f t="shared" si="0"/>
        <v>2359.5433594956894</v>
      </c>
    </row>
    <row r="22" spans="1:17">
      <c r="A22" s="13">
        <v>99</v>
      </c>
      <c r="B22">
        <f t="shared" ref="B22:J25" si="1">(B13-$L$17)/(B4-$L$8)</f>
        <v>168.12241612814725</v>
      </c>
      <c r="C22">
        <f t="shared" si="1"/>
        <v>170.18234602400875</v>
      </c>
      <c r="D22">
        <f t="shared" si="1"/>
        <v>171.84115272024508</v>
      </c>
      <c r="E22">
        <f t="shared" si="1"/>
        <v>556.35673825648246</v>
      </c>
      <c r="F22">
        <f t="shared" si="1"/>
        <v>464.9620378243747</v>
      </c>
      <c r="G22">
        <f t="shared" si="1"/>
        <v>466.00565572927786</v>
      </c>
      <c r="H22">
        <f t="shared" si="1"/>
        <v>495.24356310673687</v>
      </c>
      <c r="I22">
        <f t="shared" si="1"/>
        <v>693.47530327309937</v>
      </c>
      <c r="J22">
        <f t="shared" si="1"/>
        <v>741.06634137348397</v>
      </c>
    </row>
    <row r="23" spans="1:17">
      <c r="A23" s="13">
        <v>90</v>
      </c>
      <c r="B23">
        <f t="shared" si="1"/>
        <v>188.64267097495906</v>
      </c>
      <c r="C23">
        <f t="shared" si="1"/>
        <v>164.27103791567168</v>
      </c>
      <c r="D23">
        <f t="shared" si="1"/>
        <v>159.790615320955</v>
      </c>
      <c r="E23">
        <f t="shared" si="1"/>
        <v>183.25602002473062</v>
      </c>
      <c r="F23">
        <f t="shared" si="1"/>
        <v>231.714543343825</v>
      </c>
      <c r="G23">
        <f t="shared" si="1"/>
        <v>163.32138142581744</v>
      </c>
      <c r="H23">
        <f t="shared" si="1"/>
        <v>235.29411334464308</v>
      </c>
      <c r="I23">
        <f t="shared" si="1"/>
        <v>212.28715167124273</v>
      </c>
      <c r="J23">
        <f t="shared" si="1"/>
        <v>216.74399392190284</v>
      </c>
    </row>
    <row r="24" spans="1:17">
      <c r="A24" s="13">
        <v>50</v>
      </c>
      <c r="B24">
        <f t="shared" si="1"/>
        <v>167.33911217305331</v>
      </c>
      <c r="C24">
        <f t="shared" si="1"/>
        <v>162.61273464467212</v>
      </c>
      <c r="D24">
        <f t="shared" si="1"/>
        <v>174.9720097405706</v>
      </c>
      <c r="E24">
        <f t="shared" si="1"/>
        <v>168.8810683114381</v>
      </c>
      <c r="F24">
        <f t="shared" si="1"/>
        <v>145.25547078716608</v>
      </c>
      <c r="G24">
        <f t="shared" si="1"/>
        <v>175.69434057227497</v>
      </c>
      <c r="H24">
        <f t="shared" si="1"/>
        <v>157.10918463356305</v>
      </c>
      <c r="I24">
        <f t="shared" si="1"/>
        <v>149.34072123533548</v>
      </c>
      <c r="J24">
        <f t="shared" si="1"/>
        <v>154.6039057268876</v>
      </c>
    </row>
    <row r="25" spans="1:17">
      <c r="A25" s="13">
        <v>20</v>
      </c>
      <c r="B25">
        <f t="shared" si="1"/>
        <v>155.32006677986701</v>
      </c>
      <c r="C25">
        <f t="shared" si="1"/>
        <v>167.78524367910813</v>
      </c>
      <c r="D25">
        <f t="shared" si="1"/>
        <v>166.57092872167661</v>
      </c>
      <c r="E25">
        <f t="shared" si="1"/>
        <v>212.86623890465654</v>
      </c>
      <c r="F25">
        <f t="shared" si="1"/>
        <v>153.52568609717326</v>
      </c>
      <c r="G25">
        <f t="shared" si="1"/>
        <v>151.60399209847768</v>
      </c>
      <c r="H25">
        <f t="shared" si="1"/>
        <v>155.7320166731252</v>
      </c>
      <c r="I25">
        <f t="shared" si="1"/>
        <v>150.8969083573221</v>
      </c>
      <c r="J25">
        <f t="shared" si="1"/>
        <v>170.87554340058276</v>
      </c>
    </row>
    <row r="28" spans="1:17">
      <c r="A28" s="5" t="s">
        <v>30</v>
      </c>
      <c r="B28" s="17" t="s">
        <v>26</v>
      </c>
      <c r="C28" s="17"/>
      <c r="D28" s="17"/>
      <c r="E28" s="17" t="s">
        <v>27</v>
      </c>
      <c r="F28" s="17"/>
      <c r="G28" s="17"/>
      <c r="H28" s="17" t="s">
        <v>28</v>
      </c>
      <c r="I28" s="17"/>
      <c r="J28" s="17"/>
      <c r="M28" s="3"/>
      <c r="O28" s="3"/>
      <c r="Q28" s="3"/>
    </row>
    <row r="29" spans="1:17">
      <c r="A29" s="5">
        <v>100</v>
      </c>
      <c r="B29">
        <f>(B21-$N$14)/$N$13</f>
        <v>-0.32382616306779632</v>
      </c>
      <c r="C29">
        <f t="shared" ref="C29:D29" si="2">(C21-$N$14)/$N$13</f>
        <v>-0.22950775779050336</v>
      </c>
      <c r="D29">
        <f t="shared" si="2"/>
        <v>-1.4442078381536314</v>
      </c>
      <c r="E29">
        <f>(E21-$O$14)/$O$13</f>
        <v>47.821917809120457</v>
      </c>
      <c r="F29">
        <f t="shared" ref="F29:G29" si="3">(F21-$O$14)/$O$13</f>
        <v>49.043972394233137</v>
      </c>
      <c r="G29">
        <f t="shared" si="3"/>
        <v>49.129658512517985</v>
      </c>
      <c r="H29">
        <f>(H21-$P$14)/$P$13</f>
        <v>80.299506503652708</v>
      </c>
      <c r="I29">
        <f t="shared" ref="I29:J29" si="4">(I21-$P$14)/$P$13</f>
        <v>78.30526463065604</v>
      </c>
      <c r="J29">
        <f t="shared" si="4"/>
        <v>76.555135464920625</v>
      </c>
    </row>
    <row r="30" spans="1:17">
      <c r="A30" s="5">
        <v>99</v>
      </c>
      <c r="B30">
        <f t="shared" ref="B30:D33" si="5">(B22-$N$14)/$N$13</f>
        <v>-1.4751249098776285</v>
      </c>
      <c r="C30">
        <f t="shared" si="5"/>
        <v>-1.4180583975397194</v>
      </c>
      <c r="D30">
        <f t="shared" si="5"/>
        <v>-1.3721042546404112</v>
      </c>
      <c r="E30">
        <f t="shared" ref="E30:G33" si="6">(E22-$O$14)/$O$13</f>
        <v>1.7598707602312487</v>
      </c>
      <c r="F30">
        <f t="shared" si="6"/>
        <v>1.4650301239575929</v>
      </c>
      <c r="G30">
        <f t="shared" si="6"/>
        <v>1.4683968505364147</v>
      </c>
      <c r="H30">
        <f t="shared" ref="H30:J33" si="7">(H22-$P$14)/$P$13</f>
        <v>9.9111161473774523</v>
      </c>
      <c r="I30">
        <f t="shared" si="7"/>
        <v>16.9974012752234</v>
      </c>
      <c r="J30">
        <f t="shared" si="7"/>
        <v>18.698660948505182</v>
      </c>
    </row>
    <row r="31" spans="1:17">
      <c r="A31" s="5">
        <v>90</v>
      </c>
      <c r="B31">
        <f t="shared" si="5"/>
        <v>-0.90664955605842434</v>
      </c>
      <c r="C31">
        <f t="shared" si="5"/>
        <v>-1.5818201535952661</v>
      </c>
      <c r="D31">
        <f t="shared" si="5"/>
        <v>-1.7059418976381695</v>
      </c>
      <c r="E31">
        <f t="shared" si="6"/>
        <v>0.55624240281544168</v>
      </c>
      <c r="F31">
        <f t="shared" si="6"/>
        <v>0.71257030564496093</v>
      </c>
      <c r="G31">
        <f t="shared" si="6"/>
        <v>0.4919329680167025</v>
      </c>
      <c r="H31">
        <f t="shared" si="7"/>
        <v>0.61857844229080827</v>
      </c>
      <c r="I31">
        <f t="shared" si="7"/>
        <v>-0.20386245544996368</v>
      </c>
      <c r="J31">
        <f t="shared" si="7"/>
        <v>-4.454157711078742E-2</v>
      </c>
    </row>
    <row r="32" spans="1:17">
      <c r="A32" s="5">
        <v>50</v>
      </c>
      <c r="B32">
        <f t="shared" si="5"/>
        <v>-1.49682488370077</v>
      </c>
      <c r="C32">
        <f t="shared" si="5"/>
        <v>-1.6277603500381717</v>
      </c>
      <c r="D32">
        <f t="shared" si="5"/>
        <v>-1.2853697054998865</v>
      </c>
      <c r="E32">
        <f t="shared" si="6"/>
        <v>0.50986859897876669</v>
      </c>
      <c r="F32">
        <f t="shared" si="6"/>
        <v>0.4336520768667852</v>
      </c>
      <c r="G32">
        <f t="shared" si="6"/>
        <v>0.53184831464054116</v>
      </c>
      <c r="H32">
        <f t="shared" si="7"/>
        <v>-2.1763357176820248</v>
      </c>
      <c r="I32">
        <f t="shared" si="7"/>
        <v>-2.4540387061079763</v>
      </c>
      <c r="J32">
        <f t="shared" si="7"/>
        <v>-2.2658931247984704</v>
      </c>
    </row>
    <row r="33" spans="1:10">
      <c r="A33" s="5">
        <v>20</v>
      </c>
      <c r="B33">
        <f t="shared" si="5"/>
        <v>-1.8297900994579328</v>
      </c>
      <c r="C33">
        <f t="shared" si="5"/>
        <v>-1.4844656431529453</v>
      </c>
      <c r="D33">
        <f t="shared" si="5"/>
        <v>-1.5181059721950132</v>
      </c>
      <c r="E33">
        <f t="shared" si="6"/>
        <v>0.65176540068603306</v>
      </c>
      <c r="F33">
        <f t="shared" si="6"/>
        <v>0.4603319120497234</v>
      </c>
      <c r="G33">
        <f t="shared" si="6"/>
        <v>0.45413249918858528</v>
      </c>
      <c r="H33">
        <f t="shared" si="7"/>
        <v>-2.2255660015326661</v>
      </c>
      <c r="I33">
        <f t="shared" si="7"/>
        <v>-2.398408938395578</v>
      </c>
      <c r="J33">
        <f t="shared" si="7"/>
        <v>-1.6842230857016247</v>
      </c>
    </row>
  </sheetData>
  <mergeCells count="12">
    <mergeCell ref="E18:G18"/>
    <mergeCell ref="B28:D28"/>
    <mergeCell ref="E28:G28"/>
    <mergeCell ref="H28:J28"/>
    <mergeCell ref="B20:D20"/>
    <mergeCell ref="E20:G20"/>
    <mergeCell ref="H20:J20"/>
    <mergeCell ref="B1:D1"/>
    <mergeCell ref="E1:G1"/>
    <mergeCell ref="H1:J1"/>
    <mergeCell ref="E9:G9"/>
    <mergeCell ref="N11:P1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7FF1E-FF00-484B-AA47-F479FE8D6EB4}">
  <dimension ref="A1:Q33"/>
  <sheetViews>
    <sheetView workbookViewId="0">
      <selection activeCell="D22" sqref="A1:XFD1048576"/>
    </sheetView>
  </sheetViews>
  <sheetFormatPr baseColWidth="10" defaultRowHeight="16"/>
  <sheetData>
    <row r="1" spans="1:17">
      <c r="A1" t="s">
        <v>13</v>
      </c>
      <c r="B1" s="17" t="s">
        <v>26</v>
      </c>
      <c r="C1" s="17"/>
      <c r="D1" s="17"/>
      <c r="E1" s="17" t="s">
        <v>27</v>
      </c>
      <c r="F1" s="17"/>
      <c r="G1" s="17"/>
      <c r="H1" s="17" t="s">
        <v>28</v>
      </c>
      <c r="I1" s="17"/>
      <c r="J1" s="17"/>
    </row>
    <row r="2" spans="1:17">
      <c r="A2" s="5" t="s">
        <v>0</v>
      </c>
      <c r="B2" s="5" t="s">
        <v>33</v>
      </c>
      <c r="C2" s="5" t="s">
        <v>34</v>
      </c>
      <c r="D2" s="5" t="s">
        <v>35</v>
      </c>
      <c r="E2" s="5" t="s">
        <v>33</v>
      </c>
      <c r="F2" s="5" t="s">
        <v>34</v>
      </c>
      <c r="G2" s="5" t="s">
        <v>35</v>
      </c>
      <c r="H2" s="5" t="s">
        <v>33</v>
      </c>
      <c r="I2" s="5" t="s">
        <v>34</v>
      </c>
      <c r="J2" s="5" t="s">
        <v>35</v>
      </c>
    </row>
    <row r="3" spans="1:17">
      <c r="A3" s="12">
        <v>1</v>
      </c>
      <c r="B3" s="6">
        <v>0.508899986743927</v>
      </c>
      <c r="C3" s="6">
        <v>0.48440000414848328</v>
      </c>
      <c r="D3" s="6">
        <v>0.48109999299049377</v>
      </c>
      <c r="E3" s="6">
        <v>0.47819998860359192</v>
      </c>
      <c r="F3" s="6">
        <v>0.48280000686645508</v>
      </c>
      <c r="G3" s="6">
        <v>0.48390001058578491</v>
      </c>
      <c r="H3" s="6">
        <v>0.47940000891685486</v>
      </c>
      <c r="I3" s="6">
        <v>0.4715999960899353</v>
      </c>
      <c r="J3" s="6">
        <v>0.43990001082420349</v>
      </c>
    </row>
    <row r="4" spans="1:17">
      <c r="A4" s="12">
        <v>0.99</v>
      </c>
      <c r="B4" s="6">
        <v>0.52249997854232788</v>
      </c>
      <c r="C4" s="6">
        <v>0.50269997119903564</v>
      </c>
      <c r="D4" s="6">
        <v>0.50520002841949463</v>
      </c>
      <c r="E4" s="6">
        <v>0.4747999906539917</v>
      </c>
      <c r="F4" s="6">
        <v>0.46039998531341553</v>
      </c>
      <c r="G4" s="6">
        <v>0.48910000920295715</v>
      </c>
      <c r="H4" s="6">
        <v>0.59850001335144043</v>
      </c>
      <c r="I4" s="6">
        <v>0.47580000758171082</v>
      </c>
      <c r="J4" s="6">
        <v>0.48789998888969421</v>
      </c>
    </row>
    <row r="5" spans="1:17">
      <c r="A5" s="12">
        <v>0.9</v>
      </c>
      <c r="B5" s="6">
        <v>0.48510000109672546</v>
      </c>
      <c r="C5" s="6">
        <v>0.46979999542236328</v>
      </c>
      <c r="D5" s="6">
        <v>0.48059999942779541</v>
      </c>
      <c r="E5" s="6">
        <v>0.50690001249313354</v>
      </c>
      <c r="F5" s="6">
        <v>0.49639999866485596</v>
      </c>
      <c r="G5" s="6">
        <v>0.48159998655319214</v>
      </c>
      <c r="H5" s="6">
        <v>0.46790000796318054</v>
      </c>
      <c r="I5" s="6">
        <v>0.49210000038146973</v>
      </c>
      <c r="J5" s="6">
        <v>0.51039999723434448</v>
      </c>
    </row>
    <row r="6" spans="1:17">
      <c r="A6" s="12">
        <v>0.5</v>
      </c>
      <c r="B6" s="6">
        <v>0.48750001192092896</v>
      </c>
      <c r="C6" s="6">
        <v>0.47269999980926514</v>
      </c>
      <c r="D6" s="6">
        <v>0.48500001430511475</v>
      </c>
      <c r="E6" s="6">
        <v>0.42190000414848328</v>
      </c>
      <c r="F6" s="6">
        <v>0.49930000305175781</v>
      </c>
      <c r="G6" s="6">
        <v>0.47560000419616699</v>
      </c>
      <c r="H6" s="6">
        <v>0.48269999027252197</v>
      </c>
      <c r="I6" s="6">
        <v>0.49169999361038208</v>
      </c>
      <c r="J6" s="6">
        <v>0.53530001640319824</v>
      </c>
    </row>
    <row r="7" spans="1:17">
      <c r="A7" s="12">
        <v>0.2</v>
      </c>
      <c r="B7" s="6">
        <v>0.45759999752044678</v>
      </c>
      <c r="C7" s="6">
        <v>0.45100000500679016</v>
      </c>
      <c r="D7" s="6">
        <v>0.46129998564720154</v>
      </c>
      <c r="E7" s="6">
        <v>0.47310000658035278</v>
      </c>
      <c r="F7" s="6">
        <v>0.51039999723434448</v>
      </c>
      <c r="G7" s="6">
        <v>0.45370000600814819</v>
      </c>
      <c r="H7" s="6">
        <v>0.51440000534057617</v>
      </c>
      <c r="I7" s="6">
        <v>0.51020002365112305</v>
      </c>
      <c r="J7" s="6">
        <v>0.54309999942779541</v>
      </c>
    </row>
    <row r="8" spans="1:17">
      <c r="A8" s="12">
        <v>0</v>
      </c>
      <c r="B8" s="6">
        <v>0.53799998760223389</v>
      </c>
      <c r="C8" s="6">
        <v>0.50429999828338623</v>
      </c>
      <c r="D8" s="6">
        <v>0.50569999217987061</v>
      </c>
      <c r="E8" s="6">
        <v>4.4500000774860382E-2</v>
      </c>
      <c r="F8" s="6">
        <v>4.5099999755620956E-2</v>
      </c>
      <c r="G8" s="6">
        <v>4.439999908208847E-2</v>
      </c>
      <c r="H8" s="6"/>
      <c r="I8" s="6"/>
      <c r="J8" s="6"/>
      <c r="K8" s="6" t="s">
        <v>24</v>
      </c>
      <c r="L8" s="6">
        <f>AVERAGE(E8:G8)</f>
        <v>4.466666653752327E-2</v>
      </c>
    </row>
    <row r="9" spans="1:17">
      <c r="E9" s="16" t="s">
        <v>36</v>
      </c>
      <c r="F9" s="16"/>
      <c r="G9" s="16"/>
    </row>
    <row r="10" spans="1:17">
      <c r="A10" s="5" t="s">
        <v>14</v>
      </c>
    </row>
    <row r="11" spans="1:17">
      <c r="A11" s="5" t="s">
        <v>0</v>
      </c>
      <c r="B11" s="5" t="s">
        <v>33</v>
      </c>
      <c r="C11" s="5" t="s">
        <v>34</v>
      </c>
      <c r="D11" s="5" t="s">
        <v>35</v>
      </c>
      <c r="E11" s="5" t="s">
        <v>33</v>
      </c>
      <c r="F11" s="5" t="s">
        <v>34</v>
      </c>
      <c r="G11" s="5" t="s">
        <v>35</v>
      </c>
      <c r="H11" s="5" t="s">
        <v>33</v>
      </c>
      <c r="I11" s="5" t="s">
        <v>34</v>
      </c>
      <c r="J11" s="5" t="s">
        <v>35</v>
      </c>
      <c r="M11" s="7" t="s">
        <v>29</v>
      </c>
      <c r="N11" s="15" t="s">
        <v>17</v>
      </c>
      <c r="O11" s="15"/>
      <c r="P11" s="15"/>
      <c r="Q11" s="1"/>
    </row>
    <row r="12" spans="1:17">
      <c r="A12" s="12">
        <v>1</v>
      </c>
      <c r="B12" s="6">
        <v>351</v>
      </c>
      <c r="C12" s="6">
        <v>348</v>
      </c>
      <c r="D12" s="6">
        <v>338</v>
      </c>
      <c r="E12" s="6">
        <v>6601</v>
      </c>
      <c r="F12" s="6">
        <v>6763</v>
      </c>
      <c r="G12" s="6">
        <v>6722</v>
      </c>
      <c r="H12" s="6">
        <v>1358</v>
      </c>
      <c r="I12" s="6">
        <v>1309</v>
      </c>
      <c r="J12" s="6">
        <v>1391</v>
      </c>
      <c r="N12" s="3" t="s">
        <v>10</v>
      </c>
      <c r="O12" s="3" t="s">
        <v>11</v>
      </c>
      <c r="P12" s="3" t="s">
        <v>12</v>
      </c>
    </row>
    <row r="13" spans="1:17">
      <c r="A13" s="12">
        <v>0.99</v>
      </c>
      <c r="B13" s="6">
        <v>344</v>
      </c>
      <c r="C13" s="6">
        <v>345</v>
      </c>
      <c r="D13" s="6">
        <v>338</v>
      </c>
      <c r="E13" s="6">
        <v>555</v>
      </c>
      <c r="F13" s="6">
        <v>464</v>
      </c>
      <c r="G13" s="6">
        <v>469</v>
      </c>
      <c r="H13" s="6">
        <v>518</v>
      </c>
      <c r="I13" s="6">
        <v>653</v>
      </c>
      <c r="J13" s="6">
        <v>660</v>
      </c>
      <c r="M13" s="1" t="s">
        <v>20</v>
      </c>
      <c r="N13" s="1">
        <v>36.097000000000001</v>
      </c>
      <c r="O13" s="1">
        <v>309.98</v>
      </c>
      <c r="P13" s="1">
        <v>27.974</v>
      </c>
    </row>
    <row r="14" spans="1:17">
      <c r="A14" s="12">
        <v>0.9</v>
      </c>
      <c r="B14" s="6">
        <v>329</v>
      </c>
      <c r="C14" s="6">
        <v>330</v>
      </c>
      <c r="D14" s="6">
        <v>333</v>
      </c>
      <c r="E14" s="6">
        <v>357</v>
      </c>
      <c r="F14" s="6">
        <v>402</v>
      </c>
      <c r="G14" s="6">
        <v>335</v>
      </c>
      <c r="H14" s="6">
        <v>388</v>
      </c>
      <c r="I14" s="6">
        <v>377</v>
      </c>
      <c r="J14" s="6">
        <v>374</v>
      </c>
      <c r="M14" s="1" t="s">
        <v>21</v>
      </c>
      <c r="N14" s="1">
        <v>221.37</v>
      </c>
      <c r="O14" s="1">
        <v>10.832000000000001</v>
      </c>
      <c r="P14" s="1">
        <v>217.99</v>
      </c>
    </row>
    <row r="15" spans="1:17">
      <c r="A15" s="12">
        <v>0.5</v>
      </c>
      <c r="B15" s="6">
        <v>340</v>
      </c>
      <c r="C15" s="6">
        <v>337</v>
      </c>
      <c r="D15" s="6">
        <v>338</v>
      </c>
      <c r="E15" s="6">
        <v>338</v>
      </c>
      <c r="F15" s="6">
        <v>336</v>
      </c>
      <c r="G15" s="6">
        <v>335</v>
      </c>
      <c r="H15" s="6">
        <v>343</v>
      </c>
      <c r="I15" s="6">
        <v>333</v>
      </c>
      <c r="J15" s="6">
        <v>336</v>
      </c>
    </row>
    <row r="16" spans="1:17">
      <c r="A16" s="12">
        <v>0.2</v>
      </c>
      <c r="B16" s="6">
        <v>334</v>
      </c>
      <c r="C16" s="6">
        <v>335</v>
      </c>
      <c r="D16" s="6">
        <v>335</v>
      </c>
      <c r="E16" s="6">
        <v>366</v>
      </c>
      <c r="F16" s="6">
        <v>343</v>
      </c>
      <c r="G16" s="6">
        <v>329</v>
      </c>
      <c r="H16" s="6">
        <v>343</v>
      </c>
      <c r="I16" s="6">
        <v>337</v>
      </c>
      <c r="J16" s="6">
        <v>352</v>
      </c>
    </row>
    <row r="17" spans="1:17">
      <c r="A17" s="12">
        <v>0</v>
      </c>
      <c r="B17" s="6">
        <v>342</v>
      </c>
      <c r="C17" s="6">
        <v>334</v>
      </c>
      <c r="D17" s="6">
        <v>349</v>
      </c>
      <c r="E17" s="6">
        <v>266</v>
      </c>
      <c r="F17" s="6">
        <v>267</v>
      </c>
      <c r="G17" s="6">
        <v>267</v>
      </c>
      <c r="H17" s="6"/>
      <c r="I17" s="6"/>
      <c r="J17" s="6"/>
      <c r="K17" s="6" t="s">
        <v>24</v>
      </c>
      <c r="L17" s="6">
        <f>AVERAGE(E17:G17)</f>
        <v>266.66666666666669</v>
      </c>
    </row>
    <row r="18" spans="1:17">
      <c r="E18" s="16" t="s">
        <v>36</v>
      </c>
      <c r="F18" s="16"/>
      <c r="G18" s="16"/>
    </row>
    <row r="19" spans="1:17">
      <c r="A19" s="5" t="s">
        <v>25</v>
      </c>
    </row>
    <row r="20" spans="1:17">
      <c r="A20" s="5" t="s">
        <v>19</v>
      </c>
      <c r="B20" s="17" t="s">
        <v>26</v>
      </c>
      <c r="C20" s="17"/>
      <c r="D20" s="17"/>
      <c r="E20" s="17" t="s">
        <v>27</v>
      </c>
      <c r="F20" s="17"/>
      <c r="G20" s="17"/>
      <c r="H20" s="17" t="s">
        <v>28</v>
      </c>
      <c r="I20" s="17"/>
      <c r="J20" s="17"/>
      <c r="M20" s="3"/>
      <c r="O20" s="3"/>
      <c r="Q20" s="3"/>
    </row>
    <row r="21" spans="1:17">
      <c r="A21" s="13">
        <v>100</v>
      </c>
      <c r="B21">
        <f>(B12-$L$17)/(B3-$L$8)</f>
        <v>181.66152592372666</v>
      </c>
      <c r="C21">
        <f t="shared" ref="C21:J21" si="0">(C12-$L$17)/(C3-$L$8)</f>
        <v>184.96058037175789</v>
      </c>
      <c r="D21">
        <f t="shared" si="0"/>
        <v>163.44611882204671</v>
      </c>
      <c r="E21">
        <f t="shared" si="0"/>
        <v>14610.949172594414</v>
      </c>
      <c r="F21">
        <f t="shared" si="0"/>
        <v>14827.297389548496</v>
      </c>
      <c r="G21">
        <f t="shared" si="0"/>
        <v>14696.81985852158</v>
      </c>
      <c r="H21">
        <f t="shared" si="0"/>
        <v>2510.3511208971818</v>
      </c>
      <c r="I21">
        <f t="shared" si="0"/>
        <v>2441.4428698412789</v>
      </c>
      <c r="J21">
        <f t="shared" si="0"/>
        <v>2844.7329902352685</v>
      </c>
    </row>
    <row r="22" spans="1:17">
      <c r="A22" s="13">
        <v>99</v>
      </c>
      <c r="B22">
        <f t="shared" ref="B22:J25" si="1">(B13-$L$17)/(B4-$L$8)</f>
        <v>161.8416535441458</v>
      </c>
      <c r="C22">
        <f t="shared" si="1"/>
        <v>171.02104265370357</v>
      </c>
      <c r="D22">
        <f t="shared" si="1"/>
        <v>154.89286822094576</v>
      </c>
      <c r="E22">
        <f t="shared" si="1"/>
        <v>670.33479427708903</v>
      </c>
      <c r="F22">
        <f t="shared" si="1"/>
        <v>474.66326229125031</v>
      </c>
      <c r="G22">
        <f t="shared" si="1"/>
        <v>455.2613719750733</v>
      </c>
      <c r="H22">
        <f t="shared" si="1"/>
        <v>453.80679003747127</v>
      </c>
      <c r="I22">
        <f t="shared" si="1"/>
        <v>896.08781449759738</v>
      </c>
      <c r="J22">
        <f t="shared" si="1"/>
        <v>887.41823662078002</v>
      </c>
    </row>
    <row r="23" spans="1:17">
      <c r="A23" s="13">
        <v>90</v>
      </c>
      <c r="B23">
        <f t="shared" si="1"/>
        <v>141.52728334179844</v>
      </c>
      <c r="C23">
        <f t="shared" si="1"/>
        <v>148.97287281489292</v>
      </c>
      <c r="D23">
        <f t="shared" si="1"/>
        <v>152.16393959493328</v>
      </c>
      <c r="E23">
        <f t="shared" si="1"/>
        <v>195.42798918278024</v>
      </c>
      <c r="F23">
        <f t="shared" si="1"/>
        <v>299.58677765931634</v>
      </c>
      <c r="G23">
        <f t="shared" si="1"/>
        <v>156.39304718368197</v>
      </c>
      <c r="H23">
        <f t="shared" si="1"/>
        <v>286.68188787920911</v>
      </c>
      <c r="I23">
        <f t="shared" si="1"/>
        <v>246.59167073102967</v>
      </c>
      <c r="J23">
        <f t="shared" si="1"/>
        <v>230.4609231483245</v>
      </c>
    </row>
    <row r="24" spans="1:17">
      <c r="A24" s="13">
        <v>50</v>
      </c>
      <c r="B24">
        <f t="shared" si="1"/>
        <v>165.6002965852565</v>
      </c>
      <c r="C24">
        <f t="shared" si="1"/>
        <v>164.31742078526719</v>
      </c>
      <c r="D24">
        <f t="shared" si="1"/>
        <v>161.99848068509937</v>
      </c>
      <c r="E24">
        <f t="shared" si="1"/>
        <v>189.09604804573036</v>
      </c>
      <c r="F24">
        <f t="shared" si="1"/>
        <v>152.50384818879752</v>
      </c>
      <c r="G24">
        <f t="shared" si="1"/>
        <v>158.57054296287089</v>
      </c>
      <c r="H24">
        <f t="shared" si="1"/>
        <v>174.2637584795111</v>
      </c>
      <c r="I24">
        <f t="shared" si="1"/>
        <v>148.38565564603221</v>
      </c>
      <c r="J24">
        <f t="shared" si="1"/>
        <v>141.3139431967177</v>
      </c>
    </row>
    <row r="25" spans="1:17">
      <c r="A25" s="13">
        <v>20</v>
      </c>
      <c r="B25">
        <f t="shared" si="1"/>
        <v>163.06102772826983</v>
      </c>
      <c r="C25">
        <f t="shared" si="1"/>
        <v>168.17062953967221</v>
      </c>
      <c r="D25">
        <f t="shared" si="1"/>
        <v>164.01312664901062</v>
      </c>
      <c r="E25">
        <f t="shared" si="1"/>
        <v>231.85248217004585</v>
      </c>
      <c r="F25">
        <f t="shared" si="1"/>
        <v>163.89922795331151</v>
      </c>
      <c r="G25">
        <f t="shared" si="1"/>
        <v>152.39181582118891</v>
      </c>
      <c r="H25">
        <f t="shared" si="1"/>
        <v>162.50354622016283</v>
      </c>
      <c r="I25">
        <f t="shared" si="1"/>
        <v>151.08118947568892</v>
      </c>
      <c r="J25">
        <f t="shared" si="1"/>
        <v>171.2031032084266</v>
      </c>
    </row>
    <row r="28" spans="1:17">
      <c r="A28" s="5" t="s">
        <v>30</v>
      </c>
      <c r="B28" s="17" t="s">
        <v>26</v>
      </c>
      <c r="C28" s="17"/>
      <c r="D28" s="17"/>
      <c r="E28" s="17" t="s">
        <v>27</v>
      </c>
      <c r="F28" s="17"/>
      <c r="G28" s="17"/>
      <c r="H28" s="17" t="s">
        <v>28</v>
      </c>
      <c r="I28" s="17"/>
      <c r="J28" s="17"/>
      <c r="M28" s="3"/>
      <c r="O28" s="3"/>
      <c r="Q28" s="3"/>
    </row>
    <row r="29" spans="1:17">
      <c r="A29" s="5">
        <v>100</v>
      </c>
      <c r="B29">
        <f>(B21-$N$14)/$N$13</f>
        <v>-1.1000491474713507</v>
      </c>
      <c r="C29">
        <f t="shared" ref="C29:D29" si="2">(C21-$N$14)/$N$13</f>
        <v>-1.0086550025830989</v>
      </c>
      <c r="D29">
        <f t="shared" si="2"/>
        <v>-1.6046729971452833</v>
      </c>
      <c r="E29">
        <f>(E21-$O$14)/$O$13</f>
        <v>47.100190891652403</v>
      </c>
      <c r="F29">
        <f t="shared" ref="F29:G29" si="3">(F21-$O$14)/$O$13</f>
        <v>47.798133394246385</v>
      </c>
      <c r="G29">
        <f t="shared" si="3"/>
        <v>47.377210976584223</v>
      </c>
      <c r="H29">
        <f>(H21-$P$14)/$P$13</f>
        <v>81.946132869706929</v>
      </c>
      <c r="I29">
        <f t="shared" ref="I29:J29" si="4">(I21-$P$14)/$P$13</f>
        <v>79.482836556848454</v>
      </c>
      <c r="J29">
        <f t="shared" si="4"/>
        <v>93.899441990250537</v>
      </c>
    </row>
    <row r="30" spans="1:17">
      <c r="A30" s="5">
        <v>99</v>
      </c>
      <c r="B30">
        <f t="shared" ref="B30:D33" si="5">(B22-$N$14)/$N$13</f>
        <v>-1.6491217124928443</v>
      </c>
      <c r="C30">
        <f t="shared" si="5"/>
        <v>-1.3948238730724556</v>
      </c>
      <c r="D30">
        <f t="shared" si="5"/>
        <v>-1.8416248380489859</v>
      </c>
      <c r="E30">
        <f t="shared" ref="E30:G33" si="6">(E22-$O$14)/$O$13</f>
        <v>2.1275656309345408</v>
      </c>
      <c r="F30">
        <f t="shared" si="6"/>
        <v>1.4963264155469718</v>
      </c>
      <c r="G30">
        <f t="shared" si="6"/>
        <v>1.4337356344766543</v>
      </c>
      <c r="H30">
        <f t="shared" ref="H30:J33" si="7">(H22-$P$14)/$P$13</f>
        <v>8.4298559389958978</v>
      </c>
      <c r="I30">
        <f t="shared" si="7"/>
        <v>24.240287927990181</v>
      </c>
      <c r="J30">
        <f t="shared" si="7"/>
        <v>23.930372367940944</v>
      </c>
    </row>
    <row r="31" spans="1:17">
      <c r="A31" s="5">
        <v>90</v>
      </c>
      <c r="B31">
        <f t="shared" si="5"/>
        <v>-2.2118934165775981</v>
      </c>
      <c r="C31">
        <f t="shared" si="5"/>
        <v>-2.0056272594705122</v>
      </c>
      <c r="D31">
        <f t="shared" si="5"/>
        <v>-1.9172247113352001</v>
      </c>
      <c r="E31">
        <f t="shared" si="6"/>
        <v>0.59550935280592376</v>
      </c>
      <c r="F31">
        <f t="shared" si="6"/>
        <v>0.93152712323155151</v>
      </c>
      <c r="G31">
        <f t="shared" si="6"/>
        <v>0.46958206072547254</v>
      </c>
      <c r="H31">
        <f t="shared" si="7"/>
        <v>2.4555618745695682</v>
      </c>
      <c r="I31">
        <f t="shared" si="7"/>
        <v>1.0224376467802123</v>
      </c>
      <c r="J31">
        <f t="shared" si="7"/>
        <v>0.44580407336542816</v>
      </c>
    </row>
    <row r="32" spans="1:17">
      <c r="A32" s="5">
        <v>50</v>
      </c>
      <c r="B32">
        <f t="shared" si="5"/>
        <v>-1.5449955235821122</v>
      </c>
      <c r="C32">
        <f t="shared" si="5"/>
        <v>-1.5805352027795334</v>
      </c>
      <c r="D32">
        <f t="shared" si="5"/>
        <v>-1.644777109313811</v>
      </c>
      <c r="E32">
        <f t="shared" si="6"/>
        <v>0.57508241836805718</v>
      </c>
      <c r="F32">
        <f t="shared" si="6"/>
        <v>0.45703544805728602</v>
      </c>
      <c r="G32">
        <f t="shared" si="6"/>
        <v>0.47660669386047771</v>
      </c>
      <c r="H32">
        <f t="shared" si="7"/>
        <v>-1.5631029356005188</v>
      </c>
      <c r="I32">
        <f t="shared" si="7"/>
        <v>-2.4881798939718238</v>
      </c>
      <c r="J32">
        <f t="shared" si="7"/>
        <v>-2.7409757919240119</v>
      </c>
    </row>
    <row r="33" spans="1:10">
      <c r="A33" s="5">
        <v>20</v>
      </c>
      <c r="B33">
        <f t="shared" si="5"/>
        <v>-1.6153412270197016</v>
      </c>
      <c r="C33">
        <f t="shared" si="5"/>
        <v>-1.4737892473149512</v>
      </c>
      <c r="D33">
        <f t="shared" si="5"/>
        <v>-1.5889651037756432</v>
      </c>
      <c r="E33">
        <f t="shared" si="6"/>
        <v>0.71301529830971622</v>
      </c>
      <c r="F33">
        <f t="shared" si="6"/>
        <v>0.49379710934031712</v>
      </c>
      <c r="G33">
        <f t="shared" si="6"/>
        <v>0.45667403000577106</v>
      </c>
      <c r="H33">
        <f t="shared" si="7"/>
        <v>-1.9835008858167289</v>
      </c>
      <c r="I33">
        <f t="shared" si="7"/>
        <v>-2.3918213528387464</v>
      </c>
      <c r="J33">
        <f t="shared" si="7"/>
        <v>-1.6725136480865594</v>
      </c>
    </row>
  </sheetData>
  <mergeCells count="12">
    <mergeCell ref="E18:G18"/>
    <mergeCell ref="B28:D28"/>
    <mergeCell ref="E28:G28"/>
    <mergeCell ref="H28:J28"/>
    <mergeCell ref="B20:D20"/>
    <mergeCell ref="E20:G20"/>
    <mergeCell ref="H20:J20"/>
    <mergeCell ref="B1:D1"/>
    <mergeCell ref="E1:G1"/>
    <mergeCell ref="H1:J1"/>
    <mergeCell ref="E9:G9"/>
    <mergeCell ref="N11:P1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9C1C-C982-E042-BF3B-FC5CC3C48469}">
  <dimension ref="A1:Q33"/>
  <sheetViews>
    <sheetView workbookViewId="0">
      <selection activeCell="J12" sqref="J12"/>
    </sheetView>
  </sheetViews>
  <sheetFormatPr baseColWidth="10" defaultRowHeight="16"/>
  <sheetData>
    <row r="1" spans="1:17">
      <c r="A1" t="s">
        <v>13</v>
      </c>
      <c r="B1" s="17" t="s">
        <v>26</v>
      </c>
      <c r="C1" s="17"/>
      <c r="D1" s="17"/>
      <c r="E1" s="17" t="s">
        <v>27</v>
      </c>
      <c r="F1" s="17"/>
      <c r="G1" s="17"/>
      <c r="H1" s="17" t="s">
        <v>28</v>
      </c>
      <c r="I1" s="17"/>
      <c r="J1" s="17"/>
    </row>
    <row r="2" spans="1:17">
      <c r="A2" s="5" t="s">
        <v>0</v>
      </c>
      <c r="B2" s="5" t="s">
        <v>33</v>
      </c>
      <c r="C2" s="5" t="s">
        <v>34</v>
      </c>
      <c r="D2" s="5" t="s">
        <v>35</v>
      </c>
      <c r="E2" s="5" t="s">
        <v>33</v>
      </c>
      <c r="F2" s="5" t="s">
        <v>34</v>
      </c>
      <c r="G2" s="5" t="s">
        <v>35</v>
      </c>
      <c r="H2" s="5" t="s">
        <v>33</v>
      </c>
      <c r="I2" s="5" t="s">
        <v>34</v>
      </c>
      <c r="J2" s="5" t="s">
        <v>35</v>
      </c>
    </row>
    <row r="3" spans="1:17">
      <c r="A3" s="12">
        <v>1</v>
      </c>
      <c r="B3" s="6">
        <v>0.51759999990463257</v>
      </c>
      <c r="C3" s="6">
        <v>0.49459999799728394</v>
      </c>
      <c r="D3" s="6">
        <v>0.53210002183914185</v>
      </c>
      <c r="E3" s="6">
        <v>0.59030002355575562</v>
      </c>
      <c r="F3" s="6">
        <v>0.56440001726150513</v>
      </c>
      <c r="G3" s="6">
        <v>0.59219998121261597</v>
      </c>
      <c r="H3" s="6">
        <v>0.56879997253417969</v>
      </c>
      <c r="I3" s="6">
        <v>0.56400001049041748</v>
      </c>
      <c r="J3" s="6">
        <v>0.49819999933242798</v>
      </c>
    </row>
    <row r="4" spans="1:17">
      <c r="A4" s="12">
        <v>0.99</v>
      </c>
      <c r="B4" s="6">
        <v>0.5307999849319458</v>
      </c>
      <c r="C4" s="6">
        <v>0.53189998865127563</v>
      </c>
      <c r="D4" s="6">
        <v>0.52109998464584351</v>
      </c>
      <c r="E4" s="6">
        <v>0.52289998531341553</v>
      </c>
      <c r="F4" s="6">
        <v>0.56169998645782471</v>
      </c>
      <c r="G4" s="6">
        <v>0.56180000305175781</v>
      </c>
      <c r="H4" s="6">
        <v>0.68080002069473267</v>
      </c>
      <c r="I4" s="6">
        <v>0.56160002946853638</v>
      </c>
      <c r="J4" s="6">
        <v>0.54670000076293945</v>
      </c>
    </row>
    <row r="5" spans="1:17">
      <c r="A5" s="12">
        <v>0.9</v>
      </c>
      <c r="B5" s="6">
        <v>0.52549999952316284</v>
      </c>
      <c r="C5" s="6">
        <v>0.50910001993179321</v>
      </c>
      <c r="D5" s="6">
        <v>0.50129997730255127</v>
      </c>
      <c r="E5" s="6">
        <v>0.54579997062683105</v>
      </c>
      <c r="F5" s="6">
        <v>0.55460000038146973</v>
      </c>
      <c r="G5" s="6">
        <v>0.52020001411437988</v>
      </c>
      <c r="H5" s="6">
        <v>0.59049999713897705</v>
      </c>
      <c r="I5" s="6">
        <v>0.5591999888420105</v>
      </c>
      <c r="J5" s="6">
        <v>0.55080002546310425</v>
      </c>
    </row>
    <row r="6" spans="1:17">
      <c r="A6" s="12">
        <v>0.5</v>
      </c>
      <c r="B6" s="6">
        <v>0.50880002975463867</v>
      </c>
      <c r="C6" s="6">
        <v>0.49649998545646667</v>
      </c>
      <c r="D6" s="6">
        <v>0.50370001792907715</v>
      </c>
      <c r="E6" s="6">
        <v>0.50139999389648438</v>
      </c>
      <c r="F6" s="6">
        <v>0.53030002117156982</v>
      </c>
      <c r="G6" s="6">
        <v>0.50190001726150513</v>
      </c>
      <c r="H6" s="6">
        <v>0.56129997968673706</v>
      </c>
      <c r="I6" s="6">
        <v>0.57020002603530884</v>
      </c>
      <c r="J6" s="6">
        <v>0.56260001659393311</v>
      </c>
    </row>
    <row r="7" spans="1:17">
      <c r="A7" s="12">
        <v>0.2</v>
      </c>
      <c r="B7" s="6">
        <v>0.50919997692108154</v>
      </c>
      <c r="C7" s="6">
        <v>0.50440001487731934</v>
      </c>
      <c r="D7" s="6">
        <v>0.52050000429153442</v>
      </c>
      <c r="E7" s="6">
        <v>0.54860001802444458</v>
      </c>
      <c r="F7" s="6">
        <v>0.57209998369216919</v>
      </c>
      <c r="G7" s="6">
        <v>0.52560001611709595</v>
      </c>
      <c r="H7" s="6">
        <v>0.56749999523162842</v>
      </c>
      <c r="I7" s="6">
        <v>0.57569998502731323</v>
      </c>
      <c r="J7" s="6">
        <v>0.58289998769760132</v>
      </c>
    </row>
    <row r="8" spans="1:17">
      <c r="A8" s="12">
        <v>0</v>
      </c>
      <c r="B8" s="6">
        <v>0.49619999527931213</v>
      </c>
      <c r="C8" s="6">
        <v>0.48809999227523804</v>
      </c>
      <c r="D8" s="6">
        <v>0.50830000638961792</v>
      </c>
      <c r="E8" s="6">
        <v>4.2399998754262924E-2</v>
      </c>
      <c r="F8" s="6">
        <v>4.2399998754262924E-2</v>
      </c>
      <c r="G8" s="6">
        <v>4.2700000107288361E-2</v>
      </c>
      <c r="H8" s="6"/>
      <c r="I8" s="6"/>
      <c r="J8" s="6"/>
      <c r="K8" s="6" t="s">
        <v>24</v>
      </c>
      <c r="L8" s="6">
        <f>AVERAGE(E8:G8)</f>
        <v>4.2499999205271401E-2</v>
      </c>
    </row>
    <row r="9" spans="1:17">
      <c r="E9" s="16" t="s">
        <v>36</v>
      </c>
      <c r="F9" s="16"/>
      <c r="G9" s="16"/>
    </row>
    <row r="10" spans="1:17">
      <c r="A10" s="5" t="s">
        <v>14</v>
      </c>
    </row>
    <row r="11" spans="1:17">
      <c r="A11" s="5" t="s">
        <v>0</v>
      </c>
      <c r="B11" s="5" t="s">
        <v>33</v>
      </c>
      <c r="C11" s="5" t="s">
        <v>34</v>
      </c>
      <c r="D11" s="5" t="s">
        <v>35</v>
      </c>
      <c r="E11" s="5" t="s">
        <v>33</v>
      </c>
      <c r="F11" s="5" t="s">
        <v>34</v>
      </c>
      <c r="G11" s="5" t="s">
        <v>35</v>
      </c>
      <c r="H11" s="5" t="s">
        <v>33</v>
      </c>
      <c r="I11" s="5" t="s">
        <v>34</v>
      </c>
      <c r="J11" s="5" t="s">
        <v>35</v>
      </c>
      <c r="M11" s="7" t="s">
        <v>29</v>
      </c>
      <c r="N11" s="15" t="s">
        <v>17</v>
      </c>
      <c r="O11" s="15"/>
      <c r="P11" s="15"/>
      <c r="Q11" s="1"/>
    </row>
    <row r="12" spans="1:17">
      <c r="A12" s="12">
        <v>1</v>
      </c>
      <c r="B12" s="6">
        <v>334</v>
      </c>
      <c r="C12" s="6">
        <v>328</v>
      </c>
      <c r="D12" s="6">
        <v>323</v>
      </c>
      <c r="E12" s="6">
        <v>7445</v>
      </c>
      <c r="F12" s="6">
        <v>7589</v>
      </c>
      <c r="G12" s="6">
        <v>7443</v>
      </c>
      <c r="H12" s="6">
        <v>1571</v>
      </c>
      <c r="I12" s="6">
        <v>1367</v>
      </c>
      <c r="J12" s="6">
        <v>1469</v>
      </c>
      <c r="N12" s="3" t="s">
        <v>10</v>
      </c>
      <c r="O12" s="3" t="s">
        <v>11</v>
      </c>
      <c r="P12" s="3" t="s">
        <v>12</v>
      </c>
    </row>
    <row r="13" spans="1:17">
      <c r="A13" s="12">
        <v>0.99</v>
      </c>
      <c r="B13" s="6">
        <v>326</v>
      </c>
      <c r="C13" s="6">
        <v>332</v>
      </c>
      <c r="D13" s="6">
        <v>321</v>
      </c>
      <c r="E13" s="6">
        <v>704</v>
      </c>
      <c r="F13" s="6">
        <v>529</v>
      </c>
      <c r="G13" s="6">
        <v>508</v>
      </c>
      <c r="H13" s="6">
        <v>616</v>
      </c>
      <c r="I13" s="6">
        <v>863</v>
      </c>
      <c r="J13" s="6">
        <v>796</v>
      </c>
      <c r="M13" s="1" t="s">
        <v>20</v>
      </c>
      <c r="N13" s="1">
        <v>36.097000000000001</v>
      </c>
      <c r="O13" s="1">
        <v>309.98</v>
      </c>
      <c r="P13" s="1">
        <v>27.974</v>
      </c>
    </row>
    <row r="14" spans="1:17">
      <c r="A14" s="12">
        <v>0.9</v>
      </c>
      <c r="B14" s="6">
        <v>323</v>
      </c>
      <c r="C14" s="6">
        <v>317</v>
      </c>
      <c r="D14" s="6">
        <v>315</v>
      </c>
      <c r="E14" s="6">
        <v>355</v>
      </c>
      <c r="F14" s="6">
        <v>423</v>
      </c>
      <c r="G14" s="6">
        <v>320</v>
      </c>
      <c r="H14" s="6">
        <v>444</v>
      </c>
      <c r="I14" s="6">
        <v>385</v>
      </c>
      <c r="J14" s="6">
        <v>355</v>
      </c>
      <c r="M14" s="1" t="s">
        <v>21</v>
      </c>
      <c r="N14" s="1">
        <v>221.37</v>
      </c>
      <c r="O14" s="1">
        <v>10.832000000000001</v>
      </c>
      <c r="P14" s="1">
        <v>217.99</v>
      </c>
    </row>
    <row r="15" spans="1:17">
      <c r="A15" s="12">
        <v>0.5</v>
      </c>
      <c r="B15" s="6">
        <v>318</v>
      </c>
      <c r="C15" s="6">
        <v>315</v>
      </c>
      <c r="D15" s="6">
        <v>323</v>
      </c>
      <c r="E15" s="6">
        <v>351</v>
      </c>
      <c r="F15" s="6">
        <v>319</v>
      </c>
      <c r="G15" s="6">
        <v>315</v>
      </c>
      <c r="H15" s="6">
        <v>332</v>
      </c>
      <c r="I15" s="6">
        <v>334</v>
      </c>
      <c r="J15" s="6">
        <v>343</v>
      </c>
    </row>
    <row r="16" spans="1:17">
      <c r="A16" s="12">
        <v>0.2</v>
      </c>
      <c r="B16" s="6">
        <v>321</v>
      </c>
      <c r="C16" s="6">
        <v>323</v>
      </c>
      <c r="D16" s="6">
        <v>327</v>
      </c>
      <c r="E16" s="6">
        <v>361</v>
      </c>
      <c r="F16" s="6">
        <v>333</v>
      </c>
      <c r="G16" s="6">
        <v>320</v>
      </c>
      <c r="H16" s="6">
        <v>334</v>
      </c>
      <c r="I16" s="6">
        <v>330</v>
      </c>
      <c r="J16" s="6">
        <v>354</v>
      </c>
    </row>
    <row r="17" spans="1:17">
      <c r="A17" s="12">
        <v>0</v>
      </c>
      <c r="B17" s="6">
        <v>321</v>
      </c>
      <c r="C17" s="6">
        <v>315</v>
      </c>
      <c r="D17" s="6">
        <v>339</v>
      </c>
      <c r="E17" s="6">
        <v>245</v>
      </c>
      <c r="F17" s="6">
        <v>241</v>
      </c>
      <c r="G17" s="6">
        <v>240</v>
      </c>
      <c r="H17" s="6"/>
      <c r="I17" s="6"/>
      <c r="J17" s="6"/>
      <c r="K17" s="6" t="s">
        <v>24</v>
      </c>
      <c r="L17" s="6">
        <f>AVERAGE(E17:G17)</f>
        <v>242</v>
      </c>
    </row>
    <row r="18" spans="1:17">
      <c r="E18" s="16" t="s">
        <v>36</v>
      </c>
      <c r="F18" s="16"/>
      <c r="G18" s="16"/>
    </row>
    <row r="19" spans="1:17">
      <c r="A19" s="5" t="s">
        <v>25</v>
      </c>
    </row>
    <row r="20" spans="1:17">
      <c r="A20" s="5" t="s">
        <v>19</v>
      </c>
      <c r="B20" s="17" t="s">
        <v>26</v>
      </c>
      <c r="C20" s="17"/>
      <c r="D20" s="17"/>
      <c r="E20" s="17" t="s">
        <v>27</v>
      </c>
      <c r="F20" s="17"/>
      <c r="G20" s="17"/>
      <c r="H20" s="17" t="s">
        <v>28</v>
      </c>
      <c r="I20" s="17"/>
      <c r="J20" s="17"/>
      <c r="M20" s="3"/>
      <c r="O20" s="3"/>
      <c r="Q20" s="3"/>
    </row>
    <row r="21" spans="1:17">
      <c r="A21" s="13">
        <v>100</v>
      </c>
      <c r="B21">
        <f>(B12-$L$17)/(B3-$L$8)</f>
        <v>193.64344320053314</v>
      </c>
      <c r="C21">
        <f t="shared" ref="C21:J21" si="0">(C12-$L$17)/(C3-$L$8)</f>
        <v>190.22340241050097</v>
      </c>
      <c r="D21">
        <f t="shared" si="0"/>
        <v>165.44116882235707</v>
      </c>
      <c r="E21">
        <f t="shared" si="0"/>
        <v>13148.958889770873</v>
      </c>
      <c r="F21">
        <f t="shared" si="0"/>
        <v>14077.408978377109</v>
      </c>
      <c r="G21">
        <f t="shared" si="0"/>
        <v>13099.87308659542</v>
      </c>
      <c r="H21">
        <f t="shared" si="0"/>
        <v>2525.1758832399723</v>
      </c>
      <c r="I21">
        <f t="shared" si="0"/>
        <v>2157.2386877377685</v>
      </c>
      <c r="J21">
        <f t="shared" si="0"/>
        <v>2692.5608945745516</v>
      </c>
    </row>
    <row r="22" spans="1:17">
      <c r="A22" s="13">
        <v>99</v>
      </c>
      <c r="B22">
        <f t="shared" ref="B22:J25" si="1">(B13-$L$17)/(B4-$L$8)</f>
        <v>172.02539925327574</v>
      </c>
      <c r="C22">
        <f t="shared" si="1"/>
        <v>183.89865537569602</v>
      </c>
      <c r="D22">
        <f t="shared" si="1"/>
        <v>165.06477727381682</v>
      </c>
      <c r="E22">
        <f t="shared" si="1"/>
        <v>961.69861232260314</v>
      </c>
      <c r="F22">
        <f t="shared" si="1"/>
        <v>552.77351126049859</v>
      </c>
      <c r="G22">
        <f t="shared" si="1"/>
        <v>512.2279954356286</v>
      </c>
      <c r="H22">
        <f t="shared" si="1"/>
        <v>585.93136050235114</v>
      </c>
      <c r="I22">
        <f t="shared" si="1"/>
        <v>1196.3012209516839</v>
      </c>
      <c r="J22">
        <f t="shared" si="1"/>
        <v>1098.7703258399058</v>
      </c>
    </row>
    <row r="23" spans="1:17">
      <c r="A23" s="13">
        <v>90</v>
      </c>
      <c r="B23">
        <f t="shared" si="1"/>
        <v>167.70186324366256</v>
      </c>
      <c r="C23">
        <f t="shared" si="1"/>
        <v>160.73724103831134</v>
      </c>
      <c r="D23">
        <f t="shared" si="1"/>
        <v>159.11073122266308</v>
      </c>
      <c r="E23">
        <f t="shared" si="1"/>
        <v>224.51819276053999</v>
      </c>
      <c r="F23">
        <f t="shared" si="1"/>
        <v>353.44659165060864</v>
      </c>
      <c r="G23">
        <f t="shared" si="1"/>
        <v>163.28238971238255</v>
      </c>
      <c r="H23">
        <f t="shared" si="1"/>
        <v>368.61314007602778</v>
      </c>
      <c r="I23">
        <f t="shared" si="1"/>
        <v>276.75634385155445</v>
      </c>
      <c r="J23">
        <f t="shared" si="1"/>
        <v>222.30964816571003</v>
      </c>
    </row>
    <row r="24" spans="1:17">
      <c r="A24" s="13">
        <v>50</v>
      </c>
      <c r="B24">
        <f t="shared" si="1"/>
        <v>162.98519198135432</v>
      </c>
      <c r="C24">
        <f t="shared" si="1"/>
        <v>160.79295641125762</v>
      </c>
      <c r="D24">
        <f t="shared" si="1"/>
        <v>175.62878731908219</v>
      </c>
      <c r="E24">
        <f t="shared" si="1"/>
        <v>237.52451789271538</v>
      </c>
      <c r="F24">
        <f t="shared" si="1"/>
        <v>157.85157140751389</v>
      </c>
      <c r="G24">
        <f t="shared" si="1"/>
        <v>158.90291060255095</v>
      </c>
      <c r="H24">
        <f t="shared" si="1"/>
        <v>173.4772617309597</v>
      </c>
      <c r="I24">
        <f t="shared" si="1"/>
        <v>174.34147303849107</v>
      </c>
      <c r="J24">
        <f t="shared" si="1"/>
        <v>194.1934178489451</v>
      </c>
    </row>
    <row r="25" spans="1:17">
      <c r="A25" s="13">
        <v>20</v>
      </c>
      <c r="B25">
        <f t="shared" si="1"/>
        <v>169.27363139516979</v>
      </c>
      <c r="C25">
        <f t="shared" si="1"/>
        <v>175.36262665448911</v>
      </c>
      <c r="D25">
        <f t="shared" si="1"/>
        <v>177.82426589024899</v>
      </c>
      <c r="E25">
        <f t="shared" si="1"/>
        <v>235.13138821383458</v>
      </c>
      <c r="F25">
        <f t="shared" si="1"/>
        <v>171.82779959513257</v>
      </c>
      <c r="G25">
        <f t="shared" si="1"/>
        <v>161.45724957454632</v>
      </c>
      <c r="H25">
        <f t="shared" si="1"/>
        <v>175.23809656444502</v>
      </c>
      <c r="I25">
        <f t="shared" si="1"/>
        <v>165.04126470357866</v>
      </c>
      <c r="J25">
        <f t="shared" si="1"/>
        <v>207.25389042377753</v>
      </c>
    </row>
    <row r="28" spans="1:17">
      <c r="A28" s="5" t="s">
        <v>30</v>
      </c>
      <c r="B28" s="17" t="s">
        <v>26</v>
      </c>
      <c r="C28" s="17"/>
      <c r="D28" s="17"/>
      <c r="E28" s="17" t="s">
        <v>27</v>
      </c>
      <c r="F28" s="17"/>
      <c r="G28" s="17"/>
      <c r="H28" s="17" t="s">
        <v>28</v>
      </c>
      <c r="I28" s="17"/>
      <c r="J28" s="17"/>
      <c r="M28" s="3"/>
      <c r="O28" s="3"/>
      <c r="Q28" s="3"/>
    </row>
    <row r="29" spans="1:17">
      <c r="A29" s="5">
        <v>100</v>
      </c>
      <c r="B29">
        <f>(B21-$N$14)/$N$13</f>
        <v>-0.76811249686862793</v>
      </c>
      <c r="C29">
        <f t="shared" ref="C29:D29" si="2">(C21-$N$14)/$N$13</f>
        <v>-0.86285834250766091</v>
      </c>
      <c r="D29">
        <f t="shared" si="2"/>
        <v>-1.5494038611974106</v>
      </c>
      <c r="E29">
        <f>(E21-$O$14)/$O$13</f>
        <v>42.383788921126758</v>
      </c>
      <c r="F29">
        <f t="shared" ref="F29:G29" si="3">(F21-$O$14)/$O$13</f>
        <v>45.3789824452452</v>
      </c>
      <c r="G29">
        <f t="shared" si="3"/>
        <v>42.225437404333888</v>
      </c>
      <c r="H29">
        <f>(H21-$P$14)/$P$13</f>
        <v>82.476080762135268</v>
      </c>
      <c r="I29">
        <f t="shared" ref="I29:J29" si="4">(I21-$P$14)/$P$13</f>
        <v>69.323253297267769</v>
      </c>
      <c r="J29">
        <f t="shared" si="4"/>
        <v>88.459673074088499</v>
      </c>
    </row>
    <row r="30" spans="1:17">
      <c r="A30" s="5">
        <v>99</v>
      </c>
      <c r="B30">
        <f t="shared" ref="B30:D33" si="5">(B22-$N$14)/$N$13</f>
        <v>-1.3670000483897351</v>
      </c>
      <c r="C30">
        <f t="shared" si="5"/>
        <v>-1.0380736522232867</v>
      </c>
      <c r="D30">
        <f t="shared" si="5"/>
        <v>-1.5598310864111473</v>
      </c>
      <c r="E30">
        <f t="shared" ref="E30:G33" si="6">(E22-$O$14)/$O$13</f>
        <v>3.0675095564959127</v>
      </c>
      <c r="F30">
        <f t="shared" si="6"/>
        <v>1.7483112176930724</v>
      </c>
      <c r="G30">
        <f t="shared" si="6"/>
        <v>1.6175107924241194</v>
      </c>
      <c r="H30">
        <f t="shared" ref="H30:J33" si="7">(H22-$P$14)/$P$13</f>
        <v>13.152976353126158</v>
      </c>
      <c r="I30">
        <f t="shared" si="7"/>
        <v>34.972160611699579</v>
      </c>
      <c r="J30">
        <f t="shared" si="7"/>
        <v>31.485676908554581</v>
      </c>
    </row>
    <row r="31" spans="1:17">
      <c r="A31" s="5">
        <v>90</v>
      </c>
      <c r="B31">
        <f t="shared" si="5"/>
        <v>-1.4867755424644</v>
      </c>
      <c r="C31">
        <f t="shared" si="5"/>
        <v>-1.6797173992766341</v>
      </c>
      <c r="D31">
        <f t="shared" si="5"/>
        <v>-1.7247768173902798</v>
      </c>
      <c r="E31">
        <f t="shared" si="6"/>
        <v>0.68935477372907927</v>
      </c>
      <c r="F31">
        <f t="shared" si="6"/>
        <v>1.1052796685289652</v>
      </c>
      <c r="G31">
        <f t="shared" si="6"/>
        <v>0.49180718018060054</v>
      </c>
      <c r="H31">
        <f t="shared" si="7"/>
        <v>5.3843976576831256</v>
      </c>
      <c r="I31">
        <f t="shared" si="7"/>
        <v>2.1007486899104326</v>
      </c>
      <c r="J31">
        <f t="shared" si="7"/>
        <v>0.15441653555837637</v>
      </c>
    </row>
    <row r="32" spans="1:17">
      <c r="A32" s="5">
        <v>50</v>
      </c>
      <c r="B32">
        <f t="shared" si="5"/>
        <v>-1.6174421148196716</v>
      </c>
      <c r="C32">
        <f t="shared" si="5"/>
        <v>-1.678173908877258</v>
      </c>
      <c r="D32">
        <f t="shared" si="5"/>
        <v>-1.2671749087436022</v>
      </c>
      <c r="E32">
        <f t="shared" si="6"/>
        <v>0.73131336825832427</v>
      </c>
      <c r="F32">
        <f t="shared" si="6"/>
        <v>0.47428728113915053</v>
      </c>
      <c r="G32">
        <f t="shared" si="6"/>
        <v>0.47767891671253287</v>
      </c>
      <c r="H32">
        <f t="shared" si="7"/>
        <v>-1.5912182122342287</v>
      </c>
      <c r="I32">
        <f t="shared" si="7"/>
        <v>-1.5603248359730084</v>
      </c>
      <c r="J32">
        <f t="shared" si="7"/>
        <v>-0.85066783981750571</v>
      </c>
    </row>
    <row r="33" spans="1:10">
      <c r="A33" s="5">
        <v>20</v>
      </c>
      <c r="B33">
        <f t="shared" si="5"/>
        <v>-1.443232639965377</v>
      </c>
      <c r="C33">
        <f t="shared" si="5"/>
        <v>-1.2745483930939108</v>
      </c>
      <c r="D33">
        <f t="shared" si="5"/>
        <v>-1.2063532733953239</v>
      </c>
      <c r="E33">
        <f t="shared" si="6"/>
        <v>0.72359309701862884</v>
      </c>
      <c r="F33">
        <f t="shared" si="6"/>
        <v>0.5193747970679804</v>
      </c>
      <c r="G33">
        <f t="shared" si="6"/>
        <v>0.48591925148250315</v>
      </c>
      <c r="H33">
        <f t="shared" si="7"/>
        <v>-1.5282728045883676</v>
      </c>
      <c r="I33">
        <f t="shared" si="7"/>
        <v>-1.8927838455859494</v>
      </c>
      <c r="J33">
        <f t="shared" si="7"/>
        <v>-0.38378886023530689</v>
      </c>
    </row>
  </sheetData>
  <mergeCells count="12">
    <mergeCell ref="E18:G18"/>
    <mergeCell ref="B28:D28"/>
    <mergeCell ref="E28:G28"/>
    <mergeCell ref="H28:J28"/>
    <mergeCell ref="B20:D20"/>
    <mergeCell ref="E20:G20"/>
    <mergeCell ref="H20:J20"/>
    <mergeCell ref="B1:D1"/>
    <mergeCell ref="E1:G1"/>
    <mergeCell ref="H1:J1"/>
    <mergeCell ref="E9:G9"/>
    <mergeCell ref="N11:P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18F5F-A326-6B40-9D4B-8D5081FB047C}">
  <dimension ref="A1:R33"/>
  <sheetViews>
    <sheetView workbookViewId="0">
      <selection activeCell="E19" sqref="E19"/>
    </sheetView>
  </sheetViews>
  <sheetFormatPr baseColWidth="10" defaultRowHeight="16"/>
  <sheetData>
    <row r="1" spans="1:15">
      <c r="A1" t="s">
        <v>13</v>
      </c>
      <c r="B1" s="17" t="s">
        <v>26</v>
      </c>
      <c r="C1" s="17"/>
      <c r="D1" s="17"/>
      <c r="E1" s="17" t="s">
        <v>27</v>
      </c>
      <c r="F1" s="17"/>
      <c r="G1" s="17"/>
      <c r="H1" s="17" t="s">
        <v>28</v>
      </c>
      <c r="I1" s="17"/>
      <c r="J1" s="17"/>
    </row>
    <row r="2" spans="1:15">
      <c r="A2" s="5" t="s">
        <v>0</v>
      </c>
      <c r="B2" s="5" t="s">
        <v>33</v>
      </c>
      <c r="C2" s="5" t="s">
        <v>34</v>
      </c>
      <c r="D2" s="5" t="s">
        <v>35</v>
      </c>
      <c r="E2" s="5" t="s">
        <v>33</v>
      </c>
      <c r="F2" s="5" t="s">
        <v>34</v>
      </c>
      <c r="G2" s="5" t="s">
        <v>35</v>
      </c>
      <c r="H2" s="5" t="s">
        <v>33</v>
      </c>
      <c r="I2" s="5" t="s">
        <v>34</v>
      </c>
      <c r="J2" s="5" t="s">
        <v>35</v>
      </c>
    </row>
    <row r="3" spans="1:15">
      <c r="A3" s="12">
        <v>1</v>
      </c>
      <c r="B3" s="6"/>
      <c r="C3" s="6"/>
      <c r="D3" s="6"/>
      <c r="E3" s="6"/>
      <c r="F3" s="6"/>
      <c r="G3" s="6"/>
      <c r="H3" s="6"/>
      <c r="I3" s="6"/>
      <c r="J3" s="6"/>
    </row>
    <row r="4" spans="1:15">
      <c r="A4" s="12">
        <v>0.99</v>
      </c>
      <c r="B4" s="6"/>
      <c r="C4" s="6"/>
      <c r="D4" s="6"/>
      <c r="E4" s="6"/>
      <c r="F4" s="6"/>
      <c r="G4" s="6"/>
      <c r="H4" s="6"/>
      <c r="I4" s="6"/>
      <c r="J4" s="6"/>
    </row>
    <row r="5" spans="1:15">
      <c r="A5" s="12">
        <v>0.9</v>
      </c>
      <c r="B5" s="6"/>
      <c r="C5" s="6"/>
      <c r="D5" s="6"/>
      <c r="E5" s="6"/>
      <c r="F5" s="6"/>
      <c r="G5" s="6"/>
      <c r="H5" s="6"/>
      <c r="I5" s="6"/>
      <c r="J5" s="6"/>
    </row>
    <row r="6" spans="1:15">
      <c r="A6" s="12">
        <v>0.5</v>
      </c>
      <c r="B6" s="6"/>
      <c r="C6" s="6"/>
      <c r="D6" s="6"/>
      <c r="E6" s="6"/>
      <c r="F6" s="6"/>
      <c r="G6" s="6"/>
      <c r="H6" s="6"/>
      <c r="I6" s="6"/>
      <c r="J6" s="6"/>
    </row>
    <row r="7" spans="1:15">
      <c r="A7" s="12">
        <v>0.2</v>
      </c>
      <c r="B7" s="6"/>
      <c r="C7" s="6"/>
      <c r="D7" s="6"/>
      <c r="E7" s="6"/>
      <c r="F7" s="6"/>
      <c r="G7" s="6"/>
      <c r="H7" s="6"/>
      <c r="I7" s="6"/>
      <c r="J7" s="6"/>
    </row>
    <row r="8" spans="1:15">
      <c r="A8" s="12">
        <v>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5">
      <c r="E9" s="16" t="s">
        <v>36</v>
      </c>
      <c r="F9" s="16"/>
      <c r="G9" s="16"/>
    </row>
    <row r="10" spans="1:15">
      <c r="A10" s="5" t="s">
        <v>14</v>
      </c>
      <c r="B10" s="18"/>
      <c r="C10" s="18"/>
      <c r="D10" s="18"/>
      <c r="E10" s="18"/>
      <c r="F10" s="18"/>
      <c r="G10" s="18"/>
      <c r="H10" s="18"/>
      <c r="I10" s="18"/>
      <c r="J10" s="18"/>
    </row>
    <row r="11" spans="1:15">
      <c r="A11" s="5" t="s">
        <v>0</v>
      </c>
      <c r="B11" s="5" t="s">
        <v>33</v>
      </c>
      <c r="C11" s="5" t="s">
        <v>34</v>
      </c>
      <c r="D11" s="5" t="s">
        <v>35</v>
      </c>
      <c r="E11" s="5" t="s">
        <v>33</v>
      </c>
      <c r="F11" s="5" t="s">
        <v>34</v>
      </c>
      <c r="G11" s="5" t="s">
        <v>35</v>
      </c>
      <c r="H11" s="5" t="s">
        <v>33</v>
      </c>
      <c r="I11" s="5" t="s">
        <v>34</v>
      </c>
      <c r="J11" s="5" t="s">
        <v>35</v>
      </c>
      <c r="N11" s="15"/>
      <c r="O11" s="15"/>
    </row>
    <row r="12" spans="1:15">
      <c r="A12" s="12">
        <v>1</v>
      </c>
      <c r="B12" s="6"/>
      <c r="C12" s="6"/>
      <c r="D12" s="6"/>
      <c r="E12" s="6"/>
      <c r="F12" s="6"/>
      <c r="G12" s="6"/>
      <c r="H12" s="6"/>
      <c r="I12" s="6"/>
      <c r="J12" s="6"/>
      <c r="N12" s="3"/>
      <c r="O12" s="3"/>
    </row>
    <row r="13" spans="1:15">
      <c r="A13" s="12">
        <v>0.99</v>
      </c>
      <c r="B13" s="6"/>
      <c r="C13" s="6"/>
      <c r="D13" s="6"/>
      <c r="E13" s="6"/>
      <c r="F13" s="6"/>
      <c r="G13" s="6"/>
      <c r="H13" s="6"/>
      <c r="I13" s="6"/>
      <c r="J13" s="6"/>
      <c r="M13" s="1"/>
      <c r="N13" s="1"/>
      <c r="O13" s="1"/>
    </row>
    <row r="14" spans="1:15">
      <c r="A14" s="12">
        <v>0.9</v>
      </c>
      <c r="B14" s="6"/>
      <c r="C14" s="6"/>
      <c r="D14" s="6"/>
      <c r="E14" s="6"/>
      <c r="F14" s="6"/>
      <c r="G14" s="6"/>
      <c r="H14" s="6"/>
      <c r="I14" s="6"/>
      <c r="J14" s="6"/>
      <c r="M14" s="1"/>
      <c r="N14" s="1"/>
      <c r="O14" s="1"/>
    </row>
    <row r="15" spans="1:15">
      <c r="A15" s="12">
        <v>0.5</v>
      </c>
      <c r="B15" s="6"/>
      <c r="C15" s="6"/>
      <c r="D15" s="6"/>
      <c r="E15" s="6"/>
      <c r="F15" s="6"/>
      <c r="G15" s="6"/>
      <c r="H15" s="6"/>
      <c r="I15" s="6"/>
      <c r="J15" s="6"/>
    </row>
    <row r="16" spans="1:15">
      <c r="A16" s="12">
        <v>0.2</v>
      </c>
      <c r="B16" s="6"/>
      <c r="C16" s="6"/>
      <c r="D16" s="6"/>
      <c r="E16" s="6"/>
      <c r="F16" s="6"/>
      <c r="G16" s="6"/>
      <c r="H16" s="6"/>
      <c r="I16" s="6"/>
      <c r="J16" s="6"/>
    </row>
    <row r="17" spans="1:18">
      <c r="A17" s="12">
        <v>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8">
      <c r="E18" s="16" t="s">
        <v>36</v>
      </c>
      <c r="F18" s="16"/>
      <c r="G18" s="16"/>
    </row>
    <row r="19" spans="1:18">
      <c r="A19" s="5" t="s">
        <v>25</v>
      </c>
    </row>
    <row r="20" spans="1:18">
      <c r="A20" s="5" t="s">
        <v>19</v>
      </c>
      <c r="B20" s="17" t="s">
        <v>26</v>
      </c>
      <c r="C20" s="17"/>
      <c r="D20" s="17"/>
      <c r="E20" s="17" t="s">
        <v>27</v>
      </c>
      <c r="F20" s="17"/>
      <c r="G20" s="17"/>
      <c r="H20" s="17" t="s">
        <v>28</v>
      </c>
      <c r="I20" s="17"/>
      <c r="J20" s="17"/>
      <c r="N20" s="3"/>
      <c r="P20" s="3"/>
      <c r="R20" s="3"/>
    </row>
    <row r="21" spans="1:18">
      <c r="A21" s="13">
        <v>100</v>
      </c>
    </row>
    <row r="22" spans="1:18">
      <c r="A22" s="13">
        <v>99</v>
      </c>
    </row>
    <row r="23" spans="1:18">
      <c r="A23" s="13">
        <v>90</v>
      </c>
    </row>
    <row r="24" spans="1:18">
      <c r="A24" s="13">
        <v>50</v>
      </c>
    </row>
    <row r="25" spans="1:18">
      <c r="A25" s="13">
        <v>20</v>
      </c>
    </row>
    <row r="28" spans="1:18">
      <c r="A28" s="5" t="s">
        <v>30</v>
      </c>
      <c r="B28" s="17" t="s">
        <v>26</v>
      </c>
      <c r="C28" s="17"/>
      <c r="D28" s="17"/>
      <c r="E28" s="17" t="s">
        <v>27</v>
      </c>
      <c r="F28" s="17"/>
      <c r="G28" s="17"/>
      <c r="H28" s="17" t="s">
        <v>28</v>
      </c>
      <c r="I28" s="17"/>
      <c r="J28" s="17"/>
      <c r="N28" s="3"/>
      <c r="P28" s="3"/>
      <c r="R28" s="3"/>
    </row>
    <row r="29" spans="1:18">
      <c r="A29" s="5">
        <v>100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</row>
    <row r="30" spans="1:18">
      <c r="A30" s="5">
        <v>99</v>
      </c>
      <c r="B30">
        <v>99</v>
      </c>
      <c r="C30">
        <v>99</v>
      </c>
      <c r="D30">
        <v>99</v>
      </c>
      <c r="E30">
        <v>99</v>
      </c>
      <c r="F30">
        <v>99</v>
      </c>
      <c r="G30">
        <v>99</v>
      </c>
      <c r="H30">
        <v>99</v>
      </c>
      <c r="I30">
        <v>99</v>
      </c>
      <c r="J30">
        <v>99</v>
      </c>
    </row>
    <row r="31" spans="1:18">
      <c r="A31" s="5">
        <v>90</v>
      </c>
      <c r="B31">
        <v>90</v>
      </c>
      <c r="C31">
        <v>90</v>
      </c>
      <c r="D31">
        <v>90</v>
      </c>
      <c r="E31">
        <v>90</v>
      </c>
      <c r="F31">
        <v>90</v>
      </c>
      <c r="G31">
        <v>90</v>
      </c>
      <c r="H31">
        <v>90</v>
      </c>
      <c r="I31">
        <v>90</v>
      </c>
      <c r="J31">
        <v>90</v>
      </c>
    </row>
    <row r="32" spans="1:18">
      <c r="A32" s="5">
        <v>50</v>
      </c>
      <c r="B32">
        <v>50</v>
      </c>
      <c r="C32">
        <v>50</v>
      </c>
      <c r="D32">
        <v>50</v>
      </c>
      <c r="E32">
        <v>50</v>
      </c>
      <c r="F32">
        <v>50</v>
      </c>
      <c r="G32">
        <v>50</v>
      </c>
      <c r="H32">
        <v>50</v>
      </c>
      <c r="I32">
        <v>50</v>
      </c>
      <c r="J32">
        <v>50</v>
      </c>
    </row>
    <row r="33" spans="1:10">
      <c r="A33" s="5">
        <v>20</v>
      </c>
      <c r="B33">
        <v>20</v>
      </c>
      <c r="C33">
        <v>20</v>
      </c>
      <c r="D33">
        <v>20</v>
      </c>
      <c r="E33">
        <v>20</v>
      </c>
      <c r="F33">
        <v>20</v>
      </c>
      <c r="G33">
        <v>20</v>
      </c>
      <c r="H33">
        <v>20</v>
      </c>
      <c r="I33">
        <v>20</v>
      </c>
      <c r="J33">
        <v>20</v>
      </c>
    </row>
  </sheetData>
  <mergeCells count="15">
    <mergeCell ref="B28:D28"/>
    <mergeCell ref="E28:G28"/>
    <mergeCell ref="H28:J28"/>
    <mergeCell ref="N11:O11"/>
    <mergeCell ref="B20:D20"/>
    <mergeCell ref="E20:G20"/>
    <mergeCell ref="H20:J20"/>
    <mergeCell ref="E9:G9"/>
    <mergeCell ref="E18:G18"/>
    <mergeCell ref="B1:D1"/>
    <mergeCell ref="E1:G1"/>
    <mergeCell ref="H1:J1"/>
    <mergeCell ref="B10:D10"/>
    <mergeCell ref="E10:G10"/>
    <mergeCell ref="H10:J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B70B-6CE4-7D46-8024-698D595993A7}">
  <dimension ref="A1:Q33"/>
  <sheetViews>
    <sheetView zoomScale="111" workbookViewId="0">
      <selection activeCell="C35" sqref="C35"/>
    </sheetView>
  </sheetViews>
  <sheetFormatPr baseColWidth="10" defaultRowHeight="16"/>
  <sheetData>
    <row r="1" spans="1:17">
      <c r="A1" t="s">
        <v>13</v>
      </c>
      <c r="B1" s="17" t="s">
        <v>26</v>
      </c>
      <c r="C1" s="17"/>
      <c r="D1" s="17"/>
      <c r="E1" s="17" t="s">
        <v>27</v>
      </c>
      <c r="F1" s="17"/>
      <c r="G1" s="17"/>
      <c r="H1" s="17" t="s">
        <v>28</v>
      </c>
      <c r="I1" s="17"/>
      <c r="J1" s="17"/>
    </row>
    <row r="2" spans="1:17">
      <c r="A2" s="5" t="s">
        <v>0</v>
      </c>
      <c r="B2" s="5" t="s">
        <v>33</v>
      </c>
      <c r="C2" s="5" t="s">
        <v>34</v>
      </c>
      <c r="D2" s="5" t="s">
        <v>35</v>
      </c>
      <c r="E2" s="5" t="s">
        <v>33</v>
      </c>
      <c r="F2" s="5" t="s">
        <v>34</v>
      </c>
      <c r="G2" s="5" t="s">
        <v>35</v>
      </c>
      <c r="H2" s="5" t="s">
        <v>33</v>
      </c>
      <c r="I2" s="5" t="s">
        <v>34</v>
      </c>
      <c r="J2" s="5" t="s">
        <v>35</v>
      </c>
    </row>
    <row r="3" spans="1:17">
      <c r="A3" s="12">
        <v>1</v>
      </c>
      <c r="B3" s="6">
        <v>0.45600000023841858</v>
      </c>
      <c r="C3" s="6">
        <v>0.42590001225471497</v>
      </c>
      <c r="D3" s="6">
        <v>0.42129999399185181</v>
      </c>
      <c r="E3" s="6">
        <v>0.47029998898506165</v>
      </c>
      <c r="F3" s="6">
        <v>0.45089998841285706</v>
      </c>
      <c r="G3" s="6">
        <v>0.44029998779296875</v>
      </c>
      <c r="H3" s="6">
        <v>0.40509998798370361</v>
      </c>
      <c r="I3" s="6">
        <v>0.39590001106262207</v>
      </c>
      <c r="J3" s="6">
        <v>0.40590000152587891</v>
      </c>
    </row>
    <row r="4" spans="1:17">
      <c r="A4" s="12">
        <v>0.99</v>
      </c>
      <c r="B4" s="6">
        <v>0.42469999194145203</v>
      </c>
      <c r="C4" s="6">
        <v>0.42590001225471497</v>
      </c>
      <c r="D4" s="6">
        <v>0.34400001168251038</v>
      </c>
      <c r="E4" s="6">
        <v>0.43939998745918274</v>
      </c>
      <c r="F4" s="6">
        <v>0.46459999680519104</v>
      </c>
      <c r="G4" s="6">
        <v>0.42219999432563782</v>
      </c>
      <c r="H4" s="6">
        <v>0.40329998731613159</v>
      </c>
      <c r="I4" s="6">
        <v>0.38019999861717224</v>
      </c>
      <c r="J4" s="6">
        <v>0.3903999924659729</v>
      </c>
    </row>
    <row r="5" spans="1:17">
      <c r="A5" s="12">
        <v>0.9</v>
      </c>
      <c r="B5" s="6">
        <v>0.4496999979019165</v>
      </c>
      <c r="C5" s="6">
        <v>0.41350001096725464</v>
      </c>
      <c r="D5" s="6">
        <v>0.43770000338554382</v>
      </c>
      <c r="E5" s="6">
        <v>0.41019999980926514</v>
      </c>
      <c r="F5" s="6">
        <v>0.4359000027179718</v>
      </c>
      <c r="G5" s="6">
        <v>0.48039999604225159</v>
      </c>
      <c r="H5" s="6">
        <v>0.41609999537467957</v>
      </c>
      <c r="I5" s="6">
        <v>0.42739999294281006</v>
      </c>
      <c r="J5" s="6">
        <v>0.42120000720024109</v>
      </c>
    </row>
    <row r="6" spans="1:17">
      <c r="A6" s="12">
        <v>0.5</v>
      </c>
      <c r="B6" s="6">
        <v>0.44580000638961792</v>
      </c>
      <c r="C6" s="6">
        <v>0.43439999222755432</v>
      </c>
      <c r="D6" s="6">
        <v>0.43500000238418579</v>
      </c>
      <c r="E6" s="6">
        <v>0.37000000476837158</v>
      </c>
      <c r="F6" s="6">
        <v>0.42739999294281006</v>
      </c>
      <c r="G6" s="6">
        <v>0.3903999924659729</v>
      </c>
      <c r="H6" s="6">
        <v>0.4171999990940094</v>
      </c>
      <c r="I6" s="6">
        <v>0.41060000658035278</v>
      </c>
      <c r="J6" s="6">
        <v>0.40310001373291016</v>
      </c>
    </row>
    <row r="7" spans="1:17">
      <c r="A7" s="12">
        <v>0.2</v>
      </c>
      <c r="B7" s="6">
        <v>0.45109999179840088</v>
      </c>
      <c r="C7" s="6">
        <v>0.44980001449584961</v>
      </c>
      <c r="D7" s="6">
        <v>0.44539999961853027</v>
      </c>
      <c r="E7" s="6">
        <v>0.40860000252723694</v>
      </c>
      <c r="F7" s="6">
        <v>0.42599999904632568</v>
      </c>
      <c r="G7" s="6">
        <v>0.40849998593330383</v>
      </c>
      <c r="H7" s="6">
        <v>0.43140000104904175</v>
      </c>
      <c r="I7" s="6">
        <v>0.42379999160766602</v>
      </c>
      <c r="J7" s="6">
        <v>0.41920000314712524</v>
      </c>
    </row>
    <row r="8" spans="1:17">
      <c r="A8" s="12">
        <v>0</v>
      </c>
      <c r="B8" s="6">
        <v>0.47510001063346863</v>
      </c>
      <c r="C8" s="6">
        <v>0.46869999170303345</v>
      </c>
      <c r="D8" s="6">
        <v>0.44920000433921814</v>
      </c>
      <c r="E8" s="6">
        <v>4.3600000441074371E-2</v>
      </c>
      <c r="F8" s="6">
        <v>4.2899999767541885E-2</v>
      </c>
      <c r="G8" s="6">
        <v>4.2500000447034836E-2</v>
      </c>
      <c r="H8" s="6"/>
      <c r="I8" s="6"/>
      <c r="J8" s="6"/>
      <c r="K8" s="6" t="s">
        <v>24</v>
      </c>
      <c r="L8" s="6">
        <f>AVERAGE(E8:G8)</f>
        <v>4.3000000218550362E-2</v>
      </c>
    </row>
    <row r="9" spans="1:17">
      <c r="E9" s="16" t="s">
        <v>36</v>
      </c>
      <c r="F9" s="16"/>
      <c r="G9" s="16"/>
    </row>
    <row r="10" spans="1:17">
      <c r="A10" s="5" t="s">
        <v>14</v>
      </c>
      <c r="B10" s="18"/>
      <c r="C10" s="18"/>
      <c r="D10" s="18"/>
      <c r="E10" s="18"/>
      <c r="F10" s="18"/>
      <c r="G10" s="18"/>
      <c r="H10" s="18"/>
      <c r="I10" s="18"/>
      <c r="J10" s="18"/>
    </row>
    <row r="11" spans="1:17">
      <c r="A11" s="5" t="s">
        <v>0</v>
      </c>
      <c r="B11" s="5" t="s">
        <v>33</v>
      </c>
      <c r="C11" s="5" t="s">
        <v>34</v>
      </c>
      <c r="D11" s="5" t="s">
        <v>35</v>
      </c>
      <c r="E11" s="5" t="s">
        <v>33</v>
      </c>
      <c r="F11" s="5" t="s">
        <v>34</v>
      </c>
      <c r="G11" s="5" t="s">
        <v>35</v>
      </c>
      <c r="H11" s="5" t="s">
        <v>33</v>
      </c>
      <c r="I11" s="5" t="s">
        <v>34</v>
      </c>
      <c r="J11" s="5" t="s">
        <v>35</v>
      </c>
      <c r="M11" s="7" t="s">
        <v>29</v>
      </c>
      <c r="N11" s="15" t="s">
        <v>17</v>
      </c>
      <c r="O11" s="15"/>
      <c r="P11" s="15"/>
      <c r="Q11" s="1"/>
    </row>
    <row r="12" spans="1:17">
      <c r="A12" s="12">
        <v>1</v>
      </c>
      <c r="B12" s="6">
        <v>1412</v>
      </c>
      <c r="C12" s="6">
        <v>1423</v>
      </c>
      <c r="D12" s="6">
        <v>1391</v>
      </c>
      <c r="E12" s="6">
        <v>15543</v>
      </c>
      <c r="F12" s="6">
        <v>13558</v>
      </c>
      <c r="G12" s="6">
        <v>14940</v>
      </c>
      <c r="H12" s="6">
        <v>1393</v>
      </c>
      <c r="I12" s="6">
        <v>1290</v>
      </c>
      <c r="J12" s="6">
        <v>1348</v>
      </c>
      <c r="N12" s="3" t="s">
        <v>10</v>
      </c>
      <c r="O12" s="3" t="s">
        <v>11</v>
      </c>
      <c r="P12" s="3" t="s">
        <v>12</v>
      </c>
    </row>
    <row r="13" spans="1:17">
      <c r="A13" s="12">
        <v>0.99</v>
      </c>
      <c r="B13" s="6">
        <v>1410</v>
      </c>
      <c r="C13" s="6">
        <v>1482</v>
      </c>
      <c r="D13" s="6">
        <v>1202</v>
      </c>
      <c r="E13" s="6">
        <v>14001</v>
      </c>
      <c r="F13" s="6">
        <v>15105</v>
      </c>
      <c r="G13" s="6">
        <v>14212</v>
      </c>
      <c r="H13" s="6">
        <v>1496</v>
      </c>
      <c r="I13" s="6">
        <v>1313</v>
      </c>
      <c r="J13" s="6">
        <v>1315</v>
      </c>
      <c r="M13" s="1" t="s">
        <v>20</v>
      </c>
      <c r="N13" s="1">
        <v>36.097000000000001</v>
      </c>
      <c r="O13" s="1">
        <v>309.98</v>
      </c>
      <c r="P13" s="1">
        <v>27.974</v>
      </c>
    </row>
    <row r="14" spans="1:17">
      <c r="A14" s="12">
        <v>0.9</v>
      </c>
      <c r="B14" s="6">
        <v>1237</v>
      </c>
      <c r="C14" s="6">
        <v>1140</v>
      </c>
      <c r="D14" s="6">
        <v>1238</v>
      </c>
      <c r="E14" s="6">
        <v>11112</v>
      </c>
      <c r="F14" s="6">
        <v>12230</v>
      </c>
      <c r="G14" s="6">
        <v>13259</v>
      </c>
      <c r="H14" s="6">
        <v>1355</v>
      </c>
      <c r="I14" s="6">
        <v>1323</v>
      </c>
      <c r="J14" s="6">
        <v>1299</v>
      </c>
      <c r="M14" s="1" t="s">
        <v>21</v>
      </c>
      <c r="N14" s="1">
        <v>221.37</v>
      </c>
      <c r="O14" s="1">
        <v>10.832000000000001</v>
      </c>
      <c r="P14" s="1">
        <v>217.99</v>
      </c>
    </row>
    <row r="15" spans="1:17">
      <c r="A15" s="12">
        <v>0.5</v>
      </c>
      <c r="B15" s="6">
        <v>626</v>
      </c>
      <c r="C15" s="6">
        <v>653</v>
      </c>
      <c r="D15" s="6">
        <v>646</v>
      </c>
      <c r="E15" s="6">
        <v>3906</v>
      </c>
      <c r="F15" s="6">
        <v>4755</v>
      </c>
      <c r="G15" s="6">
        <v>4267</v>
      </c>
      <c r="H15" s="6">
        <v>849</v>
      </c>
      <c r="I15" s="6">
        <v>843</v>
      </c>
      <c r="J15" s="6">
        <v>771</v>
      </c>
    </row>
    <row r="16" spans="1:17">
      <c r="A16" s="12">
        <v>0.2</v>
      </c>
      <c r="B16" s="6">
        <v>469</v>
      </c>
      <c r="C16" s="6">
        <v>433</v>
      </c>
      <c r="D16" s="6">
        <v>434</v>
      </c>
      <c r="E16" s="6">
        <v>1912</v>
      </c>
      <c r="F16" s="6">
        <v>1650</v>
      </c>
      <c r="G16" s="6">
        <v>1741</v>
      </c>
      <c r="H16" s="6">
        <v>563</v>
      </c>
      <c r="I16" s="6">
        <v>519</v>
      </c>
      <c r="J16" s="6">
        <v>515</v>
      </c>
    </row>
    <row r="17" spans="1:17">
      <c r="A17" s="12">
        <v>0</v>
      </c>
      <c r="B17" s="6">
        <v>314</v>
      </c>
      <c r="C17" s="6">
        <v>317</v>
      </c>
      <c r="D17" s="6">
        <v>309</v>
      </c>
      <c r="E17" s="6">
        <v>243</v>
      </c>
      <c r="F17" s="6">
        <v>241</v>
      </c>
      <c r="G17" s="6">
        <v>243</v>
      </c>
      <c r="H17" s="6"/>
      <c r="I17" s="6"/>
      <c r="J17" s="6"/>
      <c r="K17" s="6" t="s">
        <v>24</v>
      </c>
      <c r="L17" s="6">
        <f>AVERAGE(E17:G17)</f>
        <v>242.33333333333334</v>
      </c>
    </row>
    <row r="18" spans="1:17">
      <c r="E18" s="16" t="s">
        <v>36</v>
      </c>
      <c r="F18" s="16"/>
      <c r="G18" s="16"/>
    </row>
    <row r="19" spans="1:17">
      <c r="A19" s="5" t="s">
        <v>25</v>
      </c>
    </row>
    <row r="20" spans="1:17">
      <c r="A20" s="5" t="s">
        <v>19</v>
      </c>
      <c r="B20" s="17" t="s">
        <v>26</v>
      </c>
      <c r="C20" s="17"/>
      <c r="D20" s="17"/>
      <c r="E20" s="17" t="s">
        <v>27</v>
      </c>
      <c r="F20" s="17"/>
      <c r="G20" s="17"/>
      <c r="H20" s="17" t="s">
        <v>28</v>
      </c>
      <c r="I20" s="17"/>
      <c r="J20" s="17"/>
      <c r="M20" s="3"/>
      <c r="O20" s="3"/>
      <c r="Q20" s="3"/>
    </row>
    <row r="21" spans="1:17">
      <c r="A21" s="13">
        <v>100</v>
      </c>
      <c r="B21">
        <f>(B12-$L$17)/(B3-$L$8)</f>
        <v>2832.1226794440618</v>
      </c>
      <c r="C21">
        <f t="shared" ref="C21:J21" si="0">(C12-$L$17)/(C3-$L$8)</f>
        <v>3083.4855825367636</v>
      </c>
      <c r="D21">
        <f t="shared" si="0"/>
        <v>3036.3909214204541</v>
      </c>
      <c r="E21">
        <f t="shared" si="0"/>
        <v>35807.786260035173</v>
      </c>
      <c r="F21">
        <f t="shared" si="0"/>
        <v>32644.439941301574</v>
      </c>
      <c r="G21">
        <f t="shared" si="0"/>
        <v>36993.876482096901</v>
      </c>
      <c r="H21">
        <f t="shared" si="0"/>
        <v>3177.7594740294585</v>
      </c>
      <c r="I21">
        <f t="shared" si="0"/>
        <v>2968.7351501090675</v>
      </c>
      <c r="J21">
        <f t="shared" si="0"/>
        <v>3046.7529971991171</v>
      </c>
    </row>
    <row r="22" spans="1:17">
      <c r="A22" s="13">
        <v>99</v>
      </c>
      <c r="B22">
        <f t="shared" ref="B22:J22" si="1">(B13-$L$17)/(B4-$L$8)</f>
        <v>3059.1215404435857</v>
      </c>
      <c r="C22">
        <f t="shared" si="1"/>
        <v>3237.5728067346763</v>
      </c>
      <c r="D22">
        <f t="shared" si="1"/>
        <v>3188.2612296231478</v>
      </c>
      <c r="E22">
        <f t="shared" si="1"/>
        <v>34709.049216781495</v>
      </c>
      <c r="F22">
        <f t="shared" si="1"/>
        <v>35253.004712992974</v>
      </c>
      <c r="G22">
        <f t="shared" si="1"/>
        <v>36839.838828482636</v>
      </c>
      <c r="H22">
        <f t="shared" si="1"/>
        <v>3479.5079421613527</v>
      </c>
      <c r="I22">
        <f t="shared" si="1"/>
        <v>3175.1680656919084</v>
      </c>
      <c r="J22">
        <f t="shared" si="1"/>
        <v>3087.6991669668791</v>
      </c>
    </row>
    <row r="23" spans="1:17">
      <c r="A23" s="13">
        <v>90</v>
      </c>
      <c r="B23">
        <f t="shared" ref="B23:J23" si="2">(B14-$L$17)/(B5-$L$8)</f>
        <v>2445.701185966218</v>
      </c>
      <c r="C23">
        <f t="shared" si="2"/>
        <v>2422.8519315091708</v>
      </c>
      <c r="D23">
        <f t="shared" si="2"/>
        <v>2522.5909771412148</v>
      </c>
      <c r="E23">
        <f t="shared" si="2"/>
        <v>29601.488776639755</v>
      </c>
      <c r="F23">
        <f t="shared" si="2"/>
        <v>30510.731968458869</v>
      </c>
      <c r="G23">
        <f t="shared" si="2"/>
        <v>29759.183335505048</v>
      </c>
      <c r="H23">
        <f t="shared" si="2"/>
        <v>2982.2210697190039</v>
      </c>
      <c r="I23">
        <f t="shared" si="2"/>
        <v>2811.307718837179</v>
      </c>
      <c r="J23">
        <f t="shared" si="2"/>
        <v>2793.9361373883362</v>
      </c>
    </row>
    <row r="24" spans="1:17">
      <c r="A24" s="13">
        <v>50</v>
      </c>
      <c r="B24">
        <f t="shared" ref="B24:J24" si="3">(B15-$L$17)/(B6-$L$8)</f>
        <v>952.49915786675774</v>
      </c>
      <c r="C24">
        <f t="shared" si="3"/>
        <v>1049.2250256796619</v>
      </c>
      <c r="D24">
        <f t="shared" si="3"/>
        <v>1029.7618990729025</v>
      </c>
      <c r="E24">
        <f t="shared" si="3"/>
        <v>11203.873442480262</v>
      </c>
      <c r="F24">
        <f t="shared" si="3"/>
        <v>11739.507679709355</v>
      </c>
      <c r="G24">
        <f t="shared" si="3"/>
        <v>11585.108683019916</v>
      </c>
      <c r="H24">
        <f t="shared" si="3"/>
        <v>1621.2364203362197</v>
      </c>
      <c r="I24">
        <f t="shared" si="3"/>
        <v>1634.0224599329124</v>
      </c>
      <c r="J24">
        <f t="shared" si="3"/>
        <v>1468.1106548905611</v>
      </c>
    </row>
    <row r="25" spans="1:17">
      <c r="A25" s="13">
        <v>20</v>
      </c>
      <c r="B25">
        <f t="shared" ref="B25:J25" si="4">(B16-$L$17)/(B7-$L$8)</f>
        <v>555.41943480367888</v>
      </c>
      <c r="C25">
        <f t="shared" si="4"/>
        <v>468.69877083312207</v>
      </c>
      <c r="D25">
        <f t="shared" si="4"/>
        <v>476.30881449418865</v>
      </c>
      <c r="E25">
        <f t="shared" si="4"/>
        <v>4566.9219259383899</v>
      </c>
      <c r="F25">
        <f t="shared" si="4"/>
        <v>3675.3698981071179</v>
      </c>
      <c r="G25">
        <f t="shared" si="4"/>
        <v>4100.3193577038019</v>
      </c>
      <c r="H25">
        <f t="shared" si="4"/>
        <v>825.60933568744906</v>
      </c>
      <c r="I25">
        <f t="shared" si="4"/>
        <v>726.54063267548315</v>
      </c>
      <c r="J25">
        <f t="shared" si="4"/>
        <v>724.79177178112616</v>
      </c>
    </row>
    <row r="28" spans="1:17">
      <c r="A28" s="5" t="s">
        <v>30</v>
      </c>
      <c r="B28" s="17" t="s">
        <v>26</v>
      </c>
      <c r="C28" s="17"/>
      <c r="D28" s="17"/>
      <c r="E28" s="17" t="s">
        <v>27</v>
      </c>
      <c r="F28" s="17"/>
      <c r="G28" s="17"/>
      <c r="H28" s="17" t="s">
        <v>28</v>
      </c>
      <c r="I28" s="17"/>
      <c r="J28" s="17"/>
      <c r="M28" s="3"/>
      <c r="O28" s="3"/>
      <c r="Q28" s="3"/>
    </row>
    <row r="29" spans="1:17">
      <c r="A29" s="5">
        <v>100</v>
      </c>
      <c r="B29">
        <f>(B21-$N$14)/$N$13</f>
        <v>72.326029294513717</v>
      </c>
      <c r="C29">
        <f t="shared" ref="C29:D29" si="5">(C21-$N$14)/$N$13</f>
        <v>79.289569286554666</v>
      </c>
      <c r="D29">
        <f t="shared" si="5"/>
        <v>77.984899615493092</v>
      </c>
      <c r="E29">
        <f>(E21-$O$14)/$O$13</f>
        <v>115.48149641923727</v>
      </c>
      <c r="F29">
        <f t="shared" ref="F29:G29" si="6">(F21-$O$14)/$O$13</f>
        <v>105.27649506839658</v>
      </c>
      <c r="G29">
        <f t="shared" si="6"/>
        <v>119.30784077068488</v>
      </c>
      <c r="H29">
        <f>(H21-$P$14)/$P$13</f>
        <v>105.80429949343885</v>
      </c>
      <c r="I29">
        <f t="shared" ref="I29:J29" si="7">(I21-$P$14)/$P$13</f>
        <v>98.332206695827097</v>
      </c>
      <c r="J29">
        <f t="shared" si="7"/>
        <v>101.12114810892676</v>
      </c>
    </row>
    <row r="30" spans="1:17">
      <c r="A30" s="5">
        <v>99</v>
      </c>
      <c r="B30">
        <f t="shared" ref="B30:D30" si="8">(B22-$N$14)/$N$13</f>
        <v>78.614608982563254</v>
      </c>
      <c r="C30">
        <f t="shared" si="8"/>
        <v>83.558268186682454</v>
      </c>
      <c r="D30">
        <f t="shared" si="8"/>
        <v>82.192182996458087</v>
      </c>
      <c r="E30">
        <f t="shared" ref="E30:G30" si="9">(E22-$O$14)/$O$13</f>
        <v>111.93695469637233</v>
      </c>
      <c r="F30">
        <f t="shared" si="9"/>
        <v>113.69176305888435</v>
      </c>
      <c r="G30">
        <f t="shared" si="9"/>
        <v>118.81091305401198</v>
      </c>
      <c r="H30">
        <f t="shared" ref="H30:J30" si="10">(H22-$P$14)/$P$13</f>
        <v>116.59104676347154</v>
      </c>
      <c r="I30">
        <f t="shared" si="10"/>
        <v>105.7116631762318</v>
      </c>
      <c r="J30">
        <f t="shared" si="10"/>
        <v>102.58487048569668</v>
      </c>
    </row>
    <row r="31" spans="1:17">
      <c r="A31" s="5">
        <v>90</v>
      </c>
      <c r="B31">
        <f t="shared" ref="B31:D31" si="11">(B23-$N$14)/$N$13</f>
        <v>61.620943179937889</v>
      </c>
      <c r="C31">
        <f t="shared" si="11"/>
        <v>60.987947239636831</v>
      </c>
      <c r="D31">
        <f t="shared" si="11"/>
        <v>63.751031308452639</v>
      </c>
      <c r="E31">
        <f t="shared" ref="E31:G31" si="12">(E23-$O$14)/$O$13</f>
        <v>95.459890240143736</v>
      </c>
      <c r="F31">
        <f t="shared" si="12"/>
        <v>98.393122035159905</v>
      </c>
      <c r="G31">
        <f t="shared" si="12"/>
        <v>95.968615186479923</v>
      </c>
      <c r="H31">
        <f t="shared" ref="H31:J31" si="13">(H23-$P$14)/$P$13</f>
        <v>98.814294334703803</v>
      </c>
      <c r="I31">
        <f t="shared" si="13"/>
        <v>92.704572776048451</v>
      </c>
      <c r="J31">
        <f t="shared" si="13"/>
        <v>92.083582519065416</v>
      </c>
    </row>
    <row r="32" spans="1:17">
      <c r="A32" s="5">
        <v>50</v>
      </c>
      <c r="B32">
        <f t="shared" ref="B32:D32" si="14">(B24-$N$14)/$N$13</f>
        <v>20.254568464602535</v>
      </c>
      <c r="C32">
        <f t="shared" si="14"/>
        <v>22.934178066865996</v>
      </c>
      <c r="D32">
        <f t="shared" si="14"/>
        <v>22.394988477516204</v>
      </c>
      <c r="E32">
        <f t="shared" ref="E32:G32" si="15">(E24-$O$14)/$O$13</f>
        <v>36.108914905736697</v>
      </c>
      <c r="F32">
        <f t="shared" si="15"/>
        <v>37.836878765434399</v>
      </c>
      <c r="G32">
        <f t="shared" si="15"/>
        <v>37.338785350732032</v>
      </c>
      <c r="H32">
        <f t="shared" ref="H32:J32" si="16">(H24-$P$14)/$P$13</f>
        <v>50.162523069143475</v>
      </c>
      <c r="I32">
        <f t="shared" si="16"/>
        <v>50.619591761382438</v>
      </c>
      <c r="J32">
        <f t="shared" si="16"/>
        <v>44.688662861605813</v>
      </c>
    </row>
    <row r="33" spans="1:10">
      <c r="A33" s="5">
        <v>20</v>
      </c>
      <c r="B33">
        <f t="shared" ref="B33:D33" si="17">(B25-$N$14)/$N$13</f>
        <v>9.2542159958910393</v>
      </c>
      <c r="C33">
        <f t="shared" si="17"/>
        <v>6.8517818886090822</v>
      </c>
      <c r="D33">
        <f t="shared" si="17"/>
        <v>7.0626039419948645</v>
      </c>
      <c r="E33">
        <f t="shared" ref="E33:G33" si="18">(E25-$O$14)/$O$13</f>
        <v>14.698012536093907</v>
      </c>
      <c r="F33">
        <f t="shared" si="18"/>
        <v>11.82185269406774</v>
      </c>
      <c r="G33">
        <f t="shared" si="18"/>
        <v>13.192745847163694</v>
      </c>
      <c r="H33">
        <f t="shared" ref="H33:J33" si="19">(H25-$P$14)/$P$13</f>
        <v>21.720859930201225</v>
      </c>
      <c r="I33">
        <f t="shared" si="19"/>
        <v>18.179403470203873</v>
      </c>
      <c r="J33">
        <f t="shared" si="19"/>
        <v>18.116886100705159</v>
      </c>
    </row>
  </sheetData>
  <mergeCells count="15">
    <mergeCell ref="H28:J28"/>
    <mergeCell ref="B20:D20"/>
    <mergeCell ref="E20:G20"/>
    <mergeCell ref="H20:J20"/>
    <mergeCell ref="N11:P11"/>
    <mergeCell ref="E18:G18"/>
    <mergeCell ref="B1:D1"/>
    <mergeCell ref="E1:G1"/>
    <mergeCell ref="B28:D28"/>
    <mergeCell ref="E28:G28"/>
    <mergeCell ref="H1:J1"/>
    <mergeCell ref="B10:D10"/>
    <mergeCell ref="E10:G10"/>
    <mergeCell ref="H10:J10"/>
    <mergeCell ref="E9:G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F80E-DCF2-5D48-9C21-34E1F1ED0B89}">
  <dimension ref="A1:Q33"/>
  <sheetViews>
    <sheetView zoomScale="115" workbookViewId="0">
      <selection activeCell="B10" sqref="B10:J10"/>
    </sheetView>
  </sheetViews>
  <sheetFormatPr baseColWidth="10" defaultRowHeight="16"/>
  <sheetData>
    <row r="1" spans="1:17">
      <c r="A1" t="s">
        <v>13</v>
      </c>
      <c r="B1" s="17" t="s">
        <v>26</v>
      </c>
      <c r="C1" s="17"/>
      <c r="D1" s="17"/>
      <c r="E1" s="17" t="s">
        <v>27</v>
      </c>
      <c r="F1" s="17"/>
      <c r="G1" s="17"/>
      <c r="H1" s="17" t="s">
        <v>28</v>
      </c>
      <c r="I1" s="17"/>
      <c r="J1" s="17"/>
    </row>
    <row r="2" spans="1:17">
      <c r="A2" s="5" t="s">
        <v>0</v>
      </c>
      <c r="B2" s="5" t="s">
        <v>33</v>
      </c>
      <c r="C2" s="5" t="s">
        <v>34</v>
      </c>
      <c r="D2" s="5" t="s">
        <v>35</v>
      </c>
      <c r="E2" s="5" t="s">
        <v>33</v>
      </c>
      <c r="F2" s="5" t="s">
        <v>34</v>
      </c>
      <c r="G2" s="5" t="s">
        <v>35</v>
      </c>
      <c r="H2" s="5" t="s">
        <v>33</v>
      </c>
      <c r="I2" s="5" t="s">
        <v>34</v>
      </c>
      <c r="J2" s="5" t="s">
        <v>35</v>
      </c>
    </row>
    <row r="3" spans="1:17">
      <c r="A3" s="12">
        <v>1</v>
      </c>
      <c r="B3" s="6">
        <v>0.45919999480247498</v>
      </c>
      <c r="C3" s="6">
        <v>0.43320000171661377</v>
      </c>
      <c r="D3" s="6">
        <v>0.44409999251365662</v>
      </c>
      <c r="E3" s="6">
        <v>0.49259999394416809</v>
      </c>
      <c r="F3" s="6">
        <v>0.48469999432563782</v>
      </c>
      <c r="G3" s="6">
        <v>0.48379999399185181</v>
      </c>
      <c r="H3" s="6">
        <v>0.48579999804496765</v>
      </c>
      <c r="I3" s="6">
        <v>0.53049999475479126</v>
      </c>
      <c r="J3" s="6">
        <v>0.50970000028610229</v>
      </c>
    </row>
    <row r="4" spans="1:17">
      <c r="A4" s="12">
        <v>0.99</v>
      </c>
      <c r="B4" s="6">
        <v>0.45210000872612</v>
      </c>
      <c r="C4" s="6">
        <v>0.44049999117851257</v>
      </c>
      <c r="D4" s="6">
        <v>0.44629999995231628</v>
      </c>
      <c r="E4" s="6">
        <v>0.47560000419616699</v>
      </c>
      <c r="F4" s="6">
        <v>0.48640000820159912</v>
      </c>
      <c r="G4" s="6">
        <v>0.47350001335144043</v>
      </c>
      <c r="H4" s="6">
        <v>0.4763999879360199</v>
      </c>
      <c r="I4" s="6">
        <v>0.49309998750686646</v>
      </c>
      <c r="J4" s="6">
        <v>0.53310000896453857</v>
      </c>
    </row>
    <row r="5" spans="1:17">
      <c r="A5" s="12">
        <v>0.9</v>
      </c>
      <c r="B5" s="6">
        <v>0.44830000400543213</v>
      </c>
      <c r="C5" s="6">
        <v>0.44290000200271606</v>
      </c>
      <c r="D5" s="6">
        <v>0.43500000238418579</v>
      </c>
      <c r="E5" s="6">
        <v>0.45059999823570251</v>
      </c>
      <c r="F5" s="6">
        <v>0.46729999780654907</v>
      </c>
      <c r="G5" s="6">
        <v>0.50529998540878296</v>
      </c>
      <c r="H5" s="6">
        <v>0.476500004529953</v>
      </c>
      <c r="I5" s="6">
        <v>0.48519998788833618</v>
      </c>
      <c r="J5" s="6">
        <v>0.50249999761581421</v>
      </c>
    </row>
    <row r="6" spans="1:17">
      <c r="A6" s="12">
        <v>0.5</v>
      </c>
      <c r="B6" s="6">
        <v>0.48320001363754272</v>
      </c>
      <c r="C6" s="6">
        <v>0.4828999936580658</v>
      </c>
      <c r="D6" s="6">
        <v>0.48750001192092896</v>
      </c>
      <c r="E6" s="6">
        <v>0.45370000600814819</v>
      </c>
      <c r="F6" s="6">
        <v>0.47229999303817749</v>
      </c>
      <c r="G6" s="6">
        <v>0.49559998512268066</v>
      </c>
      <c r="H6" s="6">
        <v>0.44990000128746033</v>
      </c>
      <c r="I6" s="6">
        <v>0.47290000319480896</v>
      </c>
      <c r="J6" s="6">
        <v>0.51010000705718994</v>
      </c>
    </row>
    <row r="7" spans="1:17">
      <c r="A7" s="12">
        <v>0.2</v>
      </c>
      <c r="B7" s="6">
        <v>0.49279999732971191</v>
      </c>
      <c r="C7" s="6">
        <v>0.47400000691413879</v>
      </c>
      <c r="D7" s="6">
        <v>0.48899999260902405</v>
      </c>
      <c r="E7" s="6">
        <v>0.45350000262260437</v>
      </c>
      <c r="F7" s="6">
        <v>0.53670001029968262</v>
      </c>
      <c r="G7" s="6">
        <v>0.49219998717308044</v>
      </c>
      <c r="H7" s="6">
        <v>0.45410001277923584</v>
      </c>
      <c r="I7" s="6">
        <v>0.47189998626708984</v>
      </c>
      <c r="J7" s="6">
        <v>0.4814000129699707</v>
      </c>
    </row>
    <row r="8" spans="1:17">
      <c r="A8" s="12">
        <v>0</v>
      </c>
      <c r="B8" s="6">
        <v>0.48539999127388</v>
      </c>
      <c r="C8" s="6">
        <v>0.49390000104904175</v>
      </c>
      <c r="D8" s="6">
        <v>0.5033000111579895</v>
      </c>
      <c r="E8" s="6">
        <v>4.5099999755620956E-2</v>
      </c>
      <c r="F8" s="6">
        <v>4.479999840259552E-2</v>
      </c>
      <c r="G8" s="6">
        <v>4.439999908208847E-2</v>
      </c>
      <c r="H8" s="6"/>
      <c r="I8" s="6"/>
      <c r="J8" s="6"/>
      <c r="K8" s="6" t="s">
        <v>24</v>
      </c>
      <c r="L8" s="6">
        <f>AVERAGE(E8:G8)</f>
        <v>4.4766665746768318E-2</v>
      </c>
    </row>
    <row r="9" spans="1:17">
      <c r="E9" s="16" t="s">
        <v>36</v>
      </c>
      <c r="F9" s="16"/>
      <c r="G9" s="16"/>
    </row>
    <row r="10" spans="1:17">
      <c r="A10" s="5" t="s">
        <v>14</v>
      </c>
    </row>
    <row r="11" spans="1:17">
      <c r="A11" s="5" t="s">
        <v>0</v>
      </c>
      <c r="B11" s="5" t="s">
        <v>33</v>
      </c>
      <c r="C11" s="5" t="s">
        <v>34</v>
      </c>
      <c r="D11" s="5" t="s">
        <v>35</v>
      </c>
      <c r="E11" s="5" t="s">
        <v>33</v>
      </c>
      <c r="F11" s="5" t="s">
        <v>34</v>
      </c>
      <c r="G11" s="5" t="s">
        <v>35</v>
      </c>
      <c r="H11" s="5" t="s">
        <v>33</v>
      </c>
      <c r="I11" s="5" t="s">
        <v>34</v>
      </c>
      <c r="J11" s="5" t="s">
        <v>35</v>
      </c>
      <c r="M11" s="7" t="s">
        <v>29</v>
      </c>
      <c r="N11" s="15" t="s">
        <v>17</v>
      </c>
      <c r="O11" s="15"/>
      <c r="P11" s="15"/>
      <c r="Q11" s="1"/>
    </row>
    <row r="12" spans="1:17">
      <c r="A12" s="12">
        <v>1</v>
      </c>
      <c r="B12" s="6">
        <v>1265</v>
      </c>
      <c r="C12" s="6">
        <v>1267</v>
      </c>
      <c r="D12" s="6">
        <v>1325</v>
      </c>
      <c r="E12" s="6">
        <v>9951</v>
      </c>
      <c r="F12" s="6">
        <v>11631</v>
      </c>
      <c r="G12" s="6">
        <v>10007</v>
      </c>
      <c r="H12" s="6">
        <v>1398</v>
      </c>
      <c r="I12" s="6">
        <v>1576</v>
      </c>
      <c r="J12" s="6">
        <v>1387</v>
      </c>
      <c r="N12" s="3" t="s">
        <v>10</v>
      </c>
      <c r="O12" s="3" t="s">
        <v>11</v>
      </c>
      <c r="P12" s="3" t="s">
        <v>12</v>
      </c>
    </row>
    <row r="13" spans="1:17">
      <c r="A13" s="12">
        <v>0.99</v>
      </c>
      <c r="B13" s="6">
        <v>1198</v>
      </c>
      <c r="C13" s="6">
        <v>1252</v>
      </c>
      <c r="D13" s="6">
        <v>1263</v>
      </c>
      <c r="E13" s="6">
        <v>10794</v>
      </c>
      <c r="F13" s="6">
        <v>13771</v>
      </c>
      <c r="G13" s="6">
        <v>11243</v>
      </c>
      <c r="H13" s="6">
        <v>1469</v>
      </c>
      <c r="I13" s="6">
        <v>1509</v>
      </c>
      <c r="J13" s="6">
        <v>1487</v>
      </c>
      <c r="M13" s="1" t="s">
        <v>20</v>
      </c>
      <c r="N13" s="1">
        <v>36.097000000000001</v>
      </c>
      <c r="O13" s="1">
        <v>309.98</v>
      </c>
      <c r="P13" s="1">
        <v>27.974</v>
      </c>
    </row>
    <row r="14" spans="1:17">
      <c r="A14" s="12">
        <v>0.9</v>
      </c>
      <c r="B14" s="6">
        <v>872</v>
      </c>
      <c r="C14" s="6">
        <v>837</v>
      </c>
      <c r="D14" s="6">
        <v>973</v>
      </c>
      <c r="E14" s="6">
        <v>11084</v>
      </c>
      <c r="F14" s="6">
        <v>10483</v>
      </c>
      <c r="G14" s="6">
        <v>11430</v>
      </c>
      <c r="H14" s="6">
        <v>1345</v>
      </c>
      <c r="I14" s="6">
        <v>1412</v>
      </c>
      <c r="J14" s="6">
        <v>1288</v>
      </c>
      <c r="M14" s="1" t="s">
        <v>21</v>
      </c>
      <c r="N14" s="1">
        <v>221.37</v>
      </c>
      <c r="O14" s="1">
        <v>10.832000000000001</v>
      </c>
      <c r="P14" s="1">
        <v>217.99</v>
      </c>
    </row>
    <row r="15" spans="1:17">
      <c r="A15" s="12">
        <v>0.5</v>
      </c>
      <c r="B15" s="6">
        <v>495</v>
      </c>
      <c r="C15" s="6">
        <v>473</v>
      </c>
      <c r="D15" s="6">
        <v>486</v>
      </c>
      <c r="E15" s="6">
        <v>3358</v>
      </c>
      <c r="F15" s="6">
        <v>3751</v>
      </c>
      <c r="G15" s="6">
        <v>4359</v>
      </c>
      <c r="H15" s="6">
        <v>729</v>
      </c>
      <c r="I15" s="6">
        <v>738</v>
      </c>
      <c r="J15" s="6">
        <v>719</v>
      </c>
    </row>
    <row r="16" spans="1:17">
      <c r="A16" s="12">
        <v>0.2</v>
      </c>
      <c r="B16" s="6">
        <v>411</v>
      </c>
      <c r="C16" s="6">
        <v>377</v>
      </c>
      <c r="D16" s="6">
        <v>401</v>
      </c>
      <c r="E16" s="6">
        <v>1635</v>
      </c>
      <c r="F16" s="6">
        <v>1419</v>
      </c>
      <c r="G16" s="6">
        <v>1730</v>
      </c>
      <c r="H16" s="6">
        <v>530</v>
      </c>
      <c r="I16" s="6">
        <v>498</v>
      </c>
      <c r="J16" s="6">
        <v>451</v>
      </c>
    </row>
    <row r="17" spans="1:17">
      <c r="A17" s="12">
        <v>0</v>
      </c>
      <c r="B17" s="6">
        <v>337</v>
      </c>
      <c r="C17" s="6">
        <v>340</v>
      </c>
      <c r="D17" s="6">
        <v>343</v>
      </c>
      <c r="E17" s="6">
        <v>262</v>
      </c>
      <c r="F17" s="6">
        <v>260</v>
      </c>
      <c r="G17" s="6">
        <v>259</v>
      </c>
      <c r="H17" s="6"/>
      <c r="I17" s="6"/>
      <c r="J17" s="6"/>
      <c r="K17" s="6" t="s">
        <v>24</v>
      </c>
      <c r="L17" s="6">
        <f>AVERAGE(E17:G17)</f>
        <v>260.33333333333331</v>
      </c>
    </row>
    <row r="18" spans="1:17">
      <c r="E18" s="16" t="s">
        <v>36</v>
      </c>
      <c r="F18" s="16"/>
      <c r="G18" s="16"/>
    </row>
    <row r="19" spans="1:17">
      <c r="A19" s="5" t="s">
        <v>25</v>
      </c>
    </row>
    <row r="20" spans="1:17">
      <c r="A20" s="5" t="s">
        <v>19</v>
      </c>
      <c r="B20" s="17" t="s">
        <v>26</v>
      </c>
      <c r="C20" s="17"/>
      <c r="D20" s="17"/>
      <c r="E20" s="17" t="s">
        <v>27</v>
      </c>
      <c r="F20" s="17"/>
      <c r="G20" s="17"/>
      <c r="H20" s="17" t="s">
        <v>28</v>
      </c>
      <c r="I20" s="17"/>
      <c r="J20" s="17"/>
      <c r="M20" s="3"/>
      <c r="O20" s="3"/>
      <c r="Q20" s="3"/>
    </row>
    <row r="21" spans="1:17">
      <c r="A21" s="13">
        <v>100</v>
      </c>
      <c r="B21">
        <f>(B12-$L$17)/(B3-$L$8)</f>
        <v>2424.1937031363204</v>
      </c>
      <c r="C21">
        <f t="shared" ref="C21:J21" si="0">(C12-$L$17)/(C3-$L$8)</f>
        <v>2591.6072938312777</v>
      </c>
      <c r="D21">
        <f t="shared" si="0"/>
        <v>2666.1102274796317</v>
      </c>
      <c r="E21">
        <f t="shared" si="0"/>
        <v>21639.002853300663</v>
      </c>
      <c r="F21">
        <f t="shared" si="0"/>
        <v>25846.340633926709</v>
      </c>
      <c r="G21">
        <f t="shared" si="0"/>
        <v>22200.288769935345</v>
      </c>
      <c r="H21">
        <f t="shared" si="0"/>
        <v>2579.5480371933595</v>
      </c>
      <c r="I21">
        <f t="shared" si="0"/>
        <v>2708.6192939520024</v>
      </c>
      <c r="J21">
        <f t="shared" si="0"/>
        <v>2423.2864864013081</v>
      </c>
    </row>
    <row r="22" spans="1:17">
      <c r="A22" s="13">
        <v>99</v>
      </c>
      <c r="B22">
        <f t="shared" ref="B22:J25" si="1">(B13-$L$17)/(B4-$L$8)</f>
        <v>2301.9639389407862</v>
      </c>
      <c r="C22">
        <f t="shared" si="1"/>
        <v>2505.8962764502089</v>
      </c>
      <c r="D22">
        <f t="shared" si="1"/>
        <v>2497.0944657695445</v>
      </c>
      <c r="E22">
        <f t="shared" si="1"/>
        <v>24449.516150672363</v>
      </c>
      <c r="F22">
        <f t="shared" si="1"/>
        <v>30592.496915127063</v>
      </c>
      <c r="G22">
        <f t="shared" si="1"/>
        <v>25616.544008126933</v>
      </c>
      <c r="H22">
        <f t="shared" si="1"/>
        <v>2800.2163052108413</v>
      </c>
      <c r="I22">
        <f t="shared" si="1"/>
        <v>2785.1301834192564</v>
      </c>
      <c r="J22">
        <f t="shared" si="1"/>
        <v>2511.9453416467604</v>
      </c>
    </row>
    <row r="23" spans="1:17">
      <c r="A23" s="13">
        <v>90</v>
      </c>
      <c r="B23">
        <f t="shared" si="1"/>
        <v>1515.7772820113069</v>
      </c>
      <c r="C23">
        <f t="shared" si="1"/>
        <v>1448.4259773111421</v>
      </c>
      <c r="D23">
        <f t="shared" si="1"/>
        <v>1826.2577790191099</v>
      </c>
      <c r="E23">
        <f t="shared" si="1"/>
        <v>26670.225928181473</v>
      </c>
      <c r="F23">
        <f t="shared" si="1"/>
        <v>24193.75204515308</v>
      </c>
      <c r="G23">
        <f t="shared" si="1"/>
        <v>24253.764472164756</v>
      </c>
      <c r="H23">
        <f t="shared" si="1"/>
        <v>2512.3532727950465</v>
      </c>
      <c r="I23">
        <f t="shared" si="1"/>
        <v>2614.849078781755</v>
      </c>
      <c r="J23">
        <f t="shared" si="1"/>
        <v>2245.1208927050006</v>
      </c>
    </row>
    <row r="24" spans="1:17">
      <c r="A24" s="13">
        <v>50</v>
      </c>
      <c r="B24">
        <f t="shared" si="1"/>
        <v>535.23909117681546</v>
      </c>
      <c r="C24">
        <f t="shared" si="1"/>
        <v>485.39258056561772</v>
      </c>
      <c r="D24">
        <f t="shared" si="1"/>
        <v>509.7123779284853</v>
      </c>
      <c r="E24">
        <f t="shared" si="1"/>
        <v>7574.9917203784753</v>
      </c>
      <c r="F24">
        <f t="shared" si="1"/>
        <v>8164.6656385395845</v>
      </c>
      <c r="G24">
        <f t="shared" si="1"/>
        <v>9091.3126659325953</v>
      </c>
      <c r="H24">
        <f t="shared" si="1"/>
        <v>1156.8207934338034</v>
      </c>
      <c r="I24">
        <f t="shared" si="1"/>
        <v>1115.696034123102</v>
      </c>
      <c r="J24">
        <f t="shared" si="1"/>
        <v>985.67333553838853</v>
      </c>
    </row>
    <row r="25" spans="1:17">
      <c r="A25" s="13">
        <v>20</v>
      </c>
      <c r="B25">
        <f t="shared" si="1"/>
        <v>336.28450395497867</v>
      </c>
      <c r="C25">
        <f t="shared" si="1"/>
        <v>271.80243349543292</v>
      </c>
      <c r="D25">
        <f t="shared" si="1"/>
        <v>316.65041355684571</v>
      </c>
      <c r="E25">
        <f t="shared" si="1"/>
        <v>3363.2359845516085</v>
      </c>
      <c r="F25">
        <f t="shared" si="1"/>
        <v>2355.3326471896353</v>
      </c>
      <c r="G25">
        <f t="shared" si="1"/>
        <v>3284.6607444919732</v>
      </c>
      <c r="H25">
        <f t="shared" si="1"/>
        <v>658.79476622577056</v>
      </c>
      <c r="I25">
        <f t="shared" si="1"/>
        <v>556.42267940405111</v>
      </c>
      <c r="J25">
        <f t="shared" si="1"/>
        <v>436.67454141838573</v>
      </c>
    </row>
    <row r="28" spans="1:17">
      <c r="A28" s="5" t="s">
        <v>30</v>
      </c>
      <c r="B28" s="17" t="s">
        <v>26</v>
      </c>
      <c r="C28" s="17"/>
      <c r="D28" s="17"/>
      <c r="E28" s="17" t="s">
        <v>27</v>
      </c>
      <c r="F28" s="17"/>
      <c r="G28" s="17"/>
      <c r="H28" s="17" t="s">
        <v>28</v>
      </c>
      <c r="I28" s="17"/>
      <c r="J28" s="17"/>
      <c r="M28" s="3"/>
      <c r="O28" s="3"/>
      <c r="Q28" s="3"/>
    </row>
    <row r="29" spans="1:17">
      <c r="A29" s="5">
        <v>100</v>
      </c>
      <c r="B29">
        <f>(B21-$N$14)/$N$13</f>
        <v>61.025118517780435</v>
      </c>
      <c r="C29">
        <f t="shared" ref="C29:D29" si="2">(C21-$N$14)/$N$13</f>
        <v>65.662999524372594</v>
      </c>
      <c r="D29">
        <f t="shared" si="2"/>
        <v>67.726964220839179</v>
      </c>
      <c r="E29">
        <f>(E21-$O$14)/$O$13</f>
        <v>69.772794545779291</v>
      </c>
      <c r="F29">
        <f t="shared" ref="F29:G29" si="3">(F21-$O$14)/$O$13</f>
        <v>83.345727575736205</v>
      </c>
      <c r="G29">
        <f t="shared" si="3"/>
        <v>71.583511097281587</v>
      </c>
      <c r="H29">
        <f>(H21-$P$14)/$P$13</f>
        <v>84.419748237411852</v>
      </c>
      <c r="I29">
        <f t="shared" ref="I29:J29" si="4">(I21-$P$14)/$P$13</f>
        <v>89.033720381497204</v>
      </c>
      <c r="J29">
        <f t="shared" si="4"/>
        <v>78.833791606538512</v>
      </c>
    </row>
    <row r="30" spans="1:17">
      <c r="A30" s="5">
        <v>99</v>
      </c>
      <c r="B30">
        <f t="shared" ref="B30:D33" si="5">(B22-$N$14)/$N$13</f>
        <v>57.638971076288506</v>
      </c>
      <c r="C30">
        <f t="shared" si="5"/>
        <v>63.28853579106876</v>
      </c>
      <c r="D30">
        <f t="shared" si="5"/>
        <v>63.044698057166649</v>
      </c>
      <c r="E30">
        <f t="shared" ref="E30:G33" si="6">(E22-$O$14)/$O$13</f>
        <v>78.839551424841488</v>
      </c>
      <c r="F30">
        <f t="shared" si="6"/>
        <v>98.6568969453741</v>
      </c>
      <c r="G30">
        <f t="shared" si="6"/>
        <v>82.604400310106882</v>
      </c>
      <c r="H30">
        <f t="shared" ref="H30:J33" si="7">(H22-$P$14)/$P$13</f>
        <v>92.308082691457813</v>
      </c>
      <c r="I30">
        <f t="shared" si="7"/>
        <v>91.768791857412481</v>
      </c>
      <c r="J30">
        <f t="shared" si="7"/>
        <v>82.003122243753509</v>
      </c>
    </row>
    <row r="31" spans="1:17">
      <c r="A31" s="5">
        <v>90</v>
      </c>
      <c r="B31">
        <f t="shared" si="5"/>
        <v>35.859137380150898</v>
      </c>
      <c r="C31">
        <f t="shared" si="5"/>
        <v>33.993295213207254</v>
      </c>
      <c r="D31">
        <f t="shared" si="5"/>
        <v>44.46041995232595</v>
      </c>
      <c r="E31">
        <f t="shared" si="6"/>
        <v>86.003593548556267</v>
      </c>
      <c r="F31">
        <f t="shared" si="6"/>
        <v>78.014452690989998</v>
      </c>
      <c r="G31">
        <f t="shared" si="6"/>
        <v>78.208053655606022</v>
      </c>
      <c r="H31">
        <f t="shared" si="7"/>
        <v>82.017704754237727</v>
      </c>
      <c r="I31">
        <f t="shared" si="7"/>
        <v>85.681671508606371</v>
      </c>
      <c r="J31">
        <f t="shared" si="7"/>
        <v>72.46482064434835</v>
      </c>
    </row>
    <row r="32" spans="1:17">
      <c r="A32" s="5">
        <v>50</v>
      </c>
      <c r="B32">
        <f t="shared" si="5"/>
        <v>8.6951572478825234</v>
      </c>
      <c r="C32">
        <f t="shared" si="5"/>
        <v>7.3142527236506556</v>
      </c>
      <c r="D32">
        <f t="shared" si="5"/>
        <v>7.9879873099838017</v>
      </c>
      <c r="E32">
        <f t="shared" si="6"/>
        <v>24.40208955538575</v>
      </c>
      <c r="F32">
        <f t="shared" si="6"/>
        <v>26.304386213754384</v>
      </c>
      <c r="G32">
        <f t="shared" si="6"/>
        <v>29.293763036107475</v>
      </c>
      <c r="H32">
        <f t="shared" si="7"/>
        <v>33.560834826403209</v>
      </c>
      <c r="I32">
        <f t="shared" si="7"/>
        <v>32.090728323554082</v>
      </c>
      <c r="J32">
        <f t="shared" si="7"/>
        <v>27.442744532007882</v>
      </c>
    </row>
    <row r="33" spans="1:10">
      <c r="A33" s="5">
        <v>20</v>
      </c>
      <c r="B33">
        <f t="shared" si="5"/>
        <v>3.1834918124769001</v>
      </c>
      <c r="C33">
        <f t="shared" si="5"/>
        <v>1.3971364239530408</v>
      </c>
      <c r="D33">
        <f t="shared" si="5"/>
        <v>2.6395659904381445</v>
      </c>
      <c r="E33">
        <f t="shared" si="6"/>
        <v>10.81490413753019</v>
      </c>
      <c r="F33">
        <f t="shared" si="6"/>
        <v>7.5633932743713634</v>
      </c>
      <c r="G33">
        <f t="shared" si="6"/>
        <v>10.561419267346194</v>
      </c>
      <c r="H33">
        <f t="shared" si="7"/>
        <v>15.757659477578128</v>
      </c>
      <c r="I33">
        <f t="shared" si="7"/>
        <v>12.098115371561132</v>
      </c>
      <c r="J33">
        <f t="shared" si="7"/>
        <v>7.8174212275107502</v>
      </c>
    </row>
  </sheetData>
  <mergeCells count="12">
    <mergeCell ref="B28:D28"/>
    <mergeCell ref="E28:G28"/>
    <mergeCell ref="H28:J28"/>
    <mergeCell ref="B20:D20"/>
    <mergeCell ref="E20:G20"/>
    <mergeCell ref="H20:J20"/>
    <mergeCell ref="E9:G9"/>
    <mergeCell ref="N11:P11"/>
    <mergeCell ref="E18:G18"/>
    <mergeCell ref="B1:D1"/>
    <mergeCell ref="E1:G1"/>
    <mergeCell ref="H1:J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ACC0C-65CA-7141-B94E-6AF2F4A595ED}">
  <dimension ref="A1:Q33"/>
  <sheetViews>
    <sheetView zoomScale="184" workbookViewId="0">
      <selection activeCell="B17" sqref="A1:XFD1048576"/>
    </sheetView>
  </sheetViews>
  <sheetFormatPr baseColWidth="10" defaultRowHeight="16"/>
  <sheetData>
    <row r="1" spans="1:17">
      <c r="A1" t="s">
        <v>13</v>
      </c>
      <c r="B1" s="17" t="s">
        <v>26</v>
      </c>
      <c r="C1" s="17"/>
      <c r="D1" s="17"/>
      <c r="E1" s="17" t="s">
        <v>27</v>
      </c>
      <c r="F1" s="17"/>
      <c r="G1" s="17"/>
      <c r="H1" s="17" t="s">
        <v>28</v>
      </c>
      <c r="I1" s="17"/>
      <c r="J1" s="17"/>
    </row>
    <row r="2" spans="1:17">
      <c r="A2" s="5" t="s">
        <v>0</v>
      </c>
      <c r="B2" s="5" t="s">
        <v>33</v>
      </c>
      <c r="C2" s="5" t="s">
        <v>34</v>
      </c>
      <c r="D2" s="5" t="s">
        <v>35</v>
      </c>
      <c r="E2" s="5" t="s">
        <v>33</v>
      </c>
      <c r="F2" s="5" t="s">
        <v>34</v>
      </c>
      <c r="G2" s="5" t="s">
        <v>35</v>
      </c>
      <c r="H2" s="5" t="s">
        <v>33</v>
      </c>
      <c r="I2" s="5" t="s">
        <v>34</v>
      </c>
      <c r="J2" s="5" t="s">
        <v>35</v>
      </c>
    </row>
    <row r="3" spans="1:17">
      <c r="A3" s="12">
        <v>1</v>
      </c>
      <c r="B3" s="6">
        <v>0.46740001440048218</v>
      </c>
      <c r="C3" s="6">
        <v>0.43689998984336853</v>
      </c>
      <c r="D3" s="6">
        <v>0.43380001187324524</v>
      </c>
      <c r="E3" s="6">
        <v>0.46759998798370361</v>
      </c>
      <c r="F3" s="6">
        <v>0.49320000410079956</v>
      </c>
      <c r="G3" s="6">
        <v>0.45539999008178711</v>
      </c>
      <c r="H3" s="6">
        <v>0.49180001020431519</v>
      </c>
      <c r="I3" s="6">
        <v>0.4724000096321106</v>
      </c>
      <c r="J3" s="6">
        <v>0.47249999642372131</v>
      </c>
    </row>
    <row r="4" spans="1:17">
      <c r="A4" s="12">
        <v>0.99</v>
      </c>
      <c r="B4" s="6">
        <v>0.52689999341964722</v>
      </c>
      <c r="C4" s="6">
        <v>0.45690000057220459</v>
      </c>
      <c r="D4" s="6">
        <v>0.44789999723434448</v>
      </c>
      <c r="E4" s="6">
        <v>0.47780001163482666</v>
      </c>
      <c r="F4" s="6">
        <v>0.47630000114440918</v>
      </c>
      <c r="G4" s="6">
        <v>0.46770000457763672</v>
      </c>
      <c r="H4" s="6">
        <v>0.46219998598098755</v>
      </c>
      <c r="I4" s="6">
        <v>0.48449999094009399</v>
      </c>
      <c r="J4" s="6">
        <v>0.47369998693466187</v>
      </c>
    </row>
    <row r="5" spans="1:17">
      <c r="A5" s="12">
        <v>0.9</v>
      </c>
      <c r="B5" s="6">
        <v>0.50440001487731934</v>
      </c>
      <c r="C5" s="6">
        <v>0.47589999437332153</v>
      </c>
      <c r="D5" s="6">
        <v>0.4505000114440918</v>
      </c>
      <c r="E5" s="6">
        <v>0.46819999814033508</v>
      </c>
      <c r="F5" s="6">
        <v>0.50389999151229858</v>
      </c>
      <c r="G5" s="6">
        <v>0.48350000381469727</v>
      </c>
      <c r="H5" s="6">
        <v>0.51279997825622559</v>
      </c>
      <c r="I5" s="6">
        <v>0.49099999666213989</v>
      </c>
      <c r="J5" s="6">
        <v>0.48719999194145203</v>
      </c>
    </row>
    <row r="6" spans="1:17">
      <c r="A6" s="12">
        <v>0.5</v>
      </c>
      <c r="B6" s="6">
        <v>0.46729999780654907</v>
      </c>
      <c r="C6" s="6">
        <v>0.44940000772476196</v>
      </c>
      <c r="D6" s="6">
        <v>0.44569998979568481</v>
      </c>
      <c r="E6" s="6">
        <v>0.45539999008178711</v>
      </c>
      <c r="F6" s="6">
        <v>0.44389998912811279</v>
      </c>
      <c r="G6" s="6">
        <v>0.46070000529289246</v>
      </c>
      <c r="H6" s="6">
        <v>0.45469999313354492</v>
      </c>
      <c r="I6" s="6">
        <v>0.48390001058578491</v>
      </c>
      <c r="J6" s="6">
        <v>0.45710000395774841</v>
      </c>
    </row>
    <row r="7" spans="1:17">
      <c r="A7" s="12">
        <v>0.2</v>
      </c>
      <c r="B7" s="6">
        <v>0.45269998908042908</v>
      </c>
      <c r="C7" s="6">
        <v>0.43939998745918274</v>
      </c>
      <c r="D7" s="6">
        <v>0.46039998531341553</v>
      </c>
      <c r="E7" s="6">
        <v>0.47459998726844788</v>
      </c>
      <c r="F7" s="6">
        <v>0.44170001149177551</v>
      </c>
      <c r="G7" s="6">
        <v>0.4456000030040741</v>
      </c>
      <c r="H7" s="6">
        <v>0.44470000267028809</v>
      </c>
      <c r="I7" s="6">
        <v>0.44549998641014099</v>
      </c>
      <c r="J7" s="6">
        <v>0.4643000066280365</v>
      </c>
    </row>
    <row r="8" spans="1:17">
      <c r="A8" s="12">
        <v>0</v>
      </c>
      <c r="B8" s="6">
        <v>0.45530000329017639</v>
      </c>
      <c r="C8" s="6">
        <v>0.44749999046325684</v>
      </c>
      <c r="D8" s="6">
        <v>0.46570000052452087</v>
      </c>
      <c r="E8" s="6">
        <v>4.479999840259552E-2</v>
      </c>
      <c r="F8" s="6">
        <v>4.4300001114606857E-2</v>
      </c>
      <c r="G8" s="6">
        <v>4.3800000101327896E-2</v>
      </c>
      <c r="H8" s="6"/>
      <c r="I8" s="6"/>
      <c r="J8" s="6"/>
      <c r="K8" s="6" t="s">
        <v>24</v>
      </c>
      <c r="L8" s="6">
        <f>AVERAGE(E8:G8)</f>
        <v>4.4299999872843422E-2</v>
      </c>
    </row>
    <row r="9" spans="1:17">
      <c r="E9" s="16" t="s">
        <v>36</v>
      </c>
      <c r="F9" s="16"/>
      <c r="G9" s="16"/>
    </row>
    <row r="10" spans="1:17">
      <c r="A10" s="5" t="s">
        <v>14</v>
      </c>
    </row>
    <row r="11" spans="1:17">
      <c r="A11" s="5" t="s">
        <v>0</v>
      </c>
      <c r="B11" s="5" t="s">
        <v>33</v>
      </c>
      <c r="C11" s="5" t="s">
        <v>34</v>
      </c>
      <c r="D11" s="5" t="s">
        <v>35</v>
      </c>
      <c r="E11" s="5" t="s">
        <v>33</v>
      </c>
      <c r="F11" s="5" t="s">
        <v>34</v>
      </c>
      <c r="G11" s="5" t="s">
        <v>35</v>
      </c>
      <c r="H11" s="5" t="s">
        <v>33</v>
      </c>
      <c r="I11" s="5" t="s">
        <v>34</v>
      </c>
      <c r="J11" s="5" t="s">
        <v>35</v>
      </c>
      <c r="M11" s="7" t="s">
        <v>29</v>
      </c>
      <c r="N11" s="15" t="s">
        <v>17</v>
      </c>
      <c r="O11" s="15"/>
      <c r="P11" s="15"/>
      <c r="Q11" s="1"/>
    </row>
    <row r="12" spans="1:17">
      <c r="A12" s="12">
        <v>1</v>
      </c>
      <c r="B12" s="6">
        <v>1358</v>
      </c>
      <c r="C12" s="6">
        <v>1353</v>
      </c>
      <c r="D12" s="6">
        <v>1355</v>
      </c>
      <c r="E12" s="6">
        <v>10583</v>
      </c>
      <c r="F12" s="6">
        <v>9030</v>
      </c>
      <c r="G12" s="6">
        <v>9585</v>
      </c>
      <c r="H12" s="6">
        <v>1383</v>
      </c>
      <c r="I12" s="6">
        <v>1311</v>
      </c>
      <c r="J12" s="6">
        <v>1381</v>
      </c>
      <c r="N12" s="3" t="s">
        <v>10</v>
      </c>
      <c r="O12" s="3" t="s">
        <v>11</v>
      </c>
      <c r="P12" s="3" t="s">
        <v>12</v>
      </c>
    </row>
    <row r="13" spans="1:17">
      <c r="A13" s="12">
        <v>0.99</v>
      </c>
      <c r="B13" s="6">
        <v>1195</v>
      </c>
      <c r="C13" s="6">
        <v>1095</v>
      </c>
      <c r="D13" s="6">
        <v>1101</v>
      </c>
      <c r="E13" s="6">
        <v>9992</v>
      </c>
      <c r="F13" s="6">
        <v>9133</v>
      </c>
      <c r="G13" s="6">
        <v>9336</v>
      </c>
      <c r="H13" s="6">
        <v>1400</v>
      </c>
      <c r="I13" s="6">
        <v>1366</v>
      </c>
      <c r="J13" s="6">
        <v>1405</v>
      </c>
      <c r="M13" s="1" t="s">
        <v>20</v>
      </c>
      <c r="N13" s="1">
        <v>36.097000000000001</v>
      </c>
      <c r="O13" s="1">
        <v>309.98</v>
      </c>
      <c r="P13" s="1">
        <v>27.974</v>
      </c>
    </row>
    <row r="14" spans="1:17">
      <c r="A14" s="12">
        <v>0.9</v>
      </c>
      <c r="B14" s="6">
        <v>683</v>
      </c>
      <c r="C14" s="6">
        <v>591</v>
      </c>
      <c r="D14" s="6">
        <v>644</v>
      </c>
      <c r="E14" s="6">
        <v>6231</v>
      </c>
      <c r="F14" s="6">
        <v>5053</v>
      </c>
      <c r="G14" s="6">
        <v>8835</v>
      </c>
      <c r="H14" s="6">
        <v>1214</v>
      </c>
      <c r="I14" s="6">
        <v>1166</v>
      </c>
      <c r="J14" s="6">
        <v>1191</v>
      </c>
      <c r="M14" s="1" t="s">
        <v>21</v>
      </c>
      <c r="N14" s="1">
        <v>221.37</v>
      </c>
      <c r="O14" s="1">
        <v>10.832000000000001</v>
      </c>
      <c r="P14" s="1">
        <v>217.99</v>
      </c>
    </row>
    <row r="15" spans="1:17">
      <c r="A15" s="12">
        <v>0.5</v>
      </c>
      <c r="B15" s="6">
        <v>392</v>
      </c>
      <c r="C15" s="6">
        <v>381</v>
      </c>
      <c r="D15" s="6">
        <v>385</v>
      </c>
      <c r="E15" s="6">
        <v>1144</v>
      </c>
      <c r="F15" s="6">
        <v>1312</v>
      </c>
      <c r="G15" s="6">
        <v>2164</v>
      </c>
      <c r="H15" s="6">
        <v>523</v>
      </c>
      <c r="I15" s="6">
        <v>542</v>
      </c>
      <c r="J15" s="6">
        <v>596</v>
      </c>
    </row>
    <row r="16" spans="1:17">
      <c r="A16" s="12">
        <v>0.2</v>
      </c>
      <c r="B16" s="6">
        <v>360</v>
      </c>
      <c r="C16" s="6">
        <v>339</v>
      </c>
      <c r="D16" s="6">
        <v>355</v>
      </c>
      <c r="E16" s="6">
        <v>634</v>
      </c>
      <c r="F16" s="6">
        <v>1138</v>
      </c>
      <c r="G16" s="6">
        <v>823</v>
      </c>
      <c r="H16" s="6">
        <v>401</v>
      </c>
      <c r="I16" s="6">
        <v>401</v>
      </c>
      <c r="J16" s="6">
        <v>390</v>
      </c>
    </row>
    <row r="17" spans="1:17">
      <c r="A17" s="12">
        <v>0</v>
      </c>
      <c r="B17" s="6">
        <v>323</v>
      </c>
      <c r="C17" s="6">
        <v>326</v>
      </c>
      <c r="D17" s="6">
        <v>329</v>
      </c>
      <c r="E17" s="6">
        <v>254</v>
      </c>
      <c r="F17" s="6">
        <v>252</v>
      </c>
      <c r="G17" s="6">
        <v>253</v>
      </c>
      <c r="H17" s="6"/>
      <c r="I17" s="6"/>
      <c r="J17" s="6"/>
      <c r="K17" s="6" t="s">
        <v>24</v>
      </c>
      <c r="L17" s="6">
        <f>AVERAGE(E17:G17)</f>
        <v>253</v>
      </c>
    </row>
    <row r="18" spans="1:17">
      <c r="E18" s="16" t="s">
        <v>36</v>
      </c>
      <c r="F18" s="16"/>
      <c r="G18" s="16"/>
    </row>
    <row r="19" spans="1:17">
      <c r="A19" s="5" t="s">
        <v>25</v>
      </c>
    </row>
    <row r="20" spans="1:17">
      <c r="A20" s="5" t="s">
        <v>19</v>
      </c>
      <c r="B20" s="17" t="s">
        <v>26</v>
      </c>
      <c r="C20" s="17"/>
      <c r="D20" s="17"/>
      <c r="E20" s="17" t="s">
        <v>27</v>
      </c>
      <c r="F20" s="17"/>
      <c r="G20" s="17"/>
      <c r="H20" s="17" t="s">
        <v>28</v>
      </c>
      <c r="I20" s="17"/>
      <c r="J20" s="17"/>
      <c r="M20" s="3"/>
      <c r="O20" s="3"/>
      <c r="Q20" s="3"/>
    </row>
    <row r="21" spans="1:17">
      <c r="A21" s="13">
        <v>100</v>
      </c>
      <c r="B21">
        <f>(B12-$L$17)/(B3-$L$8)</f>
        <v>2611.6756371035685</v>
      </c>
      <c r="C21">
        <f t="shared" ref="C21:J21" si="0">(C12-$L$17)/(C3-$L$8)</f>
        <v>2801.8339992382166</v>
      </c>
      <c r="D21">
        <f t="shared" si="0"/>
        <v>2829.2682055138503</v>
      </c>
      <c r="E21">
        <f t="shared" si="0"/>
        <v>24403.497023710344</v>
      </c>
      <c r="F21">
        <f t="shared" si="0"/>
        <v>19552.23862181776</v>
      </c>
      <c r="G21">
        <f t="shared" si="0"/>
        <v>22700.073515586715</v>
      </c>
      <c r="H21">
        <f t="shared" si="0"/>
        <v>2525.1396065063495</v>
      </c>
      <c r="I21">
        <f t="shared" si="0"/>
        <v>2471.3851340366555</v>
      </c>
      <c r="J21">
        <f t="shared" si="0"/>
        <v>2634.2830665249044</v>
      </c>
    </row>
    <row r="22" spans="1:17">
      <c r="A22" s="13">
        <v>99</v>
      </c>
      <c r="B22">
        <f t="shared" ref="B22:J25" si="1">(B13-$L$17)/(B4-$L$8)</f>
        <v>1951.9270878494997</v>
      </c>
      <c r="C22">
        <f t="shared" si="1"/>
        <v>2040.7173983829412</v>
      </c>
      <c r="D22">
        <f t="shared" si="1"/>
        <v>2101.0902020409421</v>
      </c>
      <c r="E22">
        <f t="shared" si="1"/>
        <v>22465.97401558383</v>
      </c>
      <c r="F22">
        <f t="shared" si="1"/>
        <v>20555.555495051529</v>
      </c>
      <c r="G22">
        <f t="shared" si="1"/>
        <v>21452.526922697911</v>
      </c>
      <c r="H22">
        <f t="shared" si="1"/>
        <v>2744.6758509898095</v>
      </c>
      <c r="I22">
        <f t="shared" si="1"/>
        <v>2528.3962348603591</v>
      </c>
      <c r="J22">
        <f t="shared" si="1"/>
        <v>2682.8133085950763</v>
      </c>
    </row>
    <row r="23" spans="1:17">
      <c r="A23" s="13">
        <v>90</v>
      </c>
      <c r="B23">
        <f t="shared" si="1"/>
        <v>934.57940877445287</v>
      </c>
      <c r="C23">
        <f t="shared" si="1"/>
        <v>783.13254009929233</v>
      </c>
      <c r="D23">
        <f t="shared" si="1"/>
        <v>962.57998242675524</v>
      </c>
      <c r="E23">
        <f t="shared" si="1"/>
        <v>14102.382695051889</v>
      </c>
      <c r="F23">
        <f t="shared" si="1"/>
        <v>10443.86441974847</v>
      </c>
      <c r="G23">
        <f t="shared" si="1"/>
        <v>19540.072684371335</v>
      </c>
      <c r="H23">
        <f t="shared" si="1"/>
        <v>2051.2274158817486</v>
      </c>
      <c r="I23">
        <f t="shared" si="1"/>
        <v>2043.8773372784513</v>
      </c>
      <c r="J23">
        <f t="shared" si="1"/>
        <v>2117.8595999042072</v>
      </c>
    </row>
    <row r="24" spans="1:17">
      <c r="A24" s="13">
        <v>50</v>
      </c>
      <c r="B24">
        <f t="shared" si="1"/>
        <v>328.60520255081582</v>
      </c>
      <c r="C24">
        <f t="shared" si="1"/>
        <v>315.97135897067056</v>
      </c>
      <c r="D24">
        <f t="shared" si="1"/>
        <v>328.8490366563625</v>
      </c>
      <c r="E24">
        <f t="shared" si="1"/>
        <v>2167.3559261024179</v>
      </c>
      <c r="F24">
        <f t="shared" si="1"/>
        <v>2650.1502214092852</v>
      </c>
      <c r="G24">
        <f t="shared" si="1"/>
        <v>4589.3371160556389</v>
      </c>
      <c r="H24">
        <f t="shared" si="1"/>
        <v>657.89474764558747</v>
      </c>
      <c r="I24">
        <f t="shared" si="1"/>
        <v>657.41581655401012</v>
      </c>
      <c r="J24">
        <f t="shared" si="1"/>
        <v>830.91084449081438</v>
      </c>
    </row>
    <row r="25" spans="1:17">
      <c r="A25" s="13">
        <v>20</v>
      </c>
      <c r="B25">
        <f t="shared" si="1"/>
        <v>261.99804805972451</v>
      </c>
      <c r="C25">
        <f t="shared" si="1"/>
        <v>217.66642040505465</v>
      </c>
      <c r="D25">
        <f t="shared" si="1"/>
        <v>245.13338997597194</v>
      </c>
      <c r="E25">
        <f t="shared" si="1"/>
        <v>885.4287965612242</v>
      </c>
      <c r="F25">
        <f t="shared" si="1"/>
        <v>2226.9752745971955</v>
      </c>
      <c r="G25">
        <f t="shared" si="1"/>
        <v>1420.3837417205355</v>
      </c>
      <c r="H25">
        <f t="shared" si="1"/>
        <v>369.63036704790085</v>
      </c>
      <c r="I25">
        <f t="shared" si="1"/>
        <v>368.89333241849744</v>
      </c>
      <c r="J25">
        <f t="shared" si="1"/>
        <v>326.19047094409621</v>
      </c>
    </row>
    <row r="28" spans="1:17">
      <c r="A28" s="5" t="s">
        <v>30</v>
      </c>
      <c r="B28" s="17" t="s">
        <v>26</v>
      </c>
      <c r="C28" s="17"/>
      <c r="D28" s="17"/>
      <c r="E28" s="17" t="s">
        <v>27</v>
      </c>
      <c r="F28" s="17"/>
      <c r="G28" s="17"/>
      <c r="H28" s="17" t="s">
        <v>28</v>
      </c>
      <c r="I28" s="17"/>
      <c r="J28" s="17"/>
      <c r="M28" s="3"/>
      <c r="O28" s="3"/>
      <c r="Q28" s="3"/>
    </row>
    <row r="29" spans="1:17">
      <c r="A29" s="5">
        <v>100</v>
      </c>
      <c r="B29">
        <f>(B21-$N$14)/$N$13</f>
        <v>66.218955511637219</v>
      </c>
      <c r="C29">
        <f t="shared" ref="C29:D29" si="2">(C21-$N$14)/$N$13</f>
        <v>71.486937951580927</v>
      </c>
      <c r="D29">
        <f t="shared" si="2"/>
        <v>72.246951422939588</v>
      </c>
      <c r="E29">
        <f>(E21-$O$14)/$O$13</f>
        <v>78.691093050230151</v>
      </c>
      <c r="F29">
        <f t="shared" ref="F29:G29" si="3">(F21-$O$14)/$O$13</f>
        <v>63.040862706683527</v>
      </c>
      <c r="G29">
        <f t="shared" si="3"/>
        <v>73.195823974407105</v>
      </c>
      <c r="H29">
        <f>(H21-$P$14)/$P$13</f>
        <v>82.474783960332786</v>
      </c>
      <c r="I29">
        <f t="shared" ref="I29:J29" si="4">(I21-$P$14)/$P$13</f>
        <v>80.553197041419025</v>
      </c>
      <c r="J29">
        <f t="shared" si="4"/>
        <v>86.37638759294002</v>
      </c>
    </row>
    <row r="30" spans="1:17">
      <c r="A30" s="5">
        <v>99</v>
      </c>
      <c r="B30">
        <f t="shared" ref="B30:D33" si="5">(B22-$N$14)/$N$13</f>
        <v>47.941853557068441</v>
      </c>
      <c r="C30">
        <f t="shared" si="5"/>
        <v>50.401623358809353</v>
      </c>
      <c r="D30">
        <f t="shared" si="5"/>
        <v>52.074139181675548</v>
      </c>
      <c r="E30">
        <f t="shared" ref="E30:G33" si="6">(E22-$O$14)/$O$13</f>
        <v>72.440615573855823</v>
      </c>
      <c r="F30">
        <f t="shared" si="6"/>
        <v>66.277577569686855</v>
      </c>
      <c r="G30">
        <f t="shared" si="6"/>
        <v>69.171220474540007</v>
      </c>
      <c r="H30">
        <f t="shared" ref="H30:J33" si="7">(H22-$P$14)/$P$13</f>
        <v>90.322651425960146</v>
      </c>
      <c r="I30">
        <f t="shared" si="7"/>
        <v>82.591200216642576</v>
      </c>
      <c r="J30">
        <f t="shared" si="7"/>
        <v>88.111221441162371</v>
      </c>
    </row>
    <row r="31" spans="1:17">
      <c r="A31" s="5">
        <v>90</v>
      </c>
      <c r="B31">
        <f t="shared" si="5"/>
        <v>19.758135268151172</v>
      </c>
      <c r="C31">
        <f t="shared" si="5"/>
        <v>15.562582488829884</v>
      </c>
      <c r="D31">
        <f t="shared" si="5"/>
        <v>20.533838890399622</v>
      </c>
      <c r="E31">
        <f t="shared" si="6"/>
        <v>45.45954801939444</v>
      </c>
      <c r="F31">
        <f t="shared" si="6"/>
        <v>33.657114716267081</v>
      </c>
      <c r="G31">
        <f t="shared" si="6"/>
        <v>63.001615215082701</v>
      </c>
      <c r="H31">
        <f t="shared" si="7"/>
        <v>65.533617497738916</v>
      </c>
      <c r="I31">
        <f t="shared" si="7"/>
        <v>65.270870711319489</v>
      </c>
      <c r="J31">
        <f t="shared" si="7"/>
        <v>67.915550150289818</v>
      </c>
    </row>
    <row r="32" spans="1:17">
      <c r="A32" s="5">
        <v>50</v>
      </c>
      <c r="B32">
        <f t="shared" si="5"/>
        <v>2.970751102607303</v>
      </c>
      <c r="C32">
        <f t="shared" si="5"/>
        <v>2.6207540507707168</v>
      </c>
      <c r="D32">
        <f t="shared" si="5"/>
        <v>2.9775060713179071</v>
      </c>
      <c r="E32">
        <f t="shared" si="6"/>
        <v>6.9569776311452927</v>
      </c>
      <c r="F32">
        <f t="shared" si="6"/>
        <v>8.5144790677117399</v>
      </c>
      <c r="G32">
        <f t="shared" si="6"/>
        <v>14.770324266261174</v>
      </c>
      <c r="H32">
        <f t="shared" si="7"/>
        <v>15.725486081561002</v>
      </c>
      <c r="I32">
        <f t="shared" si="7"/>
        <v>15.708365502037967</v>
      </c>
      <c r="J32">
        <f t="shared" si="7"/>
        <v>21.910375509073223</v>
      </c>
    </row>
    <row r="33" spans="1:10">
      <c r="A33" s="5">
        <v>20</v>
      </c>
      <c r="B33">
        <f t="shared" si="5"/>
        <v>1.1255242280445605</v>
      </c>
      <c r="C33">
        <f t="shared" si="5"/>
        <v>-0.10260075892582078</v>
      </c>
      <c r="D33">
        <f t="shared" si="5"/>
        <v>0.6583203583669538</v>
      </c>
      <c r="E33">
        <f t="shared" si="6"/>
        <v>2.8214620187148336</v>
      </c>
      <c r="F33">
        <f t="shared" si="6"/>
        <v>7.1493105187340973</v>
      </c>
      <c r="G33">
        <f t="shared" si="6"/>
        <v>4.5472344722902616</v>
      </c>
      <c r="H33">
        <f t="shared" si="7"/>
        <v>5.4207609583148937</v>
      </c>
      <c r="I33">
        <f t="shared" si="7"/>
        <v>5.3944138277864244</v>
      </c>
      <c r="J33">
        <f t="shared" si="7"/>
        <v>3.8678941497138841</v>
      </c>
    </row>
  </sheetData>
  <mergeCells count="12">
    <mergeCell ref="B28:D28"/>
    <mergeCell ref="E28:G28"/>
    <mergeCell ref="H28:J28"/>
    <mergeCell ref="B20:D20"/>
    <mergeCell ref="E20:G20"/>
    <mergeCell ref="H20:J20"/>
    <mergeCell ref="E9:G9"/>
    <mergeCell ref="N11:P11"/>
    <mergeCell ref="E18:G18"/>
    <mergeCell ref="B1:D1"/>
    <mergeCell ref="E1:G1"/>
    <mergeCell ref="H1:J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BA855-C2C9-7F48-BF54-B1F2B4F6140A}">
  <dimension ref="A1:Q33"/>
  <sheetViews>
    <sheetView workbookViewId="0">
      <selection activeCell="B17" sqref="A1:XFD1048576"/>
    </sheetView>
  </sheetViews>
  <sheetFormatPr baseColWidth="10" defaultRowHeight="16"/>
  <sheetData>
    <row r="1" spans="1:17">
      <c r="A1" t="s">
        <v>13</v>
      </c>
      <c r="B1" s="17" t="s">
        <v>26</v>
      </c>
      <c r="C1" s="17"/>
      <c r="D1" s="17"/>
      <c r="E1" s="17" t="s">
        <v>27</v>
      </c>
      <c r="F1" s="17"/>
      <c r="G1" s="17"/>
      <c r="H1" s="17" t="s">
        <v>28</v>
      </c>
      <c r="I1" s="17"/>
      <c r="J1" s="17"/>
    </row>
    <row r="2" spans="1:17">
      <c r="A2" s="5" t="s">
        <v>0</v>
      </c>
      <c r="B2" s="5" t="s">
        <v>33</v>
      </c>
      <c r="C2" s="5" t="s">
        <v>34</v>
      </c>
      <c r="D2" s="5" t="s">
        <v>35</v>
      </c>
      <c r="E2" s="5" t="s">
        <v>33</v>
      </c>
      <c r="F2" s="5" t="s">
        <v>34</v>
      </c>
      <c r="G2" s="5" t="s">
        <v>35</v>
      </c>
      <c r="H2" s="5" t="s">
        <v>33</v>
      </c>
      <c r="I2" s="5" t="s">
        <v>34</v>
      </c>
      <c r="J2" s="5" t="s">
        <v>35</v>
      </c>
    </row>
    <row r="3" spans="1:17">
      <c r="A3" s="12">
        <v>1</v>
      </c>
      <c r="B3" s="6">
        <v>0.46729999780654907</v>
      </c>
      <c r="C3" s="6">
        <v>0.4505000114440918</v>
      </c>
      <c r="D3" s="6">
        <v>0.44330000877380371</v>
      </c>
      <c r="E3" s="6">
        <v>0.46149998903274536</v>
      </c>
      <c r="F3" s="6">
        <v>0.4675000011920929</v>
      </c>
      <c r="G3" s="6">
        <v>0.46470001339912415</v>
      </c>
      <c r="H3" s="6">
        <v>0.44209998846054077</v>
      </c>
      <c r="I3" s="6">
        <v>0.44609999656677246</v>
      </c>
      <c r="J3" s="6">
        <v>0.44940000772476196</v>
      </c>
    </row>
    <row r="4" spans="1:17">
      <c r="A4" s="12">
        <v>0.99</v>
      </c>
      <c r="B4" s="6">
        <v>0.48069998621940613</v>
      </c>
      <c r="C4" s="6">
        <v>0.45770001411437988</v>
      </c>
      <c r="D4" s="6">
        <v>0.46990001201629639</v>
      </c>
      <c r="E4" s="6">
        <v>0.4512999951839447</v>
      </c>
      <c r="F4" s="6">
        <v>0.46059998869895935</v>
      </c>
      <c r="G4" s="6">
        <v>0.446399986743927</v>
      </c>
      <c r="H4" s="6">
        <v>0.43459999561309814</v>
      </c>
      <c r="I4" s="6">
        <v>0.44319999217987061</v>
      </c>
      <c r="J4" s="6">
        <v>0.4708000123500824</v>
      </c>
    </row>
    <row r="5" spans="1:17">
      <c r="A5" s="12">
        <v>0.9</v>
      </c>
      <c r="B5" s="6">
        <v>0.50370001792907715</v>
      </c>
      <c r="C5" s="6">
        <v>0.50620001554489136</v>
      </c>
      <c r="D5" s="6">
        <v>0.46200001239776611</v>
      </c>
      <c r="E5" s="6">
        <v>0.45109999179840088</v>
      </c>
      <c r="F5" s="6">
        <v>0.4595000147819519</v>
      </c>
      <c r="G5" s="6">
        <v>0.4489000141620636</v>
      </c>
      <c r="H5" s="6">
        <v>0.43930000066757202</v>
      </c>
      <c r="I5" s="6">
        <v>0.43720000982284546</v>
      </c>
      <c r="J5" s="6">
        <v>0.43810001015663147</v>
      </c>
    </row>
    <row r="6" spans="1:17">
      <c r="A6" s="12">
        <v>0.5</v>
      </c>
      <c r="B6" s="6">
        <v>0.49660000205039978</v>
      </c>
      <c r="C6" s="6">
        <v>0.47139999270439148</v>
      </c>
      <c r="D6" s="6">
        <v>0.45159998536109924</v>
      </c>
      <c r="E6" s="6">
        <v>0.44769999384880066</v>
      </c>
      <c r="F6" s="6">
        <v>0.45519998669624329</v>
      </c>
      <c r="G6" s="6">
        <v>0.42570000886917114</v>
      </c>
      <c r="H6" s="6">
        <v>0.44380000233650208</v>
      </c>
      <c r="I6" s="6">
        <v>0.44830000400543213</v>
      </c>
      <c r="J6" s="6">
        <v>0.4528999924659729</v>
      </c>
    </row>
    <row r="7" spans="1:17">
      <c r="A7" s="12">
        <v>0.2</v>
      </c>
      <c r="B7" s="6">
        <v>0.51990002393722534</v>
      </c>
      <c r="C7" s="6">
        <v>0.47699999809265137</v>
      </c>
      <c r="D7" s="6">
        <v>0.47769999504089355</v>
      </c>
      <c r="E7" s="6">
        <v>0.47290000319480896</v>
      </c>
      <c r="F7" s="6">
        <v>0.46349999308586121</v>
      </c>
      <c r="G7" s="6">
        <v>0.47200000286102295</v>
      </c>
      <c r="H7" s="6">
        <v>0.45739999413490295</v>
      </c>
      <c r="I7" s="6">
        <v>0.46410000324249268</v>
      </c>
      <c r="J7" s="6">
        <v>0.47179999947547913</v>
      </c>
    </row>
    <row r="8" spans="1:17">
      <c r="A8" s="12">
        <v>0</v>
      </c>
      <c r="B8" s="6">
        <v>0.51010000705718994</v>
      </c>
      <c r="C8" s="6">
        <v>0.50830000638961792</v>
      </c>
      <c r="D8" s="6">
        <v>0.53509998321533203</v>
      </c>
      <c r="E8" s="6">
        <v>4.3600000441074371E-2</v>
      </c>
      <c r="F8" s="6">
        <v>4.349999874830246E-2</v>
      </c>
      <c r="G8" s="6">
        <v>4.3299999088048935E-2</v>
      </c>
      <c r="H8" s="6"/>
      <c r="I8" s="6"/>
      <c r="J8" s="6"/>
      <c r="K8" s="6" t="s">
        <v>24</v>
      </c>
      <c r="L8" s="6">
        <f>AVERAGE(E8:G8)</f>
        <v>4.3466666092475258E-2</v>
      </c>
    </row>
    <row r="9" spans="1:17">
      <c r="E9" s="16" t="s">
        <v>36</v>
      </c>
      <c r="F9" s="16"/>
      <c r="G9" s="16"/>
    </row>
    <row r="10" spans="1:17">
      <c r="A10" s="5" t="s">
        <v>14</v>
      </c>
    </row>
    <row r="11" spans="1:17">
      <c r="A11" s="5" t="s">
        <v>0</v>
      </c>
      <c r="B11" s="5" t="s">
        <v>33</v>
      </c>
      <c r="C11" s="5" t="s">
        <v>34</v>
      </c>
      <c r="D11" s="5" t="s">
        <v>35</v>
      </c>
      <c r="E11" s="5" t="s">
        <v>33</v>
      </c>
      <c r="F11" s="5" t="s">
        <v>34</v>
      </c>
      <c r="G11" s="5" t="s">
        <v>35</v>
      </c>
      <c r="H11" s="5" t="s">
        <v>33</v>
      </c>
      <c r="I11" s="5" t="s">
        <v>34</v>
      </c>
      <c r="J11" s="5" t="s">
        <v>35</v>
      </c>
      <c r="M11" s="7" t="s">
        <v>29</v>
      </c>
      <c r="N11" s="15" t="s">
        <v>17</v>
      </c>
      <c r="O11" s="15"/>
      <c r="P11" s="15"/>
      <c r="Q11" s="1"/>
    </row>
    <row r="12" spans="1:17">
      <c r="A12" s="12">
        <v>1</v>
      </c>
      <c r="B12" s="6">
        <v>1107</v>
      </c>
      <c r="C12" s="6">
        <v>1097</v>
      </c>
      <c r="D12" s="6">
        <v>1129</v>
      </c>
      <c r="E12" s="6">
        <v>11264</v>
      </c>
      <c r="F12" s="6">
        <v>12666</v>
      </c>
      <c r="G12" s="6">
        <v>13050</v>
      </c>
      <c r="H12" s="6">
        <v>1502</v>
      </c>
      <c r="I12" s="6">
        <v>1520</v>
      </c>
      <c r="J12" s="6">
        <v>1445</v>
      </c>
      <c r="N12" s="3" t="s">
        <v>10</v>
      </c>
      <c r="O12" s="3" t="s">
        <v>11</v>
      </c>
      <c r="P12" s="3" t="s">
        <v>12</v>
      </c>
    </row>
    <row r="13" spans="1:17">
      <c r="A13" s="12">
        <v>0.99</v>
      </c>
      <c r="B13" s="6">
        <v>847</v>
      </c>
      <c r="C13" s="6">
        <v>834</v>
      </c>
      <c r="D13" s="6">
        <v>783</v>
      </c>
      <c r="E13" s="6">
        <v>10876</v>
      </c>
      <c r="F13" s="6">
        <v>10234</v>
      </c>
      <c r="G13" s="6">
        <v>11108</v>
      </c>
      <c r="H13" s="6">
        <v>1580</v>
      </c>
      <c r="I13" s="6">
        <v>1518</v>
      </c>
      <c r="J13" s="6">
        <v>1342</v>
      </c>
      <c r="M13" s="1" t="s">
        <v>20</v>
      </c>
      <c r="N13" s="1">
        <v>36.097000000000001</v>
      </c>
      <c r="O13" s="1">
        <v>309.98</v>
      </c>
      <c r="P13" s="1">
        <v>27.974</v>
      </c>
    </row>
    <row r="14" spans="1:17">
      <c r="A14" s="12">
        <v>0.9</v>
      </c>
      <c r="B14" s="6">
        <v>487</v>
      </c>
      <c r="C14" s="6">
        <v>443</v>
      </c>
      <c r="D14" s="6">
        <v>450</v>
      </c>
      <c r="E14" s="6">
        <v>3590</v>
      </c>
      <c r="F14" s="6">
        <v>3226</v>
      </c>
      <c r="G14" s="6">
        <v>5206</v>
      </c>
      <c r="H14" s="6">
        <v>1139</v>
      </c>
      <c r="I14" s="6">
        <v>1186</v>
      </c>
      <c r="J14" s="6">
        <v>1072</v>
      </c>
      <c r="M14" s="1" t="s">
        <v>21</v>
      </c>
      <c r="N14" s="1">
        <v>221.37</v>
      </c>
      <c r="O14" s="1">
        <v>10.832000000000001</v>
      </c>
      <c r="P14" s="1">
        <v>217.99</v>
      </c>
    </row>
    <row r="15" spans="1:17">
      <c r="A15" s="12">
        <v>0.5</v>
      </c>
      <c r="B15" s="6">
        <v>342</v>
      </c>
      <c r="C15" s="6">
        <v>324</v>
      </c>
      <c r="D15" s="6">
        <v>329</v>
      </c>
      <c r="E15" s="6">
        <v>584</v>
      </c>
      <c r="F15" s="6">
        <v>552</v>
      </c>
      <c r="G15" s="6">
        <v>777</v>
      </c>
      <c r="H15" s="6">
        <v>406</v>
      </c>
      <c r="I15" s="6">
        <v>460</v>
      </c>
      <c r="J15" s="6">
        <v>414</v>
      </c>
    </row>
    <row r="16" spans="1:17">
      <c r="A16" s="12">
        <v>0.2</v>
      </c>
      <c r="B16" s="6">
        <v>335</v>
      </c>
      <c r="C16" s="6">
        <v>315</v>
      </c>
      <c r="D16" s="6">
        <v>315</v>
      </c>
      <c r="E16" s="6">
        <v>433</v>
      </c>
      <c r="F16" s="6">
        <v>429</v>
      </c>
      <c r="G16" s="6">
        <v>464</v>
      </c>
      <c r="H16" s="6">
        <v>340</v>
      </c>
      <c r="I16" s="6">
        <v>347</v>
      </c>
      <c r="J16" s="6">
        <v>334</v>
      </c>
    </row>
    <row r="17" spans="1:17">
      <c r="A17" s="12">
        <v>0</v>
      </c>
      <c r="B17" s="6">
        <v>316</v>
      </c>
      <c r="C17" s="6">
        <v>317</v>
      </c>
      <c r="D17" s="6">
        <v>318</v>
      </c>
      <c r="E17" s="6">
        <v>236</v>
      </c>
      <c r="F17" s="6">
        <v>235</v>
      </c>
      <c r="G17" s="6">
        <v>235</v>
      </c>
      <c r="H17" s="6"/>
      <c r="I17" s="6"/>
      <c r="J17" s="6"/>
      <c r="K17" s="6" t="s">
        <v>24</v>
      </c>
      <c r="L17" s="6">
        <f>AVERAGE(E17:G17)</f>
        <v>235.33333333333334</v>
      </c>
    </row>
    <row r="18" spans="1:17">
      <c r="E18" s="16" t="s">
        <v>36</v>
      </c>
      <c r="F18" s="16"/>
      <c r="G18" s="16"/>
    </row>
    <row r="19" spans="1:17">
      <c r="A19" s="5" t="s">
        <v>25</v>
      </c>
    </row>
    <row r="20" spans="1:17">
      <c r="A20" s="5" t="s">
        <v>19</v>
      </c>
      <c r="B20" s="17" t="s">
        <v>26</v>
      </c>
      <c r="C20" s="17"/>
      <c r="D20" s="17"/>
      <c r="E20" s="17" t="s">
        <v>27</v>
      </c>
      <c r="F20" s="17"/>
      <c r="G20" s="17"/>
      <c r="H20" s="17" t="s">
        <v>28</v>
      </c>
      <c r="I20" s="17"/>
      <c r="J20" s="17"/>
      <c r="M20" s="3"/>
      <c r="O20" s="3"/>
      <c r="Q20" s="3"/>
    </row>
    <row r="21" spans="1:17">
      <c r="A21" s="13">
        <v>100</v>
      </c>
      <c r="B21">
        <f>(B12-$L$17)/(B3-$L$8)</f>
        <v>2056.6260401027398</v>
      </c>
      <c r="C21">
        <f t="shared" ref="C21:J21" si="0">(C12-$L$17)/(C3-$L$8)</f>
        <v>2116.9436767454868</v>
      </c>
      <c r="D21">
        <f t="shared" si="0"/>
        <v>2235.0979052263001</v>
      </c>
      <c r="E21">
        <f t="shared" si="0"/>
        <v>26382.266822883103</v>
      </c>
      <c r="F21">
        <f t="shared" si="0"/>
        <v>29315.305278407755</v>
      </c>
      <c r="G21">
        <f t="shared" si="0"/>
        <v>30421.776311403621</v>
      </c>
      <c r="H21">
        <f t="shared" si="0"/>
        <v>3177.5232916859118</v>
      </c>
      <c r="I21">
        <f t="shared" si="0"/>
        <v>3190.6615012556085</v>
      </c>
      <c r="J21">
        <f t="shared" si="0"/>
        <v>2979.9638083496943</v>
      </c>
    </row>
    <row r="22" spans="1:17">
      <c r="A22" s="13">
        <v>99</v>
      </c>
      <c r="B22">
        <f t="shared" ref="B22:J25" si="1">(B13-$L$17)/(B4-$L$8)</f>
        <v>1398.9479724214452</v>
      </c>
      <c r="C22">
        <f t="shared" si="1"/>
        <v>1445.240151536542</v>
      </c>
      <c r="D22">
        <f t="shared" si="1"/>
        <v>1284.2960615104028</v>
      </c>
      <c r="E22">
        <f t="shared" si="1"/>
        <v>26090.723606064479</v>
      </c>
      <c r="F22">
        <f t="shared" si="1"/>
        <v>23969.954268312493</v>
      </c>
      <c r="G22">
        <f t="shared" si="1"/>
        <v>26983.786421753433</v>
      </c>
      <c r="H22">
        <f t="shared" si="1"/>
        <v>3437.87288164551</v>
      </c>
      <c r="I22">
        <f t="shared" si="1"/>
        <v>3208.8059287461861</v>
      </c>
      <c r="J22">
        <f t="shared" si="1"/>
        <v>2589.7035098205056</v>
      </c>
    </row>
    <row r="23" spans="1:17">
      <c r="A23" s="13">
        <v>90</v>
      </c>
      <c r="B23">
        <f t="shared" si="1"/>
        <v>546.82405276012389</v>
      </c>
      <c r="C23">
        <f t="shared" si="1"/>
        <v>448.78258053458381</v>
      </c>
      <c r="D23">
        <f t="shared" si="1"/>
        <v>512.90218225546664</v>
      </c>
      <c r="E23">
        <f t="shared" si="1"/>
        <v>8229.6182748482788</v>
      </c>
      <c r="F23">
        <f t="shared" si="1"/>
        <v>7188.5262950371598</v>
      </c>
      <c r="G23">
        <f t="shared" si="1"/>
        <v>12260.132745206505</v>
      </c>
      <c r="H23">
        <f t="shared" si="1"/>
        <v>2282.9473612592487</v>
      </c>
      <c r="I23">
        <f t="shared" si="1"/>
        <v>2414.493671426736</v>
      </c>
      <c r="J23">
        <f t="shared" si="1"/>
        <v>2120.1114382535507</v>
      </c>
    </row>
    <row r="24" spans="1:17">
      <c r="A24" s="13">
        <v>50</v>
      </c>
      <c r="B24">
        <f t="shared" si="1"/>
        <v>235.39796832906404</v>
      </c>
      <c r="C24">
        <f t="shared" si="1"/>
        <v>207.19738602428737</v>
      </c>
      <c r="D24">
        <f t="shared" si="1"/>
        <v>229.50017125413228</v>
      </c>
      <c r="E24">
        <f t="shared" si="1"/>
        <v>862.53814993909964</v>
      </c>
      <c r="F24">
        <f t="shared" si="1"/>
        <v>769.10624139504876</v>
      </c>
      <c r="G24">
        <f t="shared" si="1"/>
        <v>1417.1099327227271</v>
      </c>
      <c r="H24">
        <f t="shared" si="1"/>
        <v>426.3114040611278</v>
      </c>
      <c r="I24">
        <f t="shared" si="1"/>
        <v>554.96088297691574</v>
      </c>
      <c r="J24">
        <f t="shared" si="1"/>
        <v>436.37548572116339</v>
      </c>
    </row>
    <row r="25" spans="1:17">
      <c r="A25" s="13">
        <v>20</v>
      </c>
      <c r="B25">
        <f t="shared" si="1"/>
        <v>209.19330064865838</v>
      </c>
      <c r="C25">
        <f t="shared" si="1"/>
        <v>183.76134148465957</v>
      </c>
      <c r="D25">
        <f t="shared" si="1"/>
        <v>183.46511277610867</v>
      </c>
      <c r="E25">
        <f t="shared" si="1"/>
        <v>460.29651074705174</v>
      </c>
      <c r="F25">
        <f t="shared" si="1"/>
        <v>461.07452485482474</v>
      </c>
      <c r="G25">
        <f t="shared" si="1"/>
        <v>533.60298265469669</v>
      </c>
      <c r="H25">
        <f t="shared" si="1"/>
        <v>252.85875665449785</v>
      </c>
      <c r="I25">
        <f t="shared" si="1"/>
        <v>265.47269748817155</v>
      </c>
      <c r="J25">
        <f t="shared" si="1"/>
        <v>230.35019452581722</v>
      </c>
    </row>
    <row r="28" spans="1:17">
      <c r="A28" s="5" t="s">
        <v>30</v>
      </c>
      <c r="B28" s="17" t="s">
        <v>26</v>
      </c>
      <c r="C28" s="17"/>
      <c r="D28" s="17"/>
      <c r="E28" s="17" t="s">
        <v>27</v>
      </c>
      <c r="F28" s="17"/>
      <c r="G28" s="17"/>
      <c r="H28" s="17" t="s">
        <v>28</v>
      </c>
      <c r="I28" s="17"/>
      <c r="J28" s="17"/>
      <c r="M28" s="3"/>
      <c r="O28" s="3"/>
      <c r="Q28" s="3"/>
    </row>
    <row r="29" spans="1:17">
      <c r="A29" s="5">
        <v>100</v>
      </c>
      <c r="B29">
        <f>(B21-$N$14)/$N$13</f>
        <v>50.842342579791669</v>
      </c>
      <c r="C29">
        <f t="shared" ref="C29:D29" si="2">(C21-$N$14)/$N$13</f>
        <v>52.513330103484691</v>
      </c>
      <c r="D29">
        <f t="shared" si="2"/>
        <v>55.786572436111037</v>
      </c>
      <c r="E29">
        <f>(E21-$O$14)/$O$13</f>
        <v>85.074633275963293</v>
      </c>
      <c r="F29">
        <f t="shared" ref="F29:G29" si="3">(F21-$O$14)/$O$13</f>
        <v>94.536658101838043</v>
      </c>
      <c r="G29">
        <f t="shared" si="3"/>
        <v>98.106149788385125</v>
      </c>
      <c r="H29">
        <f>(H21-$P$14)/$P$13</f>
        <v>105.79585656988316</v>
      </c>
      <c r="I29">
        <f t="shared" ref="I29:J29" si="4">(I21-$P$14)/$P$13</f>
        <v>106.2655144511192</v>
      </c>
      <c r="J29">
        <f t="shared" si="4"/>
        <v>98.733602929495035</v>
      </c>
    </row>
    <row r="30" spans="1:17">
      <c r="A30" s="5">
        <v>99</v>
      </c>
      <c r="B30">
        <f t="shared" ref="B30:D33" si="5">(B22-$N$14)/$N$13</f>
        <v>32.622599452072066</v>
      </c>
      <c r="C30">
        <f t="shared" si="5"/>
        <v>33.905037857343878</v>
      </c>
      <c r="D30">
        <f t="shared" si="5"/>
        <v>29.446382289675114</v>
      </c>
      <c r="E30">
        <f t="shared" ref="E30:G33" si="6">(E22-$O$14)/$O$13</f>
        <v>84.134110607343956</v>
      </c>
      <c r="F30">
        <f t="shared" si="6"/>
        <v>77.292477799575749</v>
      </c>
      <c r="G30">
        <f t="shared" si="6"/>
        <v>87.015144273028696</v>
      </c>
      <c r="H30">
        <f t="shared" ref="H30:J33" si="7">(H22-$P$14)/$P$13</f>
        <v>115.10269827859834</v>
      </c>
      <c r="I30">
        <f t="shared" si="7"/>
        <v>106.9141320063697</v>
      </c>
      <c r="J30">
        <f t="shared" si="7"/>
        <v>84.782780790037364</v>
      </c>
    </row>
    <row r="31" spans="1:17">
      <c r="A31" s="5">
        <v>90</v>
      </c>
      <c r="B31">
        <f t="shared" si="5"/>
        <v>9.0160969820240986</v>
      </c>
      <c r="C31">
        <f t="shared" si="5"/>
        <v>6.3000410154468183</v>
      </c>
      <c r="D31">
        <f t="shared" si="5"/>
        <v>8.0763548842138295</v>
      </c>
      <c r="E31">
        <f t="shared" si="6"/>
        <v>26.513924365598676</v>
      </c>
      <c r="F31">
        <f t="shared" si="6"/>
        <v>23.155346457955865</v>
      </c>
      <c r="G31">
        <f t="shared" si="6"/>
        <v>39.516422818267323</v>
      </c>
      <c r="H31">
        <f t="shared" si="7"/>
        <v>73.817021564997802</v>
      </c>
      <c r="I31">
        <f t="shared" si="7"/>
        <v>78.519470630826348</v>
      </c>
      <c r="J31">
        <f t="shared" si="7"/>
        <v>67.996047696201856</v>
      </c>
    </row>
    <row r="32" spans="1:17">
      <c r="A32" s="5">
        <v>50</v>
      </c>
      <c r="B32">
        <f t="shared" si="5"/>
        <v>0.38861867548727147</v>
      </c>
      <c r="C32">
        <f t="shared" si="5"/>
        <v>-0.39262581310670236</v>
      </c>
      <c r="D32">
        <f t="shared" si="5"/>
        <v>0.22523121739015092</v>
      </c>
      <c r="E32">
        <f t="shared" si="6"/>
        <v>2.7476164589299295</v>
      </c>
      <c r="F32">
        <f t="shared" si="6"/>
        <v>2.4462037595814206</v>
      </c>
      <c r="G32">
        <f t="shared" si="6"/>
        <v>4.5366731167260044</v>
      </c>
      <c r="H32">
        <f t="shared" si="7"/>
        <v>7.4469651841398363</v>
      </c>
      <c r="I32">
        <f t="shared" si="7"/>
        <v>12.045859833306489</v>
      </c>
      <c r="J32">
        <f t="shared" si="7"/>
        <v>7.8067307400144195</v>
      </c>
    </row>
    <row r="33" spans="1:10">
      <c r="A33" s="5">
        <v>20</v>
      </c>
      <c r="B33">
        <f t="shared" si="5"/>
        <v>-0.33733272436328848</v>
      </c>
      <c r="C33">
        <f t="shared" si="5"/>
        <v>-1.0418776772402258</v>
      </c>
      <c r="D33">
        <f t="shared" si="5"/>
        <v>-1.0500841406180939</v>
      </c>
      <c r="E33">
        <f t="shared" si="6"/>
        <v>1.4499790655753653</v>
      </c>
      <c r="F33">
        <f t="shared" si="6"/>
        <v>1.4524889504317204</v>
      </c>
      <c r="G33">
        <f t="shared" si="6"/>
        <v>1.6864668128740457</v>
      </c>
      <c r="H33">
        <f t="shared" si="7"/>
        <v>1.2464701742510131</v>
      </c>
      <c r="I33">
        <f t="shared" si="7"/>
        <v>1.6973867694348874</v>
      </c>
      <c r="J33">
        <f t="shared" si="7"/>
        <v>0.44184580416877123</v>
      </c>
    </row>
  </sheetData>
  <mergeCells count="12">
    <mergeCell ref="E18:G18"/>
    <mergeCell ref="B28:D28"/>
    <mergeCell ref="E28:G28"/>
    <mergeCell ref="H28:J28"/>
    <mergeCell ref="B20:D20"/>
    <mergeCell ref="E20:G20"/>
    <mergeCell ref="H20:J20"/>
    <mergeCell ref="B1:D1"/>
    <mergeCell ref="E1:G1"/>
    <mergeCell ref="H1:J1"/>
    <mergeCell ref="E9:G9"/>
    <mergeCell ref="N11:P1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86A3-7858-7345-B1DB-ABE2278F5835}">
  <dimension ref="A1:Q33"/>
  <sheetViews>
    <sheetView topLeftCell="A4" zoomScale="177" workbookViewId="0">
      <selection activeCell="F39" sqref="A1:XFD1048576"/>
    </sheetView>
  </sheetViews>
  <sheetFormatPr baseColWidth="10" defaultRowHeight="16"/>
  <sheetData>
    <row r="1" spans="1:17">
      <c r="A1" t="s">
        <v>13</v>
      </c>
      <c r="B1" s="17" t="s">
        <v>26</v>
      </c>
      <c r="C1" s="17"/>
      <c r="D1" s="17"/>
      <c r="E1" s="17" t="s">
        <v>27</v>
      </c>
      <c r="F1" s="17"/>
      <c r="G1" s="17"/>
      <c r="H1" s="17" t="s">
        <v>28</v>
      </c>
      <c r="I1" s="17"/>
      <c r="J1" s="17"/>
    </row>
    <row r="2" spans="1:17">
      <c r="A2" s="5" t="s">
        <v>0</v>
      </c>
      <c r="B2" s="5" t="s">
        <v>33</v>
      </c>
      <c r="C2" s="5" t="s">
        <v>34</v>
      </c>
      <c r="D2" s="5" t="s">
        <v>35</v>
      </c>
      <c r="E2" s="5" t="s">
        <v>33</v>
      </c>
      <c r="F2" s="5" t="s">
        <v>34</v>
      </c>
      <c r="G2" s="5" t="s">
        <v>35</v>
      </c>
      <c r="H2" s="5" t="s">
        <v>33</v>
      </c>
      <c r="I2" s="5" t="s">
        <v>34</v>
      </c>
      <c r="J2" s="5" t="s">
        <v>35</v>
      </c>
    </row>
    <row r="3" spans="1:17">
      <c r="A3" s="12">
        <v>1</v>
      </c>
      <c r="B3" s="6">
        <v>0.47339999675750732</v>
      </c>
      <c r="C3" s="6">
        <v>0.48649999499320984</v>
      </c>
      <c r="D3" s="6">
        <v>0.46480000019073486</v>
      </c>
      <c r="E3" s="6">
        <v>0.46140000224113464</v>
      </c>
      <c r="F3" s="6">
        <v>0.47009998559951782</v>
      </c>
      <c r="G3" s="6">
        <v>0.47369998693466187</v>
      </c>
      <c r="H3" s="6">
        <v>0.4505000114440918</v>
      </c>
      <c r="I3" s="6">
        <v>0.47990000247955322</v>
      </c>
      <c r="J3" s="6">
        <v>0.45800000429153442</v>
      </c>
    </row>
    <row r="4" spans="1:17">
      <c r="A4" s="12">
        <v>0.99</v>
      </c>
      <c r="B4" s="6">
        <v>0.48510000109672546</v>
      </c>
      <c r="C4" s="6">
        <v>0.49020001292228699</v>
      </c>
      <c r="D4" s="6">
        <v>0.47170001268386841</v>
      </c>
      <c r="E4" s="6">
        <v>0.46880000829696655</v>
      </c>
      <c r="F4" s="6">
        <v>0.48600000143051147</v>
      </c>
      <c r="G4" s="6">
        <v>0.50599998235702515</v>
      </c>
      <c r="H4" s="6">
        <v>0.460999995470047</v>
      </c>
      <c r="I4" s="6">
        <v>0.4562000036239624</v>
      </c>
      <c r="J4" s="6">
        <v>0.46180000901222229</v>
      </c>
    </row>
    <row r="5" spans="1:17">
      <c r="A5" s="12">
        <v>0.9</v>
      </c>
      <c r="B5" s="6">
        <v>0.46939998865127563</v>
      </c>
      <c r="C5" s="6">
        <v>0.46399998664855957</v>
      </c>
      <c r="D5" s="6">
        <v>0.47720000147819519</v>
      </c>
      <c r="E5" s="6">
        <v>0.45080000162124634</v>
      </c>
      <c r="F5" s="6">
        <v>0.47200000286102295</v>
      </c>
      <c r="G5" s="6">
        <v>0.45019999146461487</v>
      </c>
      <c r="H5" s="6">
        <v>0.44960001111030579</v>
      </c>
      <c r="I5" s="6">
        <v>0.47220000624656677</v>
      </c>
      <c r="J5" s="6">
        <v>0.44449999928474426</v>
      </c>
    </row>
    <row r="6" spans="1:17">
      <c r="A6" s="12">
        <v>0.5</v>
      </c>
      <c r="B6" s="6">
        <v>0.50220000743865967</v>
      </c>
      <c r="C6" s="6">
        <v>0.53310000896453857</v>
      </c>
      <c r="D6" s="6">
        <v>0.47540000081062317</v>
      </c>
      <c r="E6" s="6">
        <v>0.4560999870300293</v>
      </c>
      <c r="F6" s="6">
        <v>0.47060000896453857</v>
      </c>
      <c r="G6" s="6">
        <v>0.48100000619888306</v>
      </c>
      <c r="H6" s="6">
        <v>0.48210000991821289</v>
      </c>
      <c r="I6" s="6">
        <v>0.4625999927520752</v>
      </c>
      <c r="J6" s="6">
        <v>0.49320000410079956</v>
      </c>
    </row>
    <row r="7" spans="1:17">
      <c r="A7" s="12">
        <v>0.2</v>
      </c>
      <c r="B7" s="6">
        <v>0.48719999194145203</v>
      </c>
      <c r="C7" s="6">
        <v>0.48669999837875366</v>
      </c>
      <c r="D7" s="6">
        <v>0.48179998993873596</v>
      </c>
      <c r="E7" s="6">
        <v>0.4666999876499176</v>
      </c>
      <c r="F7" s="6">
        <v>0.46209999918937683</v>
      </c>
      <c r="G7" s="6">
        <v>0.45530000329017639</v>
      </c>
      <c r="H7" s="6">
        <v>0.45440000295639038</v>
      </c>
      <c r="I7" s="6">
        <v>0.45370000600814819</v>
      </c>
      <c r="J7" s="6">
        <v>0.44990000128746033</v>
      </c>
    </row>
    <row r="8" spans="1:17">
      <c r="A8" s="12">
        <v>0</v>
      </c>
      <c r="B8" s="6">
        <v>0.53159999847412109</v>
      </c>
      <c r="C8" s="6">
        <v>0.4984000027179718</v>
      </c>
      <c r="D8" s="6">
        <v>0.48179998993873596</v>
      </c>
      <c r="E8" s="6">
        <v>4.1499998420476913E-2</v>
      </c>
      <c r="F8" s="6">
        <v>4.1499998420476913E-2</v>
      </c>
      <c r="G8" s="6">
        <v>4.1099999099969864E-2</v>
      </c>
      <c r="H8" s="6"/>
      <c r="I8" s="6"/>
      <c r="J8" s="6"/>
      <c r="K8" s="6" t="s">
        <v>24</v>
      </c>
      <c r="L8" s="6">
        <f>AVERAGE(E8:G8)</f>
        <v>4.1366665313641228E-2</v>
      </c>
    </row>
    <row r="9" spans="1:17">
      <c r="E9" s="16" t="s">
        <v>36</v>
      </c>
      <c r="F9" s="16"/>
      <c r="G9" s="16"/>
    </row>
    <row r="10" spans="1:17">
      <c r="A10" s="5" t="s">
        <v>14</v>
      </c>
    </row>
    <row r="11" spans="1:17">
      <c r="A11" s="5" t="s">
        <v>0</v>
      </c>
      <c r="B11" s="5" t="s">
        <v>33</v>
      </c>
      <c r="C11" s="5" t="s">
        <v>34</v>
      </c>
      <c r="D11" s="5" t="s">
        <v>35</v>
      </c>
      <c r="E11" s="5" t="s">
        <v>33</v>
      </c>
      <c r="F11" s="5" t="s">
        <v>34</v>
      </c>
      <c r="G11" s="5" t="s">
        <v>35</v>
      </c>
      <c r="H11" s="5" t="s">
        <v>33</v>
      </c>
      <c r="I11" s="5" t="s">
        <v>34</v>
      </c>
      <c r="J11" s="5" t="s">
        <v>35</v>
      </c>
      <c r="M11" s="7" t="s">
        <v>29</v>
      </c>
      <c r="N11" s="15" t="s">
        <v>17</v>
      </c>
      <c r="O11" s="15"/>
      <c r="P11" s="15"/>
      <c r="Q11" s="1"/>
    </row>
    <row r="12" spans="1:17">
      <c r="A12" s="12">
        <v>1</v>
      </c>
      <c r="B12" s="6">
        <v>974</v>
      </c>
      <c r="C12" s="6">
        <v>903</v>
      </c>
      <c r="D12" s="6">
        <v>907</v>
      </c>
      <c r="E12" s="6">
        <v>13144</v>
      </c>
      <c r="F12" s="6">
        <v>14016</v>
      </c>
      <c r="G12" s="6">
        <v>13444</v>
      </c>
      <c r="H12" s="6">
        <v>1435</v>
      </c>
      <c r="I12" s="6">
        <v>1314</v>
      </c>
      <c r="J12" s="6">
        <v>1336</v>
      </c>
      <c r="N12" s="3" t="s">
        <v>10</v>
      </c>
      <c r="O12" s="3" t="s">
        <v>11</v>
      </c>
      <c r="P12" s="3" t="s">
        <v>12</v>
      </c>
    </row>
    <row r="13" spans="1:17">
      <c r="A13" s="12">
        <v>0.99</v>
      </c>
      <c r="B13" s="6">
        <v>684</v>
      </c>
      <c r="C13" s="6">
        <v>622</v>
      </c>
      <c r="D13" s="6">
        <v>606</v>
      </c>
      <c r="E13" s="6">
        <v>7993</v>
      </c>
      <c r="F13" s="6">
        <v>8175</v>
      </c>
      <c r="G13" s="6">
        <v>5337</v>
      </c>
      <c r="H13" s="6">
        <v>1299</v>
      </c>
      <c r="I13" s="6">
        <v>1313</v>
      </c>
      <c r="J13" s="6">
        <v>1265</v>
      </c>
      <c r="M13" s="1" t="s">
        <v>20</v>
      </c>
      <c r="N13" s="1">
        <v>36.097000000000001</v>
      </c>
      <c r="O13" s="1">
        <v>309.98</v>
      </c>
      <c r="P13" s="1">
        <v>27.974</v>
      </c>
    </row>
    <row r="14" spans="1:17">
      <c r="A14" s="12">
        <v>0.9</v>
      </c>
      <c r="B14" s="6">
        <v>377</v>
      </c>
      <c r="C14" s="6">
        <v>353</v>
      </c>
      <c r="D14" s="6">
        <v>355</v>
      </c>
      <c r="E14" s="6">
        <v>1518</v>
      </c>
      <c r="F14" s="6">
        <v>1682</v>
      </c>
      <c r="G14" s="6">
        <v>2496</v>
      </c>
      <c r="H14" s="6">
        <v>933</v>
      </c>
      <c r="I14" s="6">
        <v>846</v>
      </c>
      <c r="J14" s="6">
        <v>772</v>
      </c>
      <c r="M14" s="1" t="s">
        <v>21</v>
      </c>
      <c r="N14" s="1">
        <v>221.37</v>
      </c>
      <c r="O14" s="1">
        <v>10.832000000000001</v>
      </c>
      <c r="P14" s="1">
        <v>217.99</v>
      </c>
    </row>
    <row r="15" spans="1:17">
      <c r="A15" s="12">
        <v>0.5</v>
      </c>
      <c r="B15" s="6">
        <v>309</v>
      </c>
      <c r="C15" s="6">
        <v>308</v>
      </c>
      <c r="D15" s="6">
        <v>299</v>
      </c>
      <c r="E15" s="6">
        <v>369</v>
      </c>
      <c r="F15" s="6">
        <v>362</v>
      </c>
      <c r="G15" s="6">
        <v>745</v>
      </c>
      <c r="H15" s="6">
        <v>336</v>
      </c>
      <c r="I15" s="6">
        <v>364</v>
      </c>
      <c r="J15" s="6">
        <v>332</v>
      </c>
    </row>
    <row r="16" spans="1:17">
      <c r="A16" s="12">
        <v>0.2</v>
      </c>
      <c r="B16" s="6">
        <v>302</v>
      </c>
      <c r="C16" s="6">
        <v>291</v>
      </c>
      <c r="D16" s="6">
        <v>299</v>
      </c>
      <c r="E16" s="6">
        <v>348</v>
      </c>
      <c r="F16" s="6">
        <v>340</v>
      </c>
      <c r="G16" s="6">
        <v>334</v>
      </c>
      <c r="H16" s="6">
        <v>306</v>
      </c>
      <c r="I16" s="6">
        <v>309</v>
      </c>
      <c r="J16" s="6">
        <v>296</v>
      </c>
    </row>
    <row r="17" spans="1:17">
      <c r="A17" s="12">
        <v>0</v>
      </c>
      <c r="B17" s="6">
        <v>296</v>
      </c>
      <c r="C17" s="6">
        <v>292</v>
      </c>
      <c r="D17" s="6">
        <v>294</v>
      </c>
      <c r="E17" s="6">
        <v>213</v>
      </c>
      <c r="F17" s="6">
        <v>215</v>
      </c>
      <c r="G17" s="6">
        <v>212</v>
      </c>
      <c r="H17" s="6"/>
      <c r="I17" s="6"/>
      <c r="J17" s="6"/>
      <c r="K17" s="6" t="s">
        <v>24</v>
      </c>
      <c r="L17" s="6">
        <f>AVERAGE(E17:G17)</f>
        <v>213.33333333333334</v>
      </c>
    </row>
    <row r="18" spans="1:17">
      <c r="E18" s="16" t="s">
        <v>36</v>
      </c>
      <c r="F18" s="16"/>
      <c r="G18" s="16"/>
    </row>
    <row r="19" spans="1:17">
      <c r="A19" s="5" t="s">
        <v>25</v>
      </c>
    </row>
    <row r="20" spans="1:17">
      <c r="A20" s="5" t="s">
        <v>19</v>
      </c>
      <c r="B20" s="17" t="s">
        <v>26</v>
      </c>
      <c r="C20" s="17"/>
      <c r="D20" s="17"/>
      <c r="E20" s="17" t="s">
        <v>27</v>
      </c>
      <c r="F20" s="17"/>
      <c r="G20" s="17"/>
      <c r="H20" s="17" t="s">
        <v>28</v>
      </c>
      <c r="I20" s="17"/>
      <c r="J20" s="17"/>
      <c r="M20" s="3"/>
      <c r="O20" s="3"/>
      <c r="Q20" s="3"/>
    </row>
    <row r="21" spans="1:17">
      <c r="A21" s="13">
        <v>100</v>
      </c>
      <c r="B21">
        <f>(B12-$L$17)/(B3-$L$8)</f>
        <v>1760.6666229304574</v>
      </c>
      <c r="C21">
        <f t="shared" ref="C21:J21" si="0">(C12-$L$17)/(C3-$L$8)</f>
        <v>1549.3485225272316</v>
      </c>
      <c r="D21">
        <f t="shared" si="0"/>
        <v>1638.1956958301625</v>
      </c>
      <c r="E21">
        <f t="shared" si="0"/>
        <v>30784.858081154573</v>
      </c>
      <c r="F21">
        <f t="shared" si="0"/>
        <v>32194.061001517537</v>
      </c>
      <c r="G21">
        <f t="shared" si="0"/>
        <v>30602.930667149791</v>
      </c>
      <c r="H21">
        <f t="shared" si="0"/>
        <v>2985.9865450252082</v>
      </c>
      <c r="I21">
        <f t="shared" si="0"/>
        <v>2509.8814009896978</v>
      </c>
      <c r="J21">
        <f t="shared" si="0"/>
        <v>2694.6155327388146</v>
      </c>
    </row>
    <row r="22" spans="1:17">
      <c r="A22" s="13">
        <v>99</v>
      </c>
      <c r="B22">
        <f t="shared" ref="B22:J25" si="1">(B13-$L$17)/(B4-$L$8)</f>
        <v>1060.6971095287477</v>
      </c>
      <c r="C22">
        <f t="shared" si="1"/>
        <v>910.50869736844527</v>
      </c>
      <c r="D22">
        <f t="shared" si="1"/>
        <v>912.47092298623352</v>
      </c>
      <c r="E22">
        <f t="shared" si="1"/>
        <v>18200.888616614455</v>
      </c>
      <c r="F22">
        <f t="shared" si="1"/>
        <v>17906.13977844876</v>
      </c>
      <c r="G22">
        <f t="shared" si="1"/>
        <v>11027.333767776834</v>
      </c>
      <c r="H22">
        <f t="shared" si="1"/>
        <v>2587.1793030882868</v>
      </c>
      <c r="I22">
        <f t="shared" si="1"/>
        <v>2650.8637689192851</v>
      </c>
      <c r="J22">
        <f t="shared" si="1"/>
        <v>2501.3873957167211</v>
      </c>
    </row>
    <row r="23" spans="1:17">
      <c r="A23" s="13">
        <v>90</v>
      </c>
      <c r="B23">
        <f t="shared" si="1"/>
        <v>382.36898330825926</v>
      </c>
      <c r="C23">
        <f t="shared" si="1"/>
        <v>330.46771188206185</v>
      </c>
      <c r="D23">
        <f t="shared" si="1"/>
        <v>325.04779903568175</v>
      </c>
      <c r="E23">
        <f t="shared" si="1"/>
        <v>3186.5179284924607</v>
      </c>
      <c r="F23">
        <f t="shared" si="1"/>
        <v>3410.4806539857645</v>
      </c>
      <c r="G23">
        <f t="shared" si="1"/>
        <v>5583.367403428666</v>
      </c>
      <c r="H23">
        <f t="shared" si="1"/>
        <v>1762.8806516582865</v>
      </c>
      <c r="I23">
        <f t="shared" si="1"/>
        <v>1468.4719276755409</v>
      </c>
      <c r="J23">
        <f t="shared" si="1"/>
        <v>1385.811143830424</v>
      </c>
    </row>
    <row r="24" spans="1:17">
      <c r="A24" s="13">
        <v>50</v>
      </c>
      <c r="B24">
        <f t="shared" si="1"/>
        <v>207.59493274840662</v>
      </c>
      <c r="C24">
        <f t="shared" si="1"/>
        <v>192.51626494109499</v>
      </c>
      <c r="D24">
        <f t="shared" si="1"/>
        <v>197.37347263563433</v>
      </c>
      <c r="E24">
        <f t="shared" si="1"/>
        <v>375.34159546774498</v>
      </c>
      <c r="F24">
        <f t="shared" si="1"/>
        <v>346.35395610733298</v>
      </c>
      <c r="G24">
        <f t="shared" si="1"/>
        <v>1209.3410968242474</v>
      </c>
      <c r="H24">
        <f t="shared" si="1"/>
        <v>278.32399832765969</v>
      </c>
      <c r="I24">
        <f t="shared" si="1"/>
        <v>357.67983407886356</v>
      </c>
      <c r="J24">
        <f t="shared" si="1"/>
        <v>262.63371132639253</v>
      </c>
    </row>
    <row r="25" spans="1:17">
      <c r="A25" s="13">
        <v>20</v>
      </c>
      <c r="B25">
        <f t="shared" si="1"/>
        <v>198.87850766411435</v>
      </c>
      <c r="C25">
        <f t="shared" si="1"/>
        <v>174.40119770983094</v>
      </c>
      <c r="D25">
        <f t="shared" si="1"/>
        <v>194.50541518307628</v>
      </c>
      <c r="E25">
        <f t="shared" si="1"/>
        <v>316.6144282488093</v>
      </c>
      <c r="F25">
        <f t="shared" si="1"/>
        <v>301.06163802100338</v>
      </c>
      <c r="G25">
        <f t="shared" si="1"/>
        <v>291.51231755463715</v>
      </c>
      <c r="H25">
        <f t="shared" si="1"/>
        <v>224.35638535991052</v>
      </c>
      <c r="I25">
        <f t="shared" si="1"/>
        <v>232.01293037699077</v>
      </c>
      <c r="J25">
        <f t="shared" si="1"/>
        <v>202.34986814384314</v>
      </c>
    </row>
    <row r="28" spans="1:17">
      <c r="A28" s="5" t="s">
        <v>30</v>
      </c>
      <c r="B28" s="17" t="s">
        <v>26</v>
      </c>
      <c r="C28" s="17"/>
      <c r="D28" s="17"/>
      <c r="E28" s="17" t="s">
        <v>27</v>
      </c>
      <c r="F28" s="17"/>
      <c r="G28" s="17"/>
      <c r="H28" s="17" t="s">
        <v>28</v>
      </c>
      <c r="I28" s="17"/>
      <c r="J28" s="17"/>
      <c r="M28" s="3"/>
      <c r="O28" s="3"/>
      <c r="Q28" s="3"/>
    </row>
    <row r="29" spans="1:17">
      <c r="A29" s="5">
        <v>100</v>
      </c>
      <c r="B29">
        <f>(B21-$N$14)/$N$13</f>
        <v>42.643339416861721</v>
      </c>
      <c r="C29">
        <f t="shared" ref="C29:D29" si="2">(C21-$N$14)/$N$13</f>
        <v>36.789165928670847</v>
      </c>
      <c r="D29">
        <f t="shared" si="2"/>
        <v>39.250511007290427</v>
      </c>
      <c r="E29">
        <f>(E21-$O$14)/$O$13</f>
        <v>99.277456871909706</v>
      </c>
      <c r="F29">
        <f t="shared" ref="F29:G29" si="3">(F21-$O$14)/$O$13</f>
        <v>103.82356604141408</v>
      </c>
      <c r="G29">
        <f t="shared" si="3"/>
        <v>98.690556381540063</v>
      </c>
      <c r="H29">
        <f>(H21-$P$14)/$P$13</f>
        <v>98.948900587159812</v>
      </c>
      <c r="I29">
        <f t="shared" ref="I29:J29" si="4">(I21-$P$14)/$P$13</f>
        <v>81.929341566801241</v>
      </c>
      <c r="J29">
        <f t="shared" si="4"/>
        <v>88.533121210367284</v>
      </c>
    </row>
    <row r="30" spans="1:17">
      <c r="A30" s="5">
        <v>99</v>
      </c>
      <c r="B30">
        <f t="shared" ref="B30:D33" si="5">(B22-$N$14)/$N$13</f>
        <v>23.251990734098335</v>
      </c>
      <c r="C30">
        <f t="shared" si="5"/>
        <v>19.091301143265238</v>
      </c>
      <c r="D30">
        <f t="shared" si="5"/>
        <v>19.145660940971091</v>
      </c>
      <c r="E30">
        <f t="shared" ref="E30:G33" si="6">(E22-$O$14)/$O$13</f>
        <v>58.681387885071473</v>
      </c>
      <c r="F30">
        <f t="shared" si="6"/>
        <v>57.730523835243439</v>
      </c>
      <c r="G30">
        <f t="shared" si="6"/>
        <v>35.539395340915007</v>
      </c>
      <c r="H30">
        <f t="shared" ref="H30:J33" si="7">(H22-$P$14)/$P$13</f>
        <v>84.692546760859599</v>
      </c>
      <c r="I30">
        <f t="shared" si="7"/>
        <v>86.969105916897291</v>
      </c>
      <c r="J30">
        <f t="shared" si="7"/>
        <v>81.625702284861688</v>
      </c>
    </row>
    <row r="31" spans="1:17">
      <c r="A31" s="5">
        <v>90</v>
      </c>
      <c r="B31">
        <f t="shared" si="5"/>
        <v>4.4601762835764536</v>
      </c>
      <c r="C31">
        <f t="shared" si="5"/>
        <v>3.0223484467424395</v>
      </c>
      <c r="D31">
        <f t="shared" si="5"/>
        <v>2.8721998790947096</v>
      </c>
      <c r="E31">
        <f t="shared" si="6"/>
        <v>10.244809111853863</v>
      </c>
      <c r="F31">
        <f t="shared" si="6"/>
        <v>10.967316130026983</v>
      </c>
      <c r="G31">
        <f t="shared" si="6"/>
        <v>17.977080467864589</v>
      </c>
      <c r="H31">
        <f t="shared" si="7"/>
        <v>55.225947367494335</v>
      </c>
      <c r="I31">
        <f t="shared" si="7"/>
        <v>44.701577453190133</v>
      </c>
      <c r="J31">
        <f t="shared" si="7"/>
        <v>41.746662752213631</v>
      </c>
    </row>
    <row r="32" spans="1:17">
      <c r="A32" s="5">
        <v>50</v>
      </c>
      <c r="B32">
        <f t="shared" si="5"/>
        <v>-0.38161252324551581</v>
      </c>
      <c r="C32">
        <f t="shared" si="5"/>
        <v>-0.79933886635745399</v>
      </c>
      <c r="D32">
        <f t="shared" si="5"/>
        <v>-0.66477899449720679</v>
      </c>
      <c r="E32">
        <f t="shared" si="6"/>
        <v>1.1759132701069261</v>
      </c>
      <c r="F32">
        <f t="shared" si="6"/>
        <v>1.0823987228444834</v>
      </c>
      <c r="G32">
        <f t="shared" si="6"/>
        <v>3.8664078225183793</v>
      </c>
      <c r="H32">
        <f t="shared" si="7"/>
        <v>2.1567883866325763</v>
      </c>
      <c r="I32">
        <f t="shared" si="7"/>
        <v>4.9935595223730447</v>
      </c>
      <c r="J32">
        <f t="shared" si="7"/>
        <v>1.5959001689566212</v>
      </c>
    </row>
    <row r="33" spans="1:10">
      <c r="A33" s="5">
        <v>20</v>
      </c>
      <c r="B33">
        <f t="shared" si="5"/>
        <v>-0.62308480859588478</v>
      </c>
      <c r="C33">
        <f t="shared" si="5"/>
        <v>-1.3011829872335392</v>
      </c>
      <c r="D33">
        <f t="shared" si="5"/>
        <v>-0.74423317220056306</v>
      </c>
      <c r="E33">
        <f t="shared" si="6"/>
        <v>0.98645857232340572</v>
      </c>
      <c r="F33">
        <f t="shared" si="6"/>
        <v>0.93628504426415693</v>
      </c>
      <c r="G33">
        <f t="shared" si="6"/>
        <v>0.90547879719542279</v>
      </c>
      <c r="H33">
        <f t="shared" si="7"/>
        <v>0.22758223206943981</v>
      </c>
      <c r="I33">
        <f t="shared" si="7"/>
        <v>0.50128442042577959</v>
      </c>
      <c r="J33">
        <f t="shared" si="7"/>
        <v>-0.55909529763912458</v>
      </c>
    </row>
  </sheetData>
  <mergeCells count="12">
    <mergeCell ref="E18:G18"/>
    <mergeCell ref="B28:D28"/>
    <mergeCell ref="E28:G28"/>
    <mergeCell ref="H28:J28"/>
    <mergeCell ref="B20:D20"/>
    <mergeCell ref="E20:G20"/>
    <mergeCell ref="H20:J20"/>
    <mergeCell ref="B1:D1"/>
    <mergeCell ref="E1:G1"/>
    <mergeCell ref="H1:J1"/>
    <mergeCell ref="E9:G9"/>
    <mergeCell ref="N11:P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941C6-8442-4A4B-83E5-5B276FBE8618}">
  <dimension ref="A1:Q33"/>
  <sheetViews>
    <sheetView workbookViewId="0">
      <selection activeCell="L35" sqref="A1:XFD1048576"/>
    </sheetView>
  </sheetViews>
  <sheetFormatPr baseColWidth="10" defaultRowHeight="16"/>
  <sheetData>
    <row r="1" spans="1:17">
      <c r="A1" t="s">
        <v>13</v>
      </c>
      <c r="B1" s="17" t="s">
        <v>26</v>
      </c>
      <c r="C1" s="17"/>
      <c r="D1" s="17"/>
      <c r="E1" s="17" t="s">
        <v>27</v>
      </c>
      <c r="F1" s="17"/>
      <c r="G1" s="17"/>
      <c r="H1" s="17" t="s">
        <v>28</v>
      </c>
      <c r="I1" s="17"/>
      <c r="J1" s="17"/>
    </row>
    <row r="2" spans="1:17">
      <c r="A2" s="5" t="s">
        <v>0</v>
      </c>
      <c r="B2" s="5" t="s">
        <v>33</v>
      </c>
      <c r="C2" s="5" t="s">
        <v>34</v>
      </c>
      <c r="D2" s="5" t="s">
        <v>35</v>
      </c>
      <c r="E2" s="5" t="s">
        <v>33</v>
      </c>
      <c r="F2" s="5" t="s">
        <v>34</v>
      </c>
      <c r="G2" s="5" t="s">
        <v>35</v>
      </c>
      <c r="H2" s="5" t="s">
        <v>33</v>
      </c>
      <c r="I2" s="5" t="s">
        <v>34</v>
      </c>
      <c r="J2" s="5" t="s">
        <v>35</v>
      </c>
    </row>
    <row r="3" spans="1:17">
      <c r="A3" s="12">
        <v>1</v>
      </c>
      <c r="B3" s="6">
        <v>0.43880000710487366</v>
      </c>
      <c r="C3" s="6">
        <v>0.43840000033378601</v>
      </c>
      <c r="D3" s="6">
        <v>0.42849999666213989</v>
      </c>
      <c r="E3" s="6">
        <v>0.44819998741149902</v>
      </c>
      <c r="F3" s="6">
        <v>0.48510000109672546</v>
      </c>
      <c r="G3" s="6">
        <v>0.45930001139640808</v>
      </c>
      <c r="H3" s="6">
        <v>0.4846000075340271</v>
      </c>
      <c r="I3" s="6">
        <v>0.46520000696182251</v>
      </c>
      <c r="J3" s="6">
        <v>0.5284000039100647</v>
      </c>
    </row>
    <row r="4" spans="1:17">
      <c r="A4" s="12">
        <v>0.99</v>
      </c>
      <c r="B4" s="6">
        <v>0.46860000491142273</v>
      </c>
      <c r="C4" s="6">
        <v>0.47440001368522644</v>
      </c>
      <c r="D4" s="6">
        <v>0.45379999279975891</v>
      </c>
      <c r="E4" s="6">
        <v>0.48899999260902405</v>
      </c>
      <c r="F4" s="6">
        <v>0.46020001173019409</v>
      </c>
      <c r="G4" s="6">
        <v>0.47929999232292175</v>
      </c>
      <c r="H4" s="6">
        <v>0.44830000400543213</v>
      </c>
      <c r="I4" s="6">
        <v>0.5396999716758728</v>
      </c>
      <c r="J4" s="6">
        <v>0.49290001392364502</v>
      </c>
    </row>
    <row r="5" spans="1:17">
      <c r="A5" s="12">
        <v>0.9</v>
      </c>
      <c r="B5" s="6">
        <v>0.47720000147819519</v>
      </c>
      <c r="C5" s="6">
        <v>0.46900001168251038</v>
      </c>
      <c r="D5" s="6">
        <v>0.48010000586509705</v>
      </c>
      <c r="E5" s="6">
        <v>0.43349999189376831</v>
      </c>
      <c r="F5" s="6">
        <v>0.45559999346733093</v>
      </c>
      <c r="G5" s="6">
        <v>0.45170000195503235</v>
      </c>
      <c r="H5" s="6">
        <v>0.45509999990463257</v>
      </c>
      <c r="I5" s="6">
        <v>0.48359999060630798</v>
      </c>
      <c r="J5" s="6">
        <v>0.4650999903678894</v>
      </c>
    </row>
    <row r="6" spans="1:17">
      <c r="A6" s="12">
        <v>0.5</v>
      </c>
      <c r="B6" s="6">
        <v>0.50569999217987061</v>
      </c>
      <c r="C6" s="6">
        <v>0.4715999960899353</v>
      </c>
      <c r="D6" s="6">
        <v>0.45750001072883606</v>
      </c>
      <c r="E6" s="6">
        <v>0.44789999723434448</v>
      </c>
      <c r="F6" s="6">
        <v>0.47330000996589661</v>
      </c>
      <c r="G6" s="6">
        <v>0.46619999408721924</v>
      </c>
      <c r="H6" s="6">
        <v>0.4747999906539917</v>
      </c>
      <c r="I6" s="6">
        <v>0.46639999747276306</v>
      </c>
      <c r="J6" s="6">
        <v>0.49250000715255737</v>
      </c>
    </row>
    <row r="7" spans="1:17">
      <c r="A7" s="12">
        <v>0.2</v>
      </c>
      <c r="B7" s="6">
        <v>0.49610000848770142</v>
      </c>
      <c r="C7" s="6">
        <v>0.47560000419616699</v>
      </c>
      <c r="D7" s="6">
        <v>0.48980000615119934</v>
      </c>
      <c r="E7" s="6">
        <v>0.46189999580383301</v>
      </c>
      <c r="F7" s="6">
        <v>0.46050000190734863</v>
      </c>
      <c r="G7" s="6">
        <v>0.47540000081062317</v>
      </c>
      <c r="H7" s="6">
        <v>0.47679999470710754</v>
      </c>
      <c r="I7" s="6">
        <v>0.51319998502731323</v>
      </c>
      <c r="J7" s="6">
        <v>0.56529998779296875</v>
      </c>
    </row>
    <row r="8" spans="1:17">
      <c r="A8" s="12">
        <v>0</v>
      </c>
      <c r="B8" s="6">
        <v>0.49500000476837158</v>
      </c>
      <c r="C8" s="6">
        <v>0.48260000348091125</v>
      </c>
      <c r="D8" s="6">
        <v>0.48039999604225159</v>
      </c>
      <c r="E8" s="6">
        <v>4.3400000780820847E-2</v>
      </c>
      <c r="F8" s="6">
        <v>4.1200000792741776E-2</v>
      </c>
      <c r="G8" s="6">
        <v>4.1200000792741776E-2</v>
      </c>
      <c r="H8" s="6"/>
      <c r="I8" s="6"/>
      <c r="J8" s="6"/>
      <c r="K8" s="6" t="s">
        <v>24</v>
      </c>
      <c r="L8" s="6">
        <f>AVERAGE(E8:G8)</f>
        <v>4.1933334122101464E-2</v>
      </c>
    </row>
    <row r="9" spans="1:17">
      <c r="E9" s="16" t="s">
        <v>36</v>
      </c>
      <c r="F9" s="16"/>
      <c r="G9" s="16"/>
    </row>
    <row r="10" spans="1:17">
      <c r="A10" s="5" t="s">
        <v>14</v>
      </c>
    </row>
    <row r="11" spans="1:17">
      <c r="A11" s="5" t="s">
        <v>0</v>
      </c>
      <c r="B11" s="5" t="s">
        <v>33</v>
      </c>
      <c r="C11" s="5" t="s">
        <v>34</v>
      </c>
      <c r="D11" s="5" t="s">
        <v>35</v>
      </c>
      <c r="E11" s="5" t="s">
        <v>33</v>
      </c>
      <c r="F11" s="5" t="s">
        <v>34</v>
      </c>
      <c r="G11" s="5" t="s">
        <v>35</v>
      </c>
      <c r="H11" s="5" t="s">
        <v>33</v>
      </c>
      <c r="I11" s="5" t="s">
        <v>34</v>
      </c>
      <c r="J11" s="5" t="s">
        <v>35</v>
      </c>
      <c r="M11" s="7" t="s">
        <v>29</v>
      </c>
      <c r="N11" s="15" t="s">
        <v>17</v>
      </c>
      <c r="O11" s="15"/>
      <c r="P11" s="15"/>
      <c r="Q11" s="1"/>
    </row>
    <row r="12" spans="1:17">
      <c r="A12" s="12">
        <v>1</v>
      </c>
      <c r="B12" s="6">
        <v>737</v>
      </c>
      <c r="C12" s="6">
        <v>667</v>
      </c>
      <c r="D12" s="6">
        <v>650</v>
      </c>
      <c r="E12" s="6">
        <v>10710</v>
      </c>
      <c r="F12" s="6">
        <v>8938</v>
      </c>
      <c r="G12" s="6">
        <v>12721</v>
      </c>
      <c r="H12" s="6">
        <v>1255</v>
      </c>
      <c r="I12" s="6">
        <v>1227</v>
      </c>
      <c r="J12" s="6">
        <v>1314</v>
      </c>
      <c r="N12" s="3" t="s">
        <v>10</v>
      </c>
      <c r="O12" s="3" t="s">
        <v>11</v>
      </c>
      <c r="P12" s="3" t="s">
        <v>12</v>
      </c>
    </row>
    <row r="13" spans="1:17">
      <c r="A13" s="12">
        <v>0.99</v>
      </c>
      <c r="B13" s="6">
        <v>503</v>
      </c>
      <c r="C13" s="6">
        <v>457</v>
      </c>
      <c r="D13" s="6">
        <v>445</v>
      </c>
      <c r="E13" s="6">
        <v>5502</v>
      </c>
      <c r="F13" s="6">
        <v>6586</v>
      </c>
      <c r="G13" s="6">
        <v>4382</v>
      </c>
      <c r="H13" s="6">
        <v>1139</v>
      </c>
      <c r="I13" s="6">
        <v>1258</v>
      </c>
      <c r="J13" s="6">
        <v>1117</v>
      </c>
      <c r="M13" s="1" t="s">
        <v>20</v>
      </c>
      <c r="N13" s="1">
        <v>36.097000000000001</v>
      </c>
      <c r="O13" s="1">
        <v>309.98</v>
      </c>
      <c r="P13" s="1">
        <v>27.974</v>
      </c>
    </row>
    <row r="14" spans="1:17">
      <c r="A14" s="12">
        <v>0.9</v>
      </c>
      <c r="B14" s="6">
        <v>330</v>
      </c>
      <c r="C14" s="6">
        <v>318</v>
      </c>
      <c r="D14" s="6">
        <v>316</v>
      </c>
      <c r="E14" s="6">
        <v>792</v>
      </c>
      <c r="F14" s="6">
        <v>1125</v>
      </c>
      <c r="G14" s="6">
        <v>1465</v>
      </c>
      <c r="H14" s="6">
        <v>655</v>
      </c>
      <c r="I14" s="6">
        <v>646</v>
      </c>
      <c r="J14" s="6">
        <v>552</v>
      </c>
      <c r="M14" s="1" t="s">
        <v>21</v>
      </c>
      <c r="N14" s="1">
        <v>221.37</v>
      </c>
      <c r="O14" s="1">
        <v>10.832000000000001</v>
      </c>
      <c r="P14" s="1">
        <v>217.99</v>
      </c>
    </row>
    <row r="15" spans="1:17">
      <c r="A15" s="12">
        <v>0.5</v>
      </c>
      <c r="B15" s="6">
        <v>305</v>
      </c>
      <c r="C15" s="6">
        <v>291</v>
      </c>
      <c r="D15" s="6">
        <v>292</v>
      </c>
      <c r="E15" s="6">
        <v>312</v>
      </c>
      <c r="F15" s="6">
        <v>333</v>
      </c>
      <c r="G15" s="6">
        <v>464</v>
      </c>
      <c r="H15" s="6">
        <v>318</v>
      </c>
      <c r="I15" s="6">
        <v>333</v>
      </c>
      <c r="J15" s="6">
        <v>309</v>
      </c>
    </row>
    <row r="16" spans="1:17">
      <c r="A16" s="12">
        <v>0.2</v>
      </c>
      <c r="B16" s="6">
        <v>293</v>
      </c>
      <c r="C16" s="6">
        <v>291</v>
      </c>
      <c r="D16" s="6">
        <v>290</v>
      </c>
      <c r="E16" s="6">
        <v>312</v>
      </c>
      <c r="F16" s="6">
        <v>302</v>
      </c>
      <c r="G16" s="6">
        <v>306</v>
      </c>
      <c r="H16" s="6">
        <v>303</v>
      </c>
      <c r="I16" s="6">
        <v>303</v>
      </c>
      <c r="J16" s="6">
        <v>310</v>
      </c>
    </row>
    <row r="17" spans="1:17">
      <c r="A17" s="12">
        <v>0</v>
      </c>
      <c r="B17" s="6">
        <v>292</v>
      </c>
      <c r="C17" s="6">
        <v>291</v>
      </c>
      <c r="D17" s="6">
        <v>290</v>
      </c>
      <c r="E17" s="6">
        <v>217</v>
      </c>
      <c r="F17" s="6">
        <v>212</v>
      </c>
      <c r="G17" s="6">
        <v>212</v>
      </c>
      <c r="H17" s="6"/>
      <c r="I17" s="6"/>
      <c r="J17" s="6"/>
      <c r="K17" s="6" t="s">
        <v>24</v>
      </c>
      <c r="L17" s="6">
        <f>AVERAGE(E17:G17)</f>
        <v>213.66666666666666</v>
      </c>
    </row>
    <row r="18" spans="1:17">
      <c r="E18" s="16" t="s">
        <v>36</v>
      </c>
      <c r="F18" s="16"/>
      <c r="G18" s="16"/>
    </row>
    <row r="19" spans="1:17">
      <c r="A19" s="5" t="s">
        <v>25</v>
      </c>
    </row>
    <row r="20" spans="1:17">
      <c r="A20" s="5" t="s">
        <v>19</v>
      </c>
      <c r="B20" s="17" t="s">
        <v>26</v>
      </c>
      <c r="C20" s="17"/>
      <c r="D20" s="17"/>
      <c r="E20" s="17" t="s">
        <v>27</v>
      </c>
      <c r="F20" s="17"/>
      <c r="G20" s="17"/>
      <c r="H20" s="17" t="s">
        <v>28</v>
      </c>
      <c r="I20" s="17"/>
      <c r="J20" s="17"/>
      <c r="M20" s="3"/>
      <c r="O20" s="3"/>
      <c r="Q20" s="3"/>
    </row>
    <row r="21" spans="1:17">
      <c r="A21" s="13">
        <v>100</v>
      </c>
      <c r="B21">
        <f>(B12-$L$17)/(B3-$L$8)</f>
        <v>1318.6628380762299</v>
      </c>
      <c r="C21">
        <f t="shared" ref="C21:J21" si="0">(C12-$L$17)/(C3-$L$8)</f>
        <v>1143.4336653444811</v>
      </c>
      <c r="D21">
        <f t="shared" si="0"/>
        <v>1128.7402034782044</v>
      </c>
      <c r="E21">
        <f t="shared" si="0"/>
        <v>25836.069114578397</v>
      </c>
      <c r="F21">
        <f t="shared" si="0"/>
        <v>19686.348237542188</v>
      </c>
      <c r="G21">
        <f t="shared" si="0"/>
        <v>29967.254249943675</v>
      </c>
      <c r="H21">
        <f t="shared" si="0"/>
        <v>2352.409602708708</v>
      </c>
      <c r="I21">
        <f t="shared" si="0"/>
        <v>2394.0777726127608</v>
      </c>
      <c r="J21">
        <f t="shared" si="0"/>
        <v>2261.8884327942483</v>
      </c>
    </row>
    <row r="22" spans="1:17">
      <c r="A22" s="13">
        <v>99</v>
      </c>
      <c r="B22">
        <f t="shared" ref="B22:J25" si="1">(B13-$L$17)/(B4-$L$8)</f>
        <v>678.1249934476366</v>
      </c>
      <c r="C22">
        <f t="shared" si="1"/>
        <v>562.66377233766798</v>
      </c>
      <c r="D22">
        <f t="shared" si="1"/>
        <v>561.67045440399113</v>
      </c>
      <c r="E22">
        <f t="shared" si="1"/>
        <v>11828.95935749596</v>
      </c>
      <c r="F22">
        <f t="shared" si="1"/>
        <v>15235.096828115196</v>
      </c>
      <c r="G22">
        <f t="shared" si="1"/>
        <v>9530.5237726178257</v>
      </c>
      <c r="H22">
        <f t="shared" si="1"/>
        <v>2277.0896382791434</v>
      </c>
      <c r="I22">
        <f t="shared" si="1"/>
        <v>2098.0380253397739</v>
      </c>
      <c r="J22">
        <f t="shared" si="1"/>
        <v>2003.104383966599</v>
      </c>
    </row>
    <row r="23" spans="1:17">
      <c r="A23" s="13">
        <v>90</v>
      </c>
      <c r="B23">
        <f t="shared" si="1"/>
        <v>267.2691066374731</v>
      </c>
      <c r="C23">
        <f t="shared" si="1"/>
        <v>244.30221044013746</v>
      </c>
      <c r="D23">
        <f t="shared" si="1"/>
        <v>233.54887519458907</v>
      </c>
      <c r="E23">
        <f t="shared" si="1"/>
        <v>1476.9728776819788</v>
      </c>
      <c r="F23">
        <f t="shared" si="1"/>
        <v>2203.062085728237</v>
      </c>
      <c r="G23">
        <f t="shared" si="1"/>
        <v>3053.7704297693731</v>
      </c>
      <c r="H23">
        <f t="shared" si="1"/>
        <v>1068.1726525479858</v>
      </c>
      <c r="I23">
        <f t="shared" si="1"/>
        <v>978.86794709573712</v>
      </c>
      <c r="J23">
        <f t="shared" si="1"/>
        <v>799.52739267060588</v>
      </c>
    </row>
    <row r="24" spans="1:17">
      <c r="A24" s="13">
        <v>50</v>
      </c>
      <c r="B24">
        <f t="shared" si="1"/>
        <v>196.93811908737175</v>
      </c>
      <c r="C24">
        <f t="shared" si="1"/>
        <v>179.98448606450819</v>
      </c>
      <c r="D24">
        <f t="shared" si="1"/>
        <v>188.49762924437502</v>
      </c>
      <c r="E24">
        <f t="shared" si="1"/>
        <v>242.22021724514315</v>
      </c>
      <c r="F24">
        <f t="shared" si="1"/>
        <v>276.64013011646239</v>
      </c>
      <c r="G24">
        <f t="shared" si="1"/>
        <v>590.03772145073856</v>
      </c>
      <c r="H24">
        <f t="shared" si="1"/>
        <v>241.02880588966519</v>
      </c>
      <c r="I24">
        <f t="shared" si="1"/>
        <v>281.13711543643501</v>
      </c>
      <c r="J24">
        <f t="shared" si="1"/>
        <v>211.58540797554576</v>
      </c>
    </row>
    <row r="25" spans="1:17">
      <c r="A25" s="13">
        <v>20</v>
      </c>
      <c r="B25">
        <f t="shared" si="1"/>
        <v>174.67889612145066</v>
      </c>
      <c r="C25">
        <f t="shared" si="1"/>
        <v>178.3243644712785</v>
      </c>
      <c r="D25">
        <f t="shared" si="1"/>
        <v>170.4376282064006</v>
      </c>
      <c r="E25">
        <f t="shared" si="1"/>
        <v>234.14556988777002</v>
      </c>
      <c r="F25">
        <f t="shared" si="1"/>
        <v>211.03766766887966</v>
      </c>
      <c r="G25">
        <f t="shared" si="1"/>
        <v>213.01138110276372</v>
      </c>
      <c r="H25">
        <f t="shared" si="1"/>
        <v>205.42695366243373</v>
      </c>
      <c r="I25">
        <f t="shared" si="1"/>
        <v>189.56005726639336</v>
      </c>
      <c r="J25">
        <f t="shared" si="1"/>
        <v>184.06471382472728</v>
      </c>
    </row>
    <row r="28" spans="1:17">
      <c r="A28" s="5" t="s">
        <v>30</v>
      </c>
      <c r="B28" s="17" t="s">
        <v>26</v>
      </c>
      <c r="C28" s="17"/>
      <c r="D28" s="17"/>
      <c r="E28" s="17" t="s">
        <v>27</v>
      </c>
      <c r="F28" s="17"/>
      <c r="G28" s="17"/>
      <c r="H28" s="17" t="s">
        <v>28</v>
      </c>
      <c r="I28" s="17"/>
      <c r="J28" s="17"/>
      <c r="M28" s="3"/>
      <c r="O28" s="3"/>
      <c r="Q28" s="3"/>
    </row>
    <row r="29" spans="1:17">
      <c r="A29" s="5">
        <v>100</v>
      </c>
      <c r="B29">
        <f>(B21-$N$14)/$N$13</f>
        <v>30.398449679370309</v>
      </c>
      <c r="C29">
        <f t="shared" ref="C29:D29" si="2">(C21-$N$14)/$N$13</f>
        <v>25.544052562386934</v>
      </c>
      <c r="D29">
        <f t="shared" si="2"/>
        <v>25.136997630778303</v>
      </c>
      <c r="E29">
        <f>(E21-$O$14)/$O$13</f>
        <v>83.312591504543505</v>
      </c>
      <c r="F29">
        <f t="shared" ref="F29:G29" si="3">(F21-$O$14)/$O$13</f>
        <v>63.473502282541418</v>
      </c>
      <c r="G29">
        <f t="shared" si="3"/>
        <v>96.639854990462851</v>
      </c>
      <c r="H29">
        <f>(H21-$P$14)/$P$13</f>
        <v>76.300121638260819</v>
      </c>
      <c r="I29">
        <f t="shared" ref="I29:J29" si="4">(I21-$P$14)/$P$13</f>
        <v>77.789653700320329</v>
      </c>
      <c r="J29">
        <f t="shared" si="4"/>
        <v>73.064217945029256</v>
      </c>
    </row>
    <row r="30" spans="1:17">
      <c r="A30" s="5">
        <v>99</v>
      </c>
      <c r="B30">
        <f t="shared" ref="B30:D33" si="5">(B22-$N$14)/$N$13</f>
        <v>12.65354443437506</v>
      </c>
      <c r="C30">
        <f t="shared" si="5"/>
        <v>9.4549068437174277</v>
      </c>
      <c r="D30">
        <f t="shared" si="5"/>
        <v>9.4273888246666235</v>
      </c>
      <c r="E30">
        <f t="shared" ref="E30:G33" si="6">(E22-$O$14)/$O$13</f>
        <v>38.125451182321306</v>
      </c>
      <c r="F30">
        <f t="shared" si="6"/>
        <v>49.113700329425107</v>
      </c>
      <c r="G30">
        <f t="shared" si="6"/>
        <v>30.710664470668512</v>
      </c>
      <c r="H30">
        <f t="shared" ref="H30:J33" si="7">(H22-$P$14)/$P$13</f>
        <v>73.607622731076845</v>
      </c>
      <c r="I30">
        <f t="shared" si="7"/>
        <v>67.20697881389053</v>
      </c>
      <c r="J30">
        <f t="shared" si="7"/>
        <v>63.813340386308681</v>
      </c>
    </row>
    <row r="31" spans="1:17">
      <c r="A31" s="5">
        <v>90</v>
      </c>
      <c r="B31">
        <f t="shared" si="5"/>
        <v>1.2715490660573758</v>
      </c>
      <c r="C31">
        <f t="shared" si="5"/>
        <v>0.63529408095236317</v>
      </c>
      <c r="D31">
        <f t="shared" si="5"/>
        <v>0.33739300203864775</v>
      </c>
      <c r="E31">
        <f t="shared" si="6"/>
        <v>4.7297918500612255</v>
      </c>
      <c r="F31">
        <f t="shared" si="6"/>
        <v>7.072166222750619</v>
      </c>
      <c r="G31">
        <f t="shared" si="6"/>
        <v>9.8165637453041263</v>
      </c>
      <c r="H31">
        <f t="shared" si="7"/>
        <v>30.391887200542854</v>
      </c>
      <c r="I31">
        <f t="shared" si="7"/>
        <v>27.199469046104852</v>
      </c>
      <c r="J31">
        <f t="shared" si="7"/>
        <v>20.788496198992132</v>
      </c>
    </row>
    <row r="32" spans="1:17">
      <c r="A32" s="5">
        <v>50</v>
      </c>
      <c r="B32">
        <f t="shared" si="5"/>
        <v>-0.67683965184442629</v>
      </c>
      <c r="C32">
        <f t="shared" si="5"/>
        <v>-1.1465084061138546</v>
      </c>
      <c r="D32">
        <f t="shared" si="5"/>
        <v>-0.91066766644388686</v>
      </c>
      <c r="E32">
        <f t="shared" si="6"/>
        <v>0.74646176283999977</v>
      </c>
      <c r="F32">
        <f t="shared" si="6"/>
        <v>0.85750090365979215</v>
      </c>
      <c r="G32">
        <f t="shared" si="6"/>
        <v>1.8685261031380687</v>
      </c>
      <c r="H32">
        <f t="shared" si="7"/>
        <v>0.8235792482185309</v>
      </c>
      <c r="I32">
        <f t="shared" si="7"/>
        <v>2.2573502336610782</v>
      </c>
      <c r="J32">
        <f t="shared" si="7"/>
        <v>-0.22894802403854456</v>
      </c>
    </row>
    <row r="33" spans="1:10">
      <c r="A33" s="5">
        <v>20</v>
      </c>
      <c r="B33">
        <f t="shared" si="5"/>
        <v>-1.2934898711402427</v>
      </c>
      <c r="C33">
        <f t="shared" si="5"/>
        <v>-1.1924989757797464</v>
      </c>
      <c r="D33">
        <f t="shared" si="5"/>
        <v>-1.4109862812311107</v>
      </c>
      <c r="E33">
        <f t="shared" si="6"/>
        <v>0.72041283272394996</v>
      </c>
      <c r="F33">
        <f t="shared" si="6"/>
        <v>0.64586640321594835</v>
      </c>
      <c r="G33">
        <f t="shared" si="6"/>
        <v>0.65223363153353031</v>
      </c>
      <c r="H33">
        <f t="shared" si="7"/>
        <v>-0.44909724521220695</v>
      </c>
      <c r="I33">
        <f t="shared" si="7"/>
        <v>-1.0162988036607796</v>
      </c>
      <c r="J33">
        <f t="shared" si="7"/>
        <v>-1.2127434823504943</v>
      </c>
    </row>
  </sheetData>
  <mergeCells count="12">
    <mergeCell ref="E18:G18"/>
    <mergeCell ref="B28:D28"/>
    <mergeCell ref="E28:G28"/>
    <mergeCell ref="H28:J28"/>
    <mergeCell ref="B20:D20"/>
    <mergeCell ref="E20:G20"/>
    <mergeCell ref="H20:J20"/>
    <mergeCell ref="B1:D1"/>
    <mergeCell ref="E1:G1"/>
    <mergeCell ref="H1:J1"/>
    <mergeCell ref="E9:G9"/>
    <mergeCell ref="N11:P11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30CB-60EB-F74C-9FFE-21BA18C147CA}">
  <dimension ref="A1:Q33"/>
  <sheetViews>
    <sheetView workbookViewId="0">
      <selection activeCell="B17" sqref="A1:XFD1048576"/>
    </sheetView>
  </sheetViews>
  <sheetFormatPr baseColWidth="10" defaultRowHeight="16"/>
  <sheetData>
    <row r="1" spans="1:17">
      <c r="A1" t="s">
        <v>13</v>
      </c>
      <c r="B1" s="17" t="s">
        <v>26</v>
      </c>
      <c r="C1" s="17"/>
      <c r="D1" s="17"/>
      <c r="E1" s="17" t="s">
        <v>27</v>
      </c>
      <c r="F1" s="17"/>
      <c r="G1" s="17"/>
      <c r="H1" s="17" t="s">
        <v>28</v>
      </c>
      <c r="I1" s="17"/>
      <c r="J1" s="17"/>
    </row>
    <row r="2" spans="1:17">
      <c r="A2" s="5" t="s">
        <v>0</v>
      </c>
      <c r="B2" s="5" t="s">
        <v>33</v>
      </c>
      <c r="C2" s="5" t="s">
        <v>34</v>
      </c>
      <c r="D2" s="5" t="s">
        <v>35</v>
      </c>
      <c r="E2" s="5" t="s">
        <v>33</v>
      </c>
      <c r="F2" s="5" t="s">
        <v>34</v>
      </c>
      <c r="G2" s="5" t="s">
        <v>35</v>
      </c>
      <c r="H2" s="5" t="s">
        <v>33</v>
      </c>
      <c r="I2" s="5" t="s">
        <v>34</v>
      </c>
      <c r="J2" s="5" t="s">
        <v>35</v>
      </c>
    </row>
    <row r="3" spans="1:17">
      <c r="A3" s="12">
        <v>1</v>
      </c>
      <c r="B3" s="6">
        <v>0.46599999070167542</v>
      </c>
      <c r="C3" s="6">
        <v>0.47510001063346863</v>
      </c>
      <c r="D3" s="6">
        <v>0.45860001444816589</v>
      </c>
      <c r="E3" s="6">
        <v>0.46570000052452087</v>
      </c>
      <c r="F3" s="6">
        <v>0.45269998908042908</v>
      </c>
      <c r="G3" s="6">
        <v>0.4724000096321106</v>
      </c>
      <c r="H3" s="6">
        <v>0.50770002603530884</v>
      </c>
      <c r="I3" s="6">
        <v>0.50139999389648438</v>
      </c>
      <c r="J3" s="6">
        <v>0.48849999904632568</v>
      </c>
    </row>
    <row r="4" spans="1:17">
      <c r="A4" s="12">
        <v>0.99</v>
      </c>
      <c r="B4" s="6">
        <v>0.51260000467300415</v>
      </c>
      <c r="C4" s="6">
        <v>0.48010000586509705</v>
      </c>
      <c r="D4" s="6">
        <v>0.47249999642372131</v>
      </c>
      <c r="E4" s="6">
        <v>0.46169999241828918</v>
      </c>
      <c r="F4" s="6">
        <v>0.47119998931884766</v>
      </c>
      <c r="G4" s="6">
        <v>0.46939998865127563</v>
      </c>
      <c r="H4" s="6">
        <v>0.46930000185966492</v>
      </c>
      <c r="I4" s="6">
        <v>0.47420001029968262</v>
      </c>
      <c r="J4" s="6">
        <v>0.50800001621246338</v>
      </c>
    </row>
    <row r="5" spans="1:17">
      <c r="A5" s="12">
        <v>0.9</v>
      </c>
      <c r="B5" s="6">
        <v>0.4812999963760376</v>
      </c>
      <c r="C5" s="6">
        <v>0.45559999346733093</v>
      </c>
      <c r="D5" s="6">
        <v>0.44110000133514404</v>
      </c>
      <c r="E5" s="6">
        <v>0.4359000027179718</v>
      </c>
      <c r="F5" s="6">
        <v>0.43399998545646667</v>
      </c>
      <c r="G5" s="6">
        <v>0.42969998717308044</v>
      </c>
      <c r="H5" s="6">
        <v>0.41280001401901245</v>
      </c>
      <c r="I5" s="6">
        <v>0.43740001320838928</v>
      </c>
      <c r="J5" s="6">
        <v>0.43939998745918274</v>
      </c>
    </row>
    <row r="6" spans="1:17">
      <c r="A6" s="12">
        <v>0.5</v>
      </c>
      <c r="B6" s="6">
        <v>0.51789999008178711</v>
      </c>
      <c r="C6" s="6">
        <v>0.50999999046325684</v>
      </c>
      <c r="D6" s="6">
        <v>0.4595000147819519</v>
      </c>
      <c r="E6" s="6">
        <v>0.44850000739097595</v>
      </c>
      <c r="F6" s="6">
        <v>0.45890000462532043</v>
      </c>
      <c r="G6" s="6">
        <v>0.41710001230239868</v>
      </c>
      <c r="H6" s="6">
        <v>0.45500001311302185</v>
      </c>
      <c r="I6" s="6">
        <v>0.45480000972747803</v>
      </c>
      <c r="J6" s="6">
        <v>0.46329998970031738</v>
      </c>
    </row>
    <row r="7" spans="1:17">
      <c r="A7" s="12">
        <v>0.2</v>
      </c>
      <c r="B7" s="6">
        <v>0.50709998607635498</v>
      </c>
      <c r="C7" s="6">
        <v>0.47679999470710754</v>
      </c>
      <c r="D7" s="6">
        <v>0.47710001468658447</v>
      </c>
      <c r="E7" s="6">
        <v>0.45629999041557312</v>
      </c>
      <c r="F7" s="6">
        <v>0.46250000596046448</v>
      </c>
      <c r="G7" s="6">
        <v>0.45660001039505005</v>
      </c>
      <c r="H7" s="6">
        <v>0.46349999308586121</v>
      </c>
      <c r="I7" s="6">
        <v>0.45680001378059387</v>
      </c>
      <c r="J7" s="6">
        <v>0.46900001168251038</v>
      </c>
    </row>
    <row r="8" spans="1:17">
      <c r="A8" s="12">
        <v>0</v>
      </c>
      <c r="B8" s="6">
        <v>0.51289999485015869</v>
      </c>
      <c r="C8" s="6">
        <v>0.49039998650550842</v>
      </c>
      <c r="D8" s="6">
        <v>0.49529999494552612</v>
      </c>
      <c r="E8" s="6">
        <v>4.0800001472234726E-2</v>
      </c>
      <c r="F8" s="6">
        <v>4.1099999099969864E-2</v>
      </c>
      <c r="G8" s="6">
        <v>3.9900001138448715E-2</v>
      </c>
      <c r="H8" s="6"/>
      <c r="I8" s="6"/>
      <c r="J8" s="6"/>
      <c r="K8" s="6" t="s">
        <v>24</v>
      </c>
      <c r="L8" s="6">
        <f>AVERAGE(E8:G8)</f>
        <v>4.0600000570217766E-2</v>
      </c>
    </row>
    <row r="9" spans="1:17">
      <c r="E9" s="16" t="s">
        <v>36</v>
      </c>
      <c r="F9" s="16"/>
      <c r="G9" s="16"/>
    </row>
    <row r="10" spans="1:17">
      <c r="A10" s="5" t="s">
        <v>14</v>
      </c>
    </row>
    <row r="11" spans="1:17">
      <c r="A11" s="5" t="s">
        <v>0</v>
      </c>
      <c r="B11" s="5" t="s">
        <v>33</v>
      </c>
      <c r="C11" s="5" t="s">
        <v>34</v>
      </c>
      <c r="D11" s="5" t="s">
        <v>35</v>
      </c>
      <c r="E11" s="5" t="s">
        <v>33</v>
      </c>
      <c r="F11" s="5" t="s">
        <v>34</v>
      </c>
      <c r="G11" s="5" t="s">
        <v>35</v>
      </c>
      <c r="H11" s="5" t="s">
        <v>33</v>
      </c>
      <c r="I11" s="5" t="s">
        <v>34</v>
      </c>
      <c r="J11" s="5" t="s">
        <v>35</v>
      </c>
      <c r="M11" s="7" t="s">
        <v>29</v>
      </c>
      <c r="N11" s="15" t="s">
        <v>17</v>
      </c>
      <c r="O11" s="15"/>
      <c r="P11" s="15"/>
      <c r="Q11" s="1"/>
    </row>
    <row r="12" spans="1:17">
      <c r="A12" s="12">
        <v>1</v>
      </c>
      <c r="B12" s="6">
        <v>599</v>
      </c>
      <c r="C12" s="6">
        <v>570</v>
      </c>
      <c r="D12" s="6">
        <v>492</v>
      </c>
      <c r="E12" s="6">
        <v>10595</v>
      </c>
      <c r="F12" s="6">
        <v>10497</v>
      </c>
      <c r="G12" s="6">
        <v>9883</v>
      </c>
      <c r="H12" s="6">
        <v>1354</v>
      </c>
      <c r="I12" s="6">
        <v>1384</v>
      </c>
      <c r="J12" s="6">
        <v>1418</v>
      </c>
      <c r="N12" s="3" t="s">
        <v>10</v>
      </c>
      <c r="O12" s="3" t="s">
        <v>11</v>
      </c>
      <c r="P12" s="3" t="s">
        <v>12</v>
      </c>
    </row>
    <row r="13" spans="1:17">
      <c r="A13" s="12">
        <v>0.99</v>
      </c>
      <c r="B13" s="6">
        <v>444</v>
      </c>
      <c r="C13" s="6">
        <v>381</v>
      </c>
      <c r="D13" s="6">
        <v>365</v>
      </c>
      <c r="E13" s="6">
        <v>3398</v>
      </c>
      <c r="F13" s="6">
        <v>2413</v>
      </c>
      <c r="G13" s="6">
        <v>2189</v>
      </c>
      <c r="H13" s="6">
        <v>1027</v>
      </c>
      <c r="I13" s="6">
        <v>1176</v>
      </c>
      <c r="J13" s="6">
        <v>1055</v>
      </c>
      <c r="M13" s="1" t="s">
        <v>20</v>
      </c>
      <c r="N13" s="1">
        <v>36.097000000000001</v>
      </c>
      <c r="O13" s="1">
        <v>309.98</v>
      </c>
      <c r="P13" s="1">
        <v>27.974</v>
      </c>
    </row>
    <row r="14" spans="1:17">
      <c r="A14" s="12">
        <v>0.9</v>
      </c>
      <c r="B14" s="6">
        <v>305</v>
      </c>
      <c r="C14" s="6">
        <v>295</v>
      </c>
      <c r="D14" s="6">
        <v>291</v>
      </c>
      <c r="E14" s="6">
        <v>444</v>
      </c>
      <c r="F14" s="6">
        <v>702</v>
      </c>
      <c r="G14" s="6">
        <v>736</v>
      </c>
      <c r="H14" s="6">
        <v>489</v>
      </c>
      <c r="I14" s="6">
        <v>511</v>
      </c>
      <c r="J14" s="6">
        <v>429</v>
      </c>
      <c r="M14" s="1" t="s">
        <v>21</v>
      </c>
      <c r="N14" s="1">
        <v>221.37</v>
      </c>
      <c r="O14" s="1">
        <v>10.832000000000001</v>
      </c>
      <c r="P14" s="1">
        <v>217.99</v>
      </c>
    </row>
    <row r="15" spans="1:17">
      <c r="A15" s="12">
        <v>0.5</v>
      </c>
      <c r="B15" s="6">
        <v>308</v>
      </c>
      <c r="C15" s="6">
        <v>297</v>
      </c>
      <c r="D15" s="6">
        <v>290</v>
      </c>
      <c r="E15" s="6">
        <v>305</v>
      </c>
      <c r="F15" s="6">
        <v>309</v>
      </c>
      <c r="G15" s="6">
        <v>377</v>
      </c>
      <c r="H15" s="6">
        <v>300</v>
      </c>
      <c r="I15" s="6">
        <v>322</v>
      </c>
      <c r="J15" s="6">
        <v>313</v>
      </c>
    </row>
    <row r="16" spans="1:17">
      <c r="A16" s="12">
        <v>0.2</v>
      </c>
      <c r="B16" s="6">
        <v>302</v>
      </c>
      <c r="C16" s="6">
        <v>285</v>
      </c>
      <c r="D16" s="6">
        <v>290</v>
      </c>
      <c r="E16" s="6">
        <v>301</v>
      </c>
      <c r="F16" s="6">
        <v>290</v>
      </c>
      <c r="G16" s="6">
        <v>293</v>
      </c>
      <c r="H16" s="6">
        <v>292</v>
      </c>
      <c r="I16" s="6">
        <v>294</v>
      </c>
      <c r="J16" s="6">
        <v>297</v>
      </c>
    </row>
    <row r="17" spans="1:17">
      <c r="A17" s="12">
        <v>0</v>
      </c>
      <c r="B17" s="6">
        <v>301</v>
      </c>
      <c r="C17" s="6">
        <v>289</v>
      </c>
      <c r="D17" s="6">
        <v>295</v>
      </c>
      <c r="E17" s="6">
        <v>202</v>
      </c>
      <c r="F17" s="6">
        <v>200</v>
      </c>
      <c r="G17" s="6">
        <v>201</v>
      </c>
      <c r="H17" s="6"/>
      <c r="I17" s="6"/>
      <c r="J17" s="6"/>
      <c r="K17" s="6" t="s">
        <v>24</v>
      </c>
      <c r="L17" s="6">
        <f>AVERAGE(E17:G17)</f>
        <v>201</v>
      </c>
    </row>
    <row r="18" spans="1:17">
      <c r="E18" s="16" t="s">
        <v>36</v>
      </c>
      <c r="F18" s="16"/>
      <c r="G18" s="16"/>
    </row>
    <row r="19" spans="1:17">
      <c r="A19" s="5" t="s">
        <v>25</v>
      </c>
    </row>
    <row r="20" spans="1:17">
      <c r="A20" s="5" t="s">
        <v>19</v>
      </c>
      <c r="B20" s="17" t="s">
        <v>26</v>
      </c>
      <c r="C20" s="17"/>
      <c r="D20" s="17"/>
      <c r="E20" s="17" t="s">
        <v>27</v>
      </c>
      <c r="F20" s="17"/>
      <c r="G20" s="17"/>
      <c r="H20" s="17" t="s">
        <v>28</v>
      </c>
      <c r="I20" s="17"/>
      <c r="J20" s="17"/>
      <c r="M20" s="3"/>
      <c r="O20" s="3"/>
      <c r="Q20" s="3"/>
    </row>
    <row r="21" spans="1:17">
      <c r="A21" s="13">
        <v>100</v>
      </c>
      <c r="B21">
        <f>(B12-$L$17)/(B3-$L$8)</f>
        <v>935.59005461426921</v>
      </c>
      <c r="C21">
        <f t="shared" ref="C21:J21" si="0">(C12-$L$17)/(C3-$L$8)</f>
        <v>849.25199413984842</v>
      </c>
      <c r="D21">
        <f t="shared" si="0"/>
        <v>696.17222569033004</v>
      </c>
      <c r="E21">
        <f t="shared" si="0"/>
        <v>24450.717480868789</v>
      </c>
      <c r="F21">
        <f t="shared" si="0"/>
        <v>24984.227825924529</v>
      </c>
      <c r="G21">
        <f t="shared" si="0"/>
        <v>22422.417315448027</v>
      </c>
      <c r="H21">
        <f t="shared" si="0"/>
        <v>2468.4220448328151</v>
      </c>
      <c r="I21">
        <f t="shared" si="0"/>
        <v>2567.2743427372061</v>
      </c>
      <c r="J21">
        <f t="shared" si="0"/>
        <v>2717.1243673601348</v>
      </c>
    </row>
    <row r="22" spans="1:17">
      <c r="A22" s="13">
        <v>99</v>
      </c>
      <c r="B22">
        <f t="shared" ref="B22:J25" si="1">(B13-$L$17)/(B4-$L$8)</f>
        <v>514.83050399949241</v>
      </c>
      <c r="C22">
        <f t="shared" si="1"/>
        <v>409.55630905904161</v>
      </c>
      <c r="D22">
        <f t="shared" si="1"/>
        <v>379.7175308508854</v>
      </c>
      <c r="E22">
        <f t="shared" si="1"/>
        <v>7592.0210446203118</v>
      </c>
      <c r="F22">
        <f t="shared" si="1"/>
        <v>5137.0182484869802</v>
      </c>
      <c r="G22">
        <f t="shared" si="1"/>
        <v>4636.1941587185866</v>
      </c>
      <c r="H22">
        <f t="shared" si="1"/>
        <v>1926.7553009460016</v>
      </c>
      <c r="I22">
        <f t="shared" si="1"/>
        <v>2248.616185706107</v>
      </c>
      <c r="J22">
        <f t="shared" si="1"/>
        <v>1827.1287364561481</v>
      </c>
    </row>
    <row r="23" spans="1:17">
      <c r="A23" s="13">
        <v>90</v>
      </c>
      <c r="B23">
        <f t="shared" si="1"/>
        <v>235.98820283589072</v>
      </c>
      <c r="C23">
        <f t="shared" si="1"/>
        <v>226.50602797312456</v>
      </c>
      <c r="D23">
        <f t="shared" si="1"/>
        <v>224.71910069439815</v>
      </c>
      <c r="E23">
        <f t="shared" si="1"/>
        <v>614.72299185359532</v>
      </c>
      <c r="F23">
        <f t="shared" si="1"/>
        <v>1273.5130128306016</v>
      </c>
      <c r="G23">
        <f t="shared" si="1"/>
        <v>1374.9679219240147</v>
      </c>
      <c r="H23">
        <f t="shared" si="1"/>
        <v>773.77751099845545</v>
      </c>
      <c r="I23">
        <f t="shared" si="1"/>
        <v>781.24997511700815</v>
      </c>
      <c r="J23">
        <f t="shared" si="1"/>
        <v>571.7151642321403</v>
      </c>
    </row>
    <row r="24" spans="1:17">
      <c r="A24" s="13">
        <v>50</v>
      </c>
      <c r="B24">
        <f t="shared" si="1"/>
        <v>224.17767096432425</v>
      </c>
      <c r="C24">
        <f t="shared" si="1"/>
        <v>204.51640832347539</v>
      </c>
      <c r="D24">
        <f t="shared" si="1"/>
        <v>212.4612007174932</v>
      </c>
      <c r="E24">
        <f t="shared" si="1"/>
        <v>254.96444780816171</v>
      </c>
      <c r="F24">
        <f t="shared" si="1"/>
        <v>258.18790091566234</v>
      </c>
      <c r="G24">
        <f t="shared" si="1"/>
        <v>467.46346484896168</v>
      </c>
      <c r="H24">
        <f t="shared" si="1"/>
        <v>238.89960666874768</v>
      </c>
      <c r="I24">
        <f t="shared" si="1"/>
        <v>292.12939962553128</v>
      </c>
      <c r="J24">
        <f t="shared" si="1"/>
        <v>264.96333778122806</v>
      </c>
    </row>
    <row r="25" spans="1:17">
      <c r="A25" s="13">
        <v>20</v>
      </c>
      <c r="B25">
        <f t="shared" si="1"/>
        <v>216.50590168918936</v>
      </c>
      <c r="C25">
        <f t="shared" si="1"/>
        <v>192.57221716889532</v>
      </c>
      <c r="D25">
        <f t="shared" si="1"/>
        <v>203.89460967181884</v>
      </c>
      <c r="E25">
        <f t="shared" si="1"/>
        <v>240.55810065619926</v>
      </c>
      <c r="F25">
        <f t="shared" si="1"/>
        <v>210.95045949970367</v>
      </c>
      <c r="G25">
        <f t="shared" si="1"/>
        <v>221.15384093077068</v>
      </c>
      <c r="H25">
        <f t="shared" si="1"/>
        <v>215.18089763653481</v>
      </c>
      <c r="I25">
        <f t="shared" si="1"/>
        <v>223.45025720359939</v>
      </c>
      <c r="J25">
        <f t="shared" si="1"/>
        <v>224.08963004166776</v>
      </c>
    </row>
    <row r="28" spans="1:17">
      <c r="A28" s="5" t="s">
        <v>30</v>
      </c>
      <c r="B28" s="17" t="s">
        <v>26</v>
      </c>
      <c r="C28" s="17"/>
      <c r="D28" s="17"/>
      <c r="E28" s="17" t="s">
        <v>27</v>
      </c>
      <c r="F28" s="17"/>
      <c r="G28" s="17"/>
      <c r="H28" s="17" t="s">
        <v>28</v>
      </c>
      <c r="I28" s="17"/>
      <c r="J28" s="17"/>
      <c r="M28" s="3"/>
      <c r="O28" s="3"/>
      <c r="Q28" s="3"/>
    </row>
    <row r="29" spans="1:17">
      <c r="A29" s="5">
        <v>100</v>
      </c>
      <c r="B29">
        <f>(B21-$N$14)/$N$13</f>
        <v>19.786133324494255</v>
      </c>
      <c r="C29">
        <f t="shared" ref="C29:D29" si="2">(C21-$N$14)/$N$13</f>
        <v>17.394298532837865</v>
      </c>
      <c r="D29">
        <f t="shared" si="2"/>
        <v>13.1535093135255</v>
      </c>
      <c r="E29">
        <f>(E21-$O$14)/$O$13</f>
        <v>78.843426933572459</v>
      </c>
      <c r="F29">
        <f t="shared" ref="F29:G29" si="3">(F21-$O$14)/$O$13</f>
        <v>80.564539086149196</v>
      </c>
      <c r="G29">
        <f t="shared" si="3"/>
        <v>72.300101024091958</v>
      </c>
      <c r="H29">
        <f>(H21-$P$14)/$P$13</f>
        <v>80.44727406995122</v>
      </c>
      <c r="I29">
        <f t="shared" ref="I29:J29" si="4">(I21-$P$14)/$P$13</f>
        <v>83.980994592736337</v>
      </c>
      <c r="J29">
        <f t="shared" si="4"/>
        <v>89.337755321374672</v>
      </c>
    </row>
    <row r="30" spans="1:17">
      <c r="A30" s="5">
        <v>99</v>
      </c>
      <c r="B30">
        <f t="shared" ref="B30:D33" si="5">(B22-$N$14)/$N$13</f>
        <v>8.1297754383880214</v>
      </c>
      <c r="C30">
        <f t="shared" si="5"/>
        <v>5.213350390864659</v>
      </c>
      <c r="D30">
        <f t="shared" si="5"/>
        <v>4.3867227429117488</v>
      </c>
      <c r="E30">
        <f t="shared" ref="E30:G33" si="6">(E22-$O$14)/$O$13</f>
        <v>24.457026403704468</v>
      </c>
      <c r="F30">
        <f t="shared" si="6"/>
        <v>16.537151585544162</v>
      </c>
      <c r="G30">
        <f t="shared" si="6"/>
        <v>14.921485769141835</v>
      </c>
      <c r="H30">
        <f t="shared" ref="H30:J33" si="7">(H22-$P$14)/$P$13</f>
        <v>61.084053083077201</v>
      </c>
      <c r="I30">
        <f t="shared" si="7"/>
        <v>72.589768560309821</v>
      </c>
      <c r="J30">
        <f t="shared" si="7"/>
        <v>57.52265448116637</v>
      </c>
    </row>
    <row r="31" spans="1:17">
      <c r="A31" s="5">
        <v>90</v>
      </c>
      <c r="B31">
        <f t="shared" si="5"/>
        <v>0.40497002066350979</v>
      </c>
      <c r="C31">
        <f t="shared" si="5"/>
        <v>0.14228406718354863</v>
      </c>
      <c r="D31">
        <f t="shared" si="5"/>
        <v>9.2780582718734128E-2</v>
      </c>
      <c r="E31">
        <f t="shared" si="6"/>
        <v>1.9481611454080756</v>
      </c>
      <c r="F31">
        <f t="shared" si="6"/>
        <v>4.0734273592831842</v>
      </c>
      <c r="G31">
        <f t="shared" si="6"/>
        <v>4.4007223753920073</v>
      </c>
      <c r="H31">
        <f t="shared" si="7"/>
        <v>19.868002823995692</v>
      </c>
      <c r="I31">
        <f t="shared" si="7"/>
        <v>20.135124584149857</v>
      </c>
      <c r="J31">
        <f t="shared" si="7"/>
        <v>12.644783164085947</v>
      </c>
    </row>
    <row r="32" spans="1:17">
      <c r="A32" s="5">
        <v>50</v>
      </c>
      <c r="B32">
        <f t="shared" si="5"/>
        <v>7.7781282774863431E-2</v>
      </c>
      <c r="C32">
        <f t="shared" si="5"/>
        <v>-0.46689729552385556</v>
      </c>
      <c r="D32">
        <f t="shared" si="5"/>
        <v>-0.2468016533924372</v>
      </c>
      <c r="E32">
        <f t="shared" si="6"/>
        <v>0.78757483646739046</v>
      </c>
      <c r="F32">
        <f t="shared" si="6"/>
        <v>0.79797374319524594</v>
      </c>
      <c r="G32">
        <f t="shared" si="6"/>
        <v>1.4730997640136836</v>
      </c>
      <c r="H32">
        <f t="shared" si="7"/>
        <v>0.74746574207291305</v>
      </c>
      <c r="I32">
        <f t="shared" si="7"/>
        <v>2.6502966906960488</v>
      </c>
      <c r="J32">
        <f t="shared" si="7"/>
        <v>1.6791784435986292</v>
      </c>
    </row>
    <row r="33" spans="1:10">
      <c r="A33" s="5">
        <v>20</v>
      </c>
      <c r="B33">
        <f t="shared" si="5"/>
        <v>-0.13475076352080911</v>
      </c>
      <c r="C33">
        <f t="shared" si="5"/>
        <v>-0.79778881433650117</v>
      </c>
      <c r="D33">
        <f t="shared" si="5"/>
        <v>-0.48412306640942909</v>
      </c>
      <c r="E33">
        <f t="shared" si="6"/>
        <v>0.74109975048777099</v>
      </c>
      <c r="F33">
        <f t="shared" si="6"/>
        <v>0.64558506839055319</v>
      </c>
      <c r="G33">
        <f t="shared" si="6"/>
        <v>0.67850132566865828</v>
      </c>
      <c r="H33">
        <f t="shared" si="7"/>
        <v>-0.1004183300016158</v>
      </c>
      <c r="I33">
        <f t="shared" si="7"/>
        <v>0.19519043410307368</v>
      </c>
      <c r="J33">
        <f t="shared" si="7"/>
        <v>0.21804640171830098</v>
      </c>
    </row>
  </sheetData>
  <mergeCells count="12">
    <mergeCell ref="E18:G18"/>
    <mergeCell ref="B28:D28"/>
    <mergeCell ref="E28:G28"/>
    <mergeCell ref="H28:J28"/>
    <mergeCell ref="B20:D20"/>
    <mergeCell ref="E20:G20"/>
    <mergeCell ref="H20:J20"/>
    <mergeCell ref="B1:D1"/>
    <mergeCell ref="E1:G1"/>
    <mergeCell ref="H1:J1"/>
    <mergeCell ref="E9:G9"/>
    <mergeCell ref="N11:P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Calibration</vt:lpstr>
      <vt:lpstr>Day0</vt:lpstr>
      <vt:lpstr>Day1</vt:lpstr>
      <vt:lpstr>Day2</vt:lpstr>
      <vt:lpstr>Day3</vt:lpstr>
      <vt:lpstr>Day4</vt:lpstr>
      <vt:lpstr>Day5</vt:lpstr>
      <vt:lpstr>Day6</vt:lpstr>
      <vt:lpstr>Day7</vt:lpstr>
      <vt:lpstr>Day8</vt:lpstr>
      <vt:lpstr>Day9</vt:lpstr>
      <vt:lpstr>Day10</vt:lpstr>
      <vt:lpstr>Day11</vt:lpstr>
      <vt:lpstr>Day12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Zhengqing John Zhou</cp:lastModifiedBy>
  <dcterms:created xsi:type="dcterms:W3CDTF">2023-08-18T14:19:31Z</dcterms:created>
  <dcterms:modified xsi:type="dcterms:W3CDTF">2025-07-11T21:00:15Z</dcterms:modified>
</cp:coreProperties>
</file>