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kingzhou/Library/CloudStorage/Box-Box/Ghost effect/Experimental/LT11/Complex Comm/"/>
    </mc:Choice>
  </mc:AlternateContent>
  <xr:revisionPtr revIDLastSave="0" documentId="13_ncr:1_{4881585E-37A9-B543-867D-0ED217C99382}" xr6:coauthVersionLast="47" xr6:coauthVersionMax="47" xr10:uidLastSave="{00000000-0000-0000-0000-000000000000}"/>
  <bookViews>
    <workbookView xWindow="0" yWindow="500" windowWidth="25600" windowHeight="14380" activeTab="9" xr2:uid="{176E523F-9B96-6C48-AD13-5854979F73A7}"/>
  </bookViews>
  <sheets>
    <sheet name="Day0" sheetId="1" r:id="rId1"/>
    <sheet name="Day2" sheetId="2" r:id="rId2"/>
    <sheet name="Day3" sheetId="3" r:id="rId3"/>
    <sheet name="Day7" sheetId="4" r:id="rId4"/>
    <sheet name="Day10" sheetId="5" r:id="rId5"/>
    <sheet name="Day15" sheetId="6" r:id="rId6"/>
    <sheet name="Day20" sheetId="7" r:id="rId7"/>
    <sheet name="Day25" sheetId="8" r:id="rId8"/>
    <sheet name="Day30" sheetId="9" r:id="rId9"/>
    <sheet name="Day36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G3" i="10"/>
  <c r="H3" i="10"/>
  <c r="J3" i="10" s="1"/>
  <c r="F4" i="10"/>
  <c r="J4" i="10" s="1"/>
  <c r="G4" i="10"/>
  <c r="H4" i="10"/>
  <c r="G2" i="10"/>
  <c r="H2" i="10"/>
  <c r="F2" i="10"/>
  <c r="J7" i="10"/>
  <c r="I7" i="10"/>
  <c r="J6" i="10"/>
  <c r="I6" i="10"/>
  <c r="J5" i="10"/>
  <c r="I5" i="10"/>
  <c r="J2" i="10"/>
  <c r="H4" i="9"/>
  <c r="G4" i="9"/>
  <c r="F4" i="9"/>
  <c r="H3" i="9"/>
  <c r="G3" i="9"/>
  <c r="F3" i="9"/>
  <c r="H2" i="9"/>
  <c r="G2" i="9"/>
  <c r="I2" i="9" s="1"/>
  <c r="F2" i="9"/>
  <c r="F2" i="8"/>
  <c r="J7" i="9"/>
  <c r="I7" i="9"/>
  <c r="J6" i="9"/>
  <c r="I6" i="9"/>
  <c r="J5" i="9"/>
  <c r="I5" i="9"/>
  <c r="F4" i="8"/>
  <c r="G4" i="8"/>
  <c r="J4" i="8" s="1"/>
  <c r="H4" i="8"/>
  <c r="F3" i="8"/>
  <c r="J3" i="8" s="1"/>
  <c r="G3" i="8"/>
  <c r="H3" i="8"/>
  <c r="G2" i="8"/>
  <c r="J2" i="8" s="1"/>
  <c r="H2" i="8"/>
  <c r="J7" i="8"/>
  <c r="I7" i="8"/>
  <c r="J6" i="8"/>
  <c r="I6" i="8"/>
  <c r="J5" i="8"/>
  <c r="I5" i="8"/>
  <c r="F3" i="7"/>
  <c r="G3" i="7"/>
  <c r="H3" i="7"/>
  <c r="J3" i="7" s="1"/>
  <c r="F4" i="7"/>
  <c r="I4" i="7" s="1"/>
  <c r="G4" i="7"/>
  <c r="H4" i="7"/>
  <c r="G2" i="7"/>
  <c r="H2" i="7"/>
  <c r="F2" i="7"/>
  <c r="J2" i="7" s="1"/>
  <c r="J7" i="7"/>
  <c r="I7" i="7"/>
  <c r="J6" i="7"/>
  <c r="I6" i="7"/>
  <c r="J5" i="7"/>
  <c r="I5" i="7"/>
  <c r="J7" i="6"/>
  <c r="I7" i="6"/>
  <c r="J6" i="6"/>
  <c r="I6" i="6"/>
  <c r="J5" i="6"/>
  <c r="I5" i="6"/>
  <c r="J4" i="6"/>
  <c r="I4" i="6"/>
  <c r="J3" i="6"/>
  <c r="I3" i="6"/>
  <c r="J2" i="6"/>
  <c r="I2" i="6"/>
  <c r="J7" i="5"/>
  <c r="I7" i="5"/>
  <c r="J6" i="5"/>
  <c r="I6" i="5"/>
  <c r="J5" i="5"/>
  <c r="I5" i="5"/>
  <c r="J4" i="5"/>
  <c r="I4" i="5"/>
  <c r="J3" i="5"/>
  <c r="I3" i="5"/>
  <c r="J2" i="5"/>
  <c r="I2" i="5"/>
  <c r="J3" i="4"/>
  <c r="J4" i="4"/>
  <c r="J2" i="4"/>
  <c r="C2" i="3"/>
  <c r="D2" i="3"/>
  <c r="E2" i="3"/>
  <c r="C3" i="3"/>
  <c r="D3" i="3"/>
  <c r="E3" i="3"/>
  <c r="C4" i="3"/>
  <c r="D4" i="3"/>
  <c r="E4" i="3"/>
  <c r="I4" i="4"/>
  <c r="J7" i="4"/>
  <c r="I7" i="4"/>
  <c r="J6" i="4"/>
  <c r="I6" i="4"/>
  <c r="J5" i="4"/>
  <c r="I5" i="4"/>
  <c r="I3" i="4"/>
  <c r="I2" i="4"/>
  <c r="J7" i="3"/>
  <c r="I7" i="3"/>
  <c r="J6" i="3"/>
  <c r="I6" i="3"/>
  <c r="J5" i="3"/>
  <c r="I5" i="3"/>
  <c r="J4" i="3"/>
  <c r="J3" i="3"/>
  <c r="J2" i="3"/>
  <c r="J7" i="2"/>
  <c r="I7" i="2"/>
  <c r="J6" i="2"/>
  <c r="I6" i="2"/>
  <c r="J5" i="2"/>
  <c r="I5" i="2"/>
  <c r="J4" i="2"/>
  <c r="I4" i="2"/>
  <c r="J3" i="2"/>
  <c r="I3" i="2"/>
  <c r="J2" i="2"/>
  <c r="I2" i="2"/>
  <c r="N6" i="1"/>
  <c r="O5" i="1"/>
  <c r="N5" i="1"/>
  <c r="O4" i="1"/>
  <c r="N4" i="1"/>
  <c r="J7" i="1"/>
  <c r="I7" i="1"/>
  <c r="O6" i="1"/>
  <c r="J6" i="1"/>
  <c r="I6" i="1"/>
  <c r="J5" i="1"/>
  <c r="I5" i="1"/>
  <c r="J4" i="1"/>
  <c r="I4" i="1"/>
  <c r="J3" i="1"/>
  <c r="I3" i="1"/>
  <c r="L2" i="1"/>
  <c r="J2" i="1"/>
  <c r="I2" i="1"/>
  <c r="I3" i="10" l="1"/>
  <c r="I4" i="10"/>
  <c r="I2" i="10"/>
  <c r="N2" i="1"/>
  <c r="O3" i="1"/>
  <c r="J3" i="9"/>
  <c r="J4" i="7"/>
  <c r="I3" i="8"/>
  <c r="I3" i="3"/>
  <c r="J4" i="9"/>
  <c r="N3" i="1"/>
  <c r="J2" i="9"/>
  <c r="I4" i="9"/>
  <c r="I3" i="9"/>
  <c r="I4" i="8"/>
  <c r="I2" i="8"/>
  <c r="I3" i="7"/>
  <c r="I2" i="7"/>
  <c r="I2" i="3"/>
  <c r="I4" i="3"/>
  <c r="O2" i="1"/>
</calcChain>
</file>

<file path=xl/sharedStrings.xml><?xml version="1.0" encoding="utf-8"?>
<sst xmlns="http://schemas.openxmlformats.org/spreadsheetml/2006/main" count="81" uniqueCount="18">
  <si>
    <t>Bioloigcal Reps</t>
    <phoneticPr fontId="2" type="noConversion"/>
  </si>
  <si>
    <t>LB</t>
  </si>
  <si>
    <t>Plasmid</t>
  </si>
  <si>
    <t>% Plasmid</t>
  </si>
  <si>
    <t>Stderr</t>
    <phoneticPr fontId="2" type="noConversion"/>
  </si>
  <si>
    <t>Plasmid Abundance</t>
    <phoneticPr fontId="2" type="noConversion"/>
  </si>
  <si>
    <t>Avg</t>
  </si>
  <si>
    <t>Stdev</t>
  </si>
  <si>
    <t>No Pulse</t>
    <phoneticPr fontId="2" type="noConversion"/>
  </si>
  <si>
    <t>Pulsed</t>
    <phoneticPr fontId="2" type="noConversion"/>
  </si>
  <si>
    <t>Pulsed (place holder)</t>
    <phoneticPr fontId="2" type="noConversion"/>
  </si>
  <si>
    <t>10x higher for Plasmid grou</t>
  </si>
  <si>
    <t>pulse d5</t>
  </si>
  <si>
    <t>pulse d13</t>
  </si>
  <si>
    <t>10^2 dilution</t>
    <phoneticPr fontId="2" type="noConversion"/>
  </si>
  <si>
    <t>pulse d23</t>
    <phoneticPr fontId="2" type="noConversion"/>
  </si>
  <si>
    <t>pulse d18</t>
    <phoneticPr fontId="2" type="noConversion"/>
  </si>
  <si>
    <t>No Dilution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</si>
</sst>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>
    <font>
      <sz val="12"/>
      <color theme="1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1" fillId="0" borderId="0" xfId="0" applyNumberFormat="1" applyFont="1" applyAlignment="1"/>
    <xf numFmtId="0" fontId="1" fillId="0" borderId="0" xfId="0" applyFont="1" applyAlignment="1"/>
    <xf numFmtId="176" fontId="0" fillId="0" borderId="0" xfId="0" applyNumberFormat="1">
      <alignment vertical="center"/>
    </xf>
    <xf numFmtId="0" fontId="3" fillId="0" borderId="0" xfId="0" applyFont="1" applyAlignment="1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223E2-2514-4042-9BB7-9159B102A8E8}">
  <dimension ref="A1:S46"/>
  <sheetViews>
    <sheetView workbookViewId="0">
      <selection activeCell="B15" sqref="B15"/>
    </sheetView>
  </sheetViews>
  <sheetFormatPr baseColWidth="10" defaultColWidth="11" defaultRowHeight="16"/>
  <cols>
    <col min="1" max="1" width="12.6640625" bestFit="1" customWidth="1"/>
    <col min="2" max="2" width="12.5" bestFit="1" customWidth="1"/>
    <col min="12" max="12" width="16.83203125" bestFit="1" customWidth="1"/>
  </cols>
  <sheetData>
    <row r="1" spans="1:15">
      <c r="A1" s="2"/>
      <c r="B1" s="2" t="s">
        <v>0</v>
      </c>
      <c r="C1" s="5" t="s">
        <v>1</v>
      </c>
      <c r="D1" s="5"/>
      <c r="E1" s="5"/>
      <c r="F1" s="5" t="s">
        <v>2</v>
      </c>
      <c r="G1" s="5"/>
      <c r="H1" s="5"/>
      <c r="I1" s="2" t="s">
        <v>3</v>
      </c>
      <c r="J1" t="s">
        <v>4</v>
      </c>
      <c r="L1" t="s">
        <v>5</v>
      </c>
      <c r="N1" t="s">
        <v>6</v>
      </c>
      <c r="O1" t="s">
        <v>7</v>
      </c>
    </row>
    <row r="2" spans="1:15">
      <c r="A2" s="2" t="s">
        <v>8</v>
      </c>
      <c r="B2" s="2">
        <v>1</v>
      </c>
      <c r="C2" s="2">
        <v>100</v>
      </c>
      <c r="D2" s="2">
        <v>100</v>
      </c>
      <c r="E2" s="2">
        <v>100</v>
      </c>
      <c r="F2" s="2">
        <v>25</v>
      </c>
      <c r="G2" s="2">
        <v>25</v>
      </c>
      <c r="H2" s="2">
        <v>25</v>
      </c>
      <c r="I2" s="1">
        <f>AVERAGE(F2:H2)/AVERAGE(C2:E2)*100</f>
        <v>25</v>
      </c>
      <c r="J2">
        <f>STDEV(F2:H2)/AVERAGE(C2:E2)*100</f>
        <v>0</v>
      </c>
      <c r="L2" t="str">
        <f>A2</f>
        <v>No Pulse</v>
      </c>
      <c r="M2">
        <v>100</v>
      </c>
      <c r="N2" s="3">
        <f>AVERAGE(I2:I4)</f>
        <v>25</v>
      </c>
      <c r="O2" s="3">
        <f>AVERAGE(J2:J4)</f>
        <v>0</v>
      </c>
    </row>
    <row r="3" spans="1:15">
      <c r="A3" s="2"/>
      <c r="B3" s="2">
        <v>2</v>
      </c>
      <c r="C3" s="2">
        <v>100</v>
      </c>
      <c r="D3" s="2">
        <v>100</v>
      </c>
      <c r="E3" s="2">
        <v>100</v>
      </c>
      <c r="F3" s="2">
        <v>25</v>
      </c>
      <c r="G3" s="2">
        <v>25</v>
      </c>
      <c r="H3" s="2">
        <v>25</v>
      </c>
      <c r="I3" s="1">
        <f t="shared" ref="I3:I7" si="0">AVERAGE(F3:H3)/AVERAGE(C3:E3)*100</f>
        <v>25</v>
      </c>
      <c r="J3">
        <f t="shared" ref="J3:J7" si="1">STDEV(F3:H3)/AVERAGE(C3:E3)*100</f>
        <v>0</v>
      </c>
      <c r="M3">
        <v>99</v>
      </c>
      <c r="N3" s="3">
        <f>AVERAGE(I5:I7)</f>
        <v>25</v>
      </c>
      <c r="O3" s="3">
        <f>AVERAGE(J5:J7)</f>
        <v>0</v>
      </c>
    </row>
    <row r="4" spans="1:15">
      <c r="A4" s="2"/>
      <c r="B4" s="2">
        <v>3</v>
      </c>
      <c r="C4" s="2">
        <v>100</v>
      </c>
      <c r="D4" s="2">
        <v>100</v>
      </c>
      <c r="E4" s="2">
        <v>100</v>
      </c>
      <c r="F4" s="2">
        <v>25</v>
      </c>
      <c r="G4" s="2">
        <v>25</v>
      </c>
      <c r="H4" s="2">
        <v>25</v>
      </c>
      <c r="I4" s="1">
        <f t="shared" si="0"/>
        <v>25</v>
      </c>
      <c r="J4">
        <f t="shared" si="1"/>
        <v>0</v>
      </c>
      <c r="M4">
        <v>90</v>
      </c>
      <c r="N4" s="3" t="e">
        <f>AVERAGE(I8:I10)</f>
        <v>#DIV/0!</v>
      </c>
      <c r="O4" s="3" t="e">
        <f>AVERAGE(J8:J10)</f>
        <v>#DIV/0!</v>
      </c>
    </row>
    <row r="5" spans="1:15">
      <c r="A5" s="2" t="s">
        <v>9</v>
      </c>
      <c r="B5" s="2">
        <v>1</v>
      </c>
      <c r="C5" s="2">
        <v>100</v>
      </c>
      <c r="D5" s="2">
        <v>100</v>
      </c>
      <c r="E5" s="2">
        <v>100</v>
      </c>
      <c r="F5" s="2">
        <v>25</v>
      </c>
      <c r="G5" s="2">
        <v>25</v>
      </c>
      <c r="H5" s="2">
        <v>25</v>
      </c>
      <c r="I5" s="1">
        <f t="shared" si="0"/>
        <v>25</v>
      </c>
      <c r="J5">
        <f t="shared" si="1"/>
        <v>0</v>
      </c>
      <c r="M5">
        <v>50</v>
      </c>
      <c r="N5" s="3" t="e">
        <f>AVERAGE(I11:I13)</f>
        <v>#DIV/0!</v>
      </c>
      <c r="O5" s="3" t="e">
        <f>AVERAGE(J11:J13)</f>
        <v>#DIV/0!</v>
      </c>
    </row>
    <row r="6" spans="1:15">
      <c r="A6" s="2"/>
      <c r="B6" s="2">
        <v>2</v>
      </c>
      <c r="C6" s="2">
        <v>100</v>
      </c>
      <c r="D6" s="2">
        <v>100</v>
      </c>
      <c r="E6" s="2">
        <v>100</v>
      </c>
      <c r="F6" s="2">
        <v>25</v>
      </c>
      <c r="G6" s="2">
        <v>25</v>
      </c>
      <c r="H6" s="2">
        <v>25</v>
      </c>
      <c r="I6" s="1">
        <f t="shared" si="0"/>
        <v>25</v>
      </c>
      <c r="J6">
        <f t="shared" si="1"/>
        <v>0</v>
      </c>
      <c r="M6">
        <v>20</v>
      </c>
      <c r="N6" s="3" t="e">
        <f>AVERAGE(I14:I16)</f>
        <v>#DIV/0!</v>
      </c>
      <c r="O6" s="3" t="e">
        <f>AVERAGE(J14:J16)</f>
        <v>#DIV/0!</v>
      </c>
    </row>
    <row r="7" spans="1:15">
      <c r="A7" s="2"/>
      <c r="B7" s="2">
        <v>3</v>
      </c>
      <c r="C7" s="2">
        <v>100</v>
      </c>
      <c r="D7" s="2">
        <v>100</v>
      </c>
      <c r="E7" s="2">
        <v>100</v>
      </c>
      <c r="F7" s="2">
        <v>25</v>
      </c>
      <c r="G7" s="2">
        <v>25</v>
      </c>
      <c r="H7" s="2">
        <v>25</v>
      </c>
      <c r="I7" s="1">
        <f t="shared" si="0"/>
        <v>25</v>
      </c>
      <c r="J7">
        <f t="shared" si="1"/>
        <v>0</v>
      </c>
      <c r="N7" s="3"/>
    </row>
    <row r="8" spans="1:15">
      <c r="A8" s="2"/>
      <c r="B8" s="4"/>
      <c r="C8" s="4"/>
      <c r="D8" s="4"/>
      <c r="E8" s="4"/>
      <c r="F8" s="4"/>
      <c r="G8" s="4"/>
      <c r="H8" s="4"/>
      <c r="I8" s="1"/>
    </row>
    <row r="9" spans="1:15">
      <c r="A9" s="2"/>
      <c r="B9" s="4"/>
      <c r="C9" s="4"/>
      <c r="D9" s="4"/>
      <c r="E9" s="4"/>
      <c r="F9" s="4"/>
      <c r="G9" s="4"/>
      <c r="H9" s="4"/>
      <c r="I9" s="1"/>
    </row>
    <row r="10" spans="1:15">
      <c r="A10" s="2"/>
      <c r="B10" s="4"/>
      <c r="C10" s="4"/>
      <c r="D10" s="4"/>
      <c r="E10" s="4"/>
      <c r="F10" s="4"/>
      <c r="G10" s="4"/>
      <c r="H10" s="4"/>
      <c r="I10" s="1"/>
    </row>
    <row r="11" spans="1:15">
      <c r="A11" s="2"/>
      <c r="B11" s="4"/>
      <c r="C11" s="4"/>
      <c r="D11" s="4"/>
      <c r="E11" s="4"/>
      <c r="F11" s="4"/>
      <c r="G11" s="4"/>
      <c r="H11" s="4"/>
      <c r="I11" s="1"/>
    </row>
    <row r="12" spans="1:15">
      <c r="A12" s="2"/>
      <c r="B12" s="4"/>
      <c r="C12" s="4"/>
      <c r="D12" s="4"/>
      <c r="E12" s="4"/>
      <c r="F12" s="4"/>
      <c r="G12" s="4"/>
      <c r="H12" s="4"/>
      <c r="I12" s="1"/>
    </row>
    <row r="13" spans="1:15">
      <c r="A13" s="2"/>
      <c r="B13" s="4"/>
      <c r="C13" s="4"/>
      <c r="D13" s="4"/>
      <c r="E13" s="4"/>
      <c r="F13" s="4"/>
      <c r="G13" s="4"/>
      <c r="H13" s="4"/>
      <c r="I13" s="1"/>
    </row>
    <row r="14" spans="1:15">
      <c r="A14" s="2"/>
      <c r="B14" s="4"/>
      <c r="C14" s="4"/>
      <c r="D14" s="4"/>
      <c r="E14" s="4"/>
      <c r="F14" s="4"/>
      <c r="G14" s="4"/>
      <c r="H14" s="4"/>
      <c r="I14" s="1"/>
    </row>
    <row r="15" spans="1:15">
      <c r="A15" s="2"/>
      <c r="B15" s="4"/>
      <c r="C15" s="4"/>
      <c r="D15" s="4"/>
      <c r="E15" s="4"/>
      <c r="F15" s="4"/>
      <c r="G15" s="4"/>
      <c r="H15" s="4"/>
      <c r="I15" s="1"/>
    </row>
    <row r="16" spans="1:15">
      <c r="A16" s="2"/>
      <c r="B16" s="4"/>
      <c r="C16" s="4"/>
      <c r="D16" s="4"/>
      <c r="E16" s="4"/>
      <c r="F16" s="4"/>
      <c r="G16" s="4"/>
      <c r="H16" s="4"/>
      <c r="I16" s="1"/>
    </row>
    <row r="17" spans="1:19">
      <c r="A17" s="2"/>
      <c r="B17" s="4"/>
      <c r="C17" s="4"/>
      <c r="D17" s="4"/>
      <c r="E17" s="4"/>
      <c r="F17" s="4"/>
      <c r="G17" s="4"/>
      <c r="H17" s="4"/>
      <c r="I17" s="1"/>
      <c r="N17" s="3"/>
      <c r="O17" s="3"/>
    </row>
    <row r="18" spans="1:19">
      <c r="A18" s="2"/>
      <c r="B18" s="4"/>
      <c r="C18" s="4"/>
      <c r="D18" s="4"/>
      <c r="E18" s="4"/>
      <c r="F18" s="4"/>
      <c r="G18" s="4"/>
      <c r="H18" s="4"/>
      <c r="I18" s="1"/>
      <c r="N18" s="3"/>
      <c r="O18" s="3"/>
    </row>
    <row r="19" spans="1:19">
      <c r="A19" s="2"/>
      <c r="B19" s="4"/>
      <c r="C19" s="4"/>
      <c r="D19" s="4"/>
      <c r="E19" s="4"/>
      <c r="F19" s="4"/>
      <c r="G19" s="4"/>
      <c r="H19" s="4"/>
      <c r="I19" s="1"/>
      <c r="N19" s="3"/>
      <c r="O19" s="3"/>
    </row>
    <row r="20" spans="1:19">
      <c r="A20" s="2"/>
      <c r="B20" s="4"/>
      <c r="C20" s="4"/>
      <c r="D20" s="4"/>
      <c r="E20" s="4"/>
      <c r="F20" s="4"/>
      <c r="G20" s="4"/>
      <c r="H20" s="4"/>
      <c r="I20" s="1"/>
      <c r="N20" s="3"/>
      <c r="O20" s="3"/>
    </row>
    <row r="21" spans="1:19">
      <c r="A21" s="2"/>
      <c r="B21" s="4"/>
      <c r="C21" s="4"/>
      <c r="D21" s="4"/>
      <c r="E21" s="4"/>
      <c r="F21" s="4"/>
      <c r="G21" s="4"/>
      <c r="H21" s="4"/>
      <c r="I21" s="1"/>
      <c r="N21" s="3"/>
      <c r="O21" s="3"/>
    </row>
    <row r="22" spans="1:19">
      <c r="A22" s="2"/>
      <c r="B22" s="4"/>
      <c r="C22" s="4"/>
      <c r="D22" s="4"/>
      <c r="E22" s="4"/>
      <c r="F22" s="4"/>
      <c r="G22" s="4"/>
      <c r="H22" s="4"/>
      <c r="I22" s="1"/>
    </row>
    <row r="23" spans="1:19">
      <c r="A23" s="2"/>
      <c r="B23" s="4"/>
      <c r="F23" s="4"/>
      <c r="G23" s="4"/>
      <c r="H23" s="4"/>
      <c r="I23" s="1"/>
      <c r="Q23" s="4"/>
      <c r="R23" s="4"/>
      <c r="S23" s="4"/>
    </row>
    <row r="24" spans="1:19">
      <c r="A24" s="2"/>
      <c r="B24" s="4"/>
      <c r="F24" s="4"/>
      <c r="G24" s="4"/>
      <c r="H24" s="4"/>
      <c r="I24" s="1"/>
      <c r="Q24" s="4"/>
      <c r="R24" s="4"/>
    </row>
    <row r="25" spans="1:19">
      <c r="A25" s="2"/>
      <c r="B25" s="4"/>
      <c r="F25" s="4"/>
      <c r="G25" s="4"/>
      <c r="H25" s="4"/>
      <c r="I25" s="1"/>
      <c r="Q25" s="4"/>
    </row>
    <row r="26" spans="1:19">
      <c r="A26" s="2"/>
      <c r="B26" s="4"/>
      <c r="F26" s="4"/>
      <c r="H26" s="4"/>
      <c r="I26" s="1"/>
      <c r="Q26" s="4"/>
      <c r="R26" s="4"/>
      <c r="S26" s="4"/>
    </row>
    <row r="27" spans="1:19">
      <c r="A27" s="2"/>
      <c r="B27" s="4"/>
      <c r="F27" s="4"/>
      <c r="G27" s="4"/>
      <c r="H27" s="4"/>
      <c r="I27" s="1"/>
      <c r="Q27" s="4"/>
      <c r="R27" s="4"/>
      <c r="S27" s="4"/>
    </row>
    <row r="28" spans="1:19">
      <c r="A28" s="2"/>
      <c r="B28" s="4"/>
      <c r="F28" s="4"/>
      <c r="G28" s="4"/>
      <c r="H28" s="4"/>
      <c r="I28" s="1"/>
      <c r="Q28" s="4"/>
      <c r="R28" s="4"/>
      <c r="S28" s="4"/>
    </row>
    <row r="29" spans="1:19">
      <c r="A29" s="2"/>
      <c r="B29" s="4"/>
      <c r="F29" s="4"/>
      <c r="G29" s="4"/>
      <c r="H29" s="4"/>
      <c r="I29" s="1"/>
      <c r="Q29" s="4"/>
      <c r="R29" s="4"/>
      <c r="S29" s="4"/>
    </row>
    <row r="30" spans="1:19">
      <c r="A30" s="2"/>
      <c r="B30" s="4"/>
      <c r="F30" s="4"/>
      <c r="G30" s="4"/>
      <c r="H30" s="4"/>
      <c r="I30" s="1"/>
      <c r="Q30" s="4"/>
      <c r="R30" s="4"/>
      <c r="S30" s="4"/>
    </row>
    <row r="31" spans="1:19">
      <c r="A31" s="2"/>
      <c r="B31" s="2"/>
      <c r="F31" s="2"/>
      <c r="G31" s="2"/>
      <c r="H31" s="2"/>
      <c r="I31" s="1"/>
      <c r="Q31" s="2"/>
      <c r="R31" s="2"/>
      <c r="S31" s="2"/>
    </row>
    <row r="32" spans="1:19">
      <c r="A32" s="2"/>
      <c r="B32" s="2"/>
      <c r="C32" s="2"/>
      <c r="D32" s="2"/>
      <c r="E32" s="2"/>
      <c r="F32" s="2"/>
      <c r="G32" s="2"/>
      <c r="H32" s="2"/>
      <c r="I32" s="1"/>
      <c r="N32" s="3"/>
      <c r="O32" s="3"/>
    </row>
    <row r="33" spans="1:19">
      <c r="A33" s="2"/>
      <c r="B33" s="2"/>
      <c r="C33" s="2"/>
      <c r="D33" s="2"/>
      <c r="E33" s="2"/>
      <c r="F33" s="2"/>
      <c r="G33" s="2"/>
      <c r="H33" s="2"/>
      <c r="I33" s="1"/>
      <c r="N33" s="3"/>
      <c r="O33" s="3"/>
    </row>
    <row r="34" spans="1:19">
      <c r="A34" s="2"/>
      <c r="B34" s="2"/>
      <c r="C34" s="2"/>
      <c r="D34" s="2"/>
      <c r="E34" s="2"/>
      <c r="F34" s="2"/>
      <c r="G34" s="2"/>
      <c r="H34" s="2"/>
      <c r="I34" s="1"/>
      <c r="N34" s="3"/>
      <c r="O34" s="3"/>
    </row>
    <row r="35" spans="1:19">
      <c r="A35" s="2"/>
      <c r="B35" s="2"/>
      <c r="C35" s="2"/>
      <c r="D35" s="2"/>
      <c r="E35" s="2"/>
      <c r="F35" s="2"/>
      <c r="G35" s="2"/>
      <c r="H35" s="2"/>
      <c r="I35" s="1"/>
      <c r="N35" s="3"/>
      <c r="O35" s="3"/>
    </row>
    <row r="36" spans="1:19">
      <c r="A36" s="2"/>
      <c r="B36" s="2"/>
      <c r="C36" s="2"/>
      <c r="D36" s="2"/>
      <c r="E36" s="2"/>
      <c r="F36" s="2"/>
      <c r="G36" s="2"/>
      <c r="H36" s="2"/>
      <c r="I36" s="1"/>
      <c r="N36" s="3"/>
      <c r="O36" s="3"/>
    </row>
    <row r="37" spans="1:19">
      <c r="A37" s="2"/>
      <c r="B37" s="2"/>
      <c r="C37" s="2"/>
      <c r="D37" s="2"/>
      <c r="E37" s="2"/>
      <c r="F37" s="2"/>
      <c r="G37" s="2"/>
      <c r="H37" s="2"/>
      <c r="I37" s="1"/>
    </row>
    <row r="38" spans="1:19">
      <c r="B38" s="2"/>
      <c r="F38" s="2"/>
      <c r="G38" s="2"/>
      <c r="H38" s="2"/>
      <c r="I38" s="1"/>
      <c r="Q38" s="2"/>
      <c r="R38" s="2"/>
      <c r="S38" s="2"/>
    </row>
    <row r="39" spans="1:19">
      <c r="B39" s="2"/>
      <c r="F39" s="2"/>
      <c r="G39" s="2"/>
      <c r="H39" s="2"/>
      <c r="I39" s="1"/>
      <c r="Q39" s="2"/>
      <c r="R39" s="2"/>
      <c r="S39" s="2"/>
    </row>
    <row r="40" spans="1:19">
      <c r="B40" s="2"/>
      <c r="F40" s="2"/>
      <c r="G40" s="2"/>
      <c r="H40" s="2"/>
      <c r="I40" s="1"/>
      <c r="Q40" s="2"/>
      <c r="R40" s="2"/>
      <c r="S40" s="2"/>
    </row>
    <row r="41" spans="1:19">
      <c r="B41" s="2"/>
      <c r="C41" s="2"/>
      <c r="D41" s="2"/>
      <c r="E41" s="2"/>
      <c r="F41" s="2"/>
      <c r="G41" s="2"/>
      <c r="H41" s="2"/>
      <c r="I41" s="1"/>
    </row>
    <row r="42" spans="1:19">
      <c r="B42" s="2"/>
      <c r="C42" s="2"/>
      <c r="D42" s="2"/>
      <c r="E42" s="2"/>
      <c r="F42" s="2"/>
      <c r="G42" s="2"/>
      <c r="H42" s="2"/>
      <c r="I42" s="1"/>
    </row>
    <row r="43" spans="1:19">
      <c r="B43" s="2"/>
      <c r="C43" s="2"/>
      <c r="D43" s="2"/>
      <c r="E43" s="2"/>
      <c r="F43" s="2"/>
      <c r="G43" s="2"/>
      <c r="H43" s="2"/>
      <c r="I43" s="1"/>
    </row>
    <row r="44" spans="1:19">
      <c r="B44" s="2"/>
      <c r="C44" s="2"/>
      <c r="D44" s="2"/>
      <c r="E44" s="2"/>
      <c r="F44" s="2"/>
      <c r="G44" s="2"/>
      <c r="H44" s="2"/>
      <c r="I44" s="1"/>
    </row>
    <row r="45" spans="1:19">
      <c r="B45" s="2"/>
      <c r="C45" s="2"/>
      <c r="D45" s="2"/>
      <c r="E45" s="2"/>
      <c r="F45" s="2"/>
      <c r="G45" s="2"/>
      <c r="H45" s="2"/>
      <c r="I45" s="1"/>
    </row>
    <row r="46" spans="1:19">
      <c r="B46" s="2"/>
      <c r="C46" s="2"/>
      <c r="D46" s="2"/>
      <c r="E46" s="2"/>
      <c r="F46" s="2"/>
      <c r="G46" s="2"/>
      <c r="H46" s="2"/>
      <c r="I46" s="1"/>
    </row>
  </sheetData>
  <mergeCells count="2">
    <mergeCell ref="C1:E1"/>
    <mergeCell ref="F1:H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52CE-9B67-D249-8689-83C0EC526B43}">
  <dimension ref="A1:O7"/>
  <sheetViews>
    <sheetView tabSelected="1" workbookViewId="0">
      <selection activeCell="P5" sqref="P5"/>
    </sheetView>
  </sheetViews>
  <sheetFormatPr baseColWidth="10" defaultColWidth="8.83203125" defaultRowHeight="16"/>
  <sheetData>
    <row r="1" spans="1:15">
      <c r="A1" s="2"/>
      <c r="B1" s="2" t="s">
        <v>0</v>
      </c>
      <c r="C1" s="5" t="s">
        <v>1</v>
      </c>
      <c r="D1" s="5"/>
      <c r="E1" s="5"/>
      <c r="F1" s="5" t="s">
        <v>2</v>
      </c>
      <c r="G1" s="5"/>
      <c r="H1" s="5"/>
      <c r="I1" s="2" t="s">
        <v>3</v>
      </c>
      <c r="J1" t="s">
        <v>4</v>
      </c>
      <c r="M1" t="s">
        <v>17</v>
      </c>
    </row>
    <row r="2" spans="1:15">
      <c r="A2" s="2" t="s">
        <v>8</v>
      </c>
      <c r="B2" s="2">
        <v>1</v>
      </c>
      <c r="C2" s="2">
        <v>42</v>
      </c>
      <c r="D2" s="2">
        <v>32</v>
      </c>
      <c r="E2" s="2">
        <v>41</v>
      </c>
      <c r="F2" s="2">
        <f>M2/10^6</f>
        <v>0</v>
      </c>
      <c r="G2" s="2">
        <f t="shared" ref="G2:H2" si="0">N2/10^6</f>
        <v>0</v>
      </c>
      <c r="H2" s="2">
        <f t="shared" si="0"/>
        <v>0</v>
      </c>
      <c r="I2" s="1">
        <f>AVERAGE(F2:H2)/AVERAGE(C2:E2)*100</f>
        <v>0</v>
      </c>
      <c r="J2">
        <f>STDEV(F2:H2)/AVERAGE(C2:E2)*100</f>
        <v>0</v>
      </c>
      <c r="M2">
        <v>0</v>
      </c>
      <c r="N2">
        <v>0</v>
      </c>
      <c r="O2">
        <v>0</v>
      </c>
    </row>
    <row r="3" spans="1:15">
      <c r="A3" s="2"/>
      <c r="B3" s="2">
        <v>2</v>
      </c>
      <c r="C3" s="2">
        <v>33</v>
      </c>
      <c r="D3" s="2">
        <v>30</v>
      </c>
      <c r="E3" s="2">
        <v>36</v>
      </c>
      <c r="F3" s="2">
        <f t="shared" ref="F3:F4" si="1">M3/10^6</f>
        <v>1.2E-5</v>
      </c>
      <c r="G3" s="2">
        <f t="shared" ref="G3:G4" si="2">N3/10^6</f>
        <v>7.9999999999999996E-6</v>
      </c>
      <c r="H3" s="2">
        <f t="shared" ref="H3:H4" si="3">O3/10^6</f>
        <v>1.2E-5</v>
      </c>
      <c r="I3" s="1">
        <f t="shared" ref="I3:I7" si="4">AVERAGE(F3:H3)/AVERAGE(C3:E3)*100</f>
        <v>3.2323232323232323E-5</v>
      </c>
      <c r="J3">
        <f t="shared" ref="J3:J7" si="5">STDEV(F3:H3)/AVERAGE(C3:E3)*100</f>
        <v>6.9981850810863751E-6</v>
      </c>
      <c r="M3">
        <v>12</v>
      </c>
      <c r="N3">
        <v>8</v>
      </c>
      <c r="O3">
        <v>12</v>
      </c>
    </row>
    <row r="4" spans="1:15">
      <c r="A4" s="2"/>
      <c r="B4" s="2">
        <v>3</v>
      </c>
      <c r="C4" s="2">
        <v>80</v>
      </c>
      <c r="D4" s="2">
        <v>41</v>
      </c>
      <c r="E4" s="2">
        <v>40</v>
      </c>
      <c r="F4" s="2">
        <f t="shared" si="1"/>
        <v>4.0000000000000003E-5</v>
      </c>
      <c r="G4" s="2">
        <f t="shared" si="2"/>
        <v>5.0000000000000002E-5</v>
      </c>
      <c r="H4" s="2">
        <f t="shared" si="3"/>
        <v>5.7000000000000003E-5</v>
      </c>
      <c r="I4" s="1">
        <f t="shared" si="4"/>
        <v>9.1304347826086962E-5</v>
      </c>
      <c r="J4">
        <f t="shared" si="5"/>
        <v>1.5920503873262481E-5</v>
      </c>
      <c r="M4">
        <v>40</v>
      </c>
      <c r="N4">
        <v>50</v>
      </c>
      <c r="O4">
        <v>57</v>
      </c>
    </row>
    <row r="5" spans="1:15">
      <c r="A5" s="2" t="s">
        <v>9</v>
      </c>
      <c r="B5" s="2">
        <v>1</v>
      </c>
      <c r="C5" s="2">
        <v>31</v>
      </c>
      <c r="D5" s="2">
        <v>31</v>
      </c>
      <c r="E5" s="2">
        <v>45</v>
      </c>
      <c r="F5" s="2">
        <v>9</v>
      </c>
      <c r="G5" s="2">
        <v>9</v>
      </c>
      <c r="H5" s="2">
        <v>11</v>
      </c>
      <c r="I5" s="1">
        <f t="shared" si="4"/>
        <v>27.102803738317753</v>
      </c>
      <c r="J5">
        <f t="shared" si="5"/>
        <v>3.2374781449885566</v>
      </c>
    </row>
    <row r="6" spans="1:15">
      <c r="A6" s="2"/>
      <c r="B6" s="2">
        <v>2</v>
      </c>
      <c r="C6" s="2">
        <v>56</v>
      </c>
      <c r="D6" s="2">
        <v>34</v>
      </c>
      <c r="E6" s="2">
        <v>28</v>
      </c>
      <c r="F6" s="2">
        <v>9</v>
      </c>
      <c r="G6" s="2">
        <v>11</v>
      </c>
      <c r="H6" s="2">
        <v>11</v>
      </c>
      <c r="I6" s="1">
        <f t="shared" si="4"/>
        <v>26.271186440677969</v>
      </c>
      <c r="J6">
        <f t="shared" si="5"/>
        <v>2.9356793348625043</v>
      </c>
    </row>
    <row r="7" spans="1:15">
      <c r="A7" s="2"/>
      <c r="B7" s="2">
        <v>3</v>
      </c>
      <c r="C7" s="2">
        <v>38</v>
      </c>
      <c r="D7" s="2">
        <v>41</v>
      </c>
      <c r="E7" s="2">
        <v>53</v>
      </c>
      <c r="F7" s="2">
        <v>11</v>
      </c>
      <c r="G7" s="2">
        <v>9</v>
      </c>
      <c r="H7" s="2">
        <v>4</v>
      </c>
      <c r="I7" s="1">
        <f t="shared" si="4"/>
        <v>18.181818181818183</v>
      </c>
      <c r="J7">
        <f t="shared" si="5"/>
        <v>8.1944347169636114</v>
      </c>
    </row>
  </sheetData>
  <mergeCells count="2">
    <mergeCell ref="C1:E1"/>
    <mergeCell ref="F1:H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DD00-F0D8-2E43-933A-B45FA3D9A2CF}">
  <dimension ref="A1:J7"/>
  <sheetViews>
    <sheetView workbookViewId="0">
      <selection activeCell="A6" sqref="A6"/>
    </sheetView>
  </sheetViews>
  <sheetFormatPr baseColWidth="10" defaultColWidth="11" defaultRowHeight="16"/>
  <sheetData>
    <row r="1" spans="1:10">
      <c r="A1" s="2"/>
      <c r="B1" s="2" t="s">
        <v>0</v>
      </c>
      <c r="C1" s="5" t="s">
        <v>1</v>
      </c>
      <c r="D1" s="5"/>
      <c r="E1" s="5"/>
      <c r="F1" s="5" t="s">
        <v>2</v>
      </c>
      <c r="G1" s="5"/>
      <c r="H1" s="5"/>
      <c r="I1" s="2" t="s">
        <v>3</v>
      </c>
      <c r="J1" t="s">
        <v>4</v>
      </c>
    </row>
    <row r="2" spans="1:10">
      <c r="A2" s="2" t="s">
        <v>8</v>
      </c>
      <c r="B2" s="2">
        <v>1</v>
      </c>
      <c r="C2" s="2">
        <v>65</v>
      </c>
      <c r="D2" s="2">
        <v>50</v>
      </c>
      <c r="E2" s="2">
        <v>57</v>
      </c>
      <c r="F2" s="2">
        <v>8</v>
      </c>
      <c r="G2" s="2">
        <v>9</v>
      </c>
      <c r="H2" s="2">
        <v>11</v>
      </c>
      <c r="I2" s="1">
        <f>AVERAGE(F2:H2)/AVERAGE(C2:E2)*100</f>
        <v>16.279069767441861</v>
      </c>
      <c r="J2">
        <f>STDEV(F2:H2)/AVERAGE(C2:E2)*100</f>
        <v>2.6642881947417729</v>
      </c>
    </row>
    <row r="3" spans="1:10">
      <c r="A3" s="2"/>
      <c r="B3" s="2">
        <v>2</v>
      </c>
      <c r="C3" s="2">
        <v>98</v>
      </c>
      <c r="D3" s="2">
        <v>78</v>
      </c>
      <c r="E3" s="2">
        <v>84</v>
      </c>
      <c r="F3" s="2">
        <v>8</v>
      </c>
      <c r="G3" s="2">
        <v>9</v>
      </c>
      <c r="H3" s="2">
        <v>12</v>
      </c>
      <c r="I3" s="1">
        <f t="shared" ref="I3:I7" si="0">AVERAGE(F3:H3)/AVERAGE(C3:E3)*100</f>
        <v>11.153846153846153</v>
      </c>
      <c r="J3">
        <f t="shared" ref="J3:J7" si="1">STDEV(F3:H3)/AVERAGE(C3:E3)*100</f>
        <v>2.4019223070763092</v>
      </c>
    </row>
    <row r="4" spans="1:10">
      <c r="A4" s="2"/>
      <c r="B4" s="2">
        <v>3</v>
      </c>
      <c r="C4" s="2">
        <v>70</v>
      </c>
      <c r="D4" s="2">
        <v>57</v>
      </c>
      <c r="E4" s="2">
        <v>58</v>
      </c>
      <c r="F4" s="2">
        <v>11</v>
      </c>
      <c r="G4" s="2">
        <v>10</v>
      </c>
      <c r="H4" s="2">
        <v>12</v>
      </c>
      <c r="I4" s="1">
        <f t="shared" si="0"/>
        <v>17.837837837837839</v>
      </c>
      <c r="J4">
        <f t="shared" si="1"/>
        <v>1.6216216216216217</v>
      </c>
    </row>
    <row r="5" spans="1:10">
      <c r="A5" s="2" t="s">
        <v>10</v>
      </c>
      <c r="B5" s="2">
        <v>1</v>
      </c>
      <c r="C5" s="2">
        <v>65</v>
      </c>
      <c r="D5" s="2">
        <v>50</v>
      </c>
      <c r="E5" s="2">
        <v>57</v>
      </c>
      <c r="F5" s="2">
        <v>8</v>
      </c>
      <c r="G5" s="2">
        <v>9</v>
      </c>
      <c r="H5" s="2">
        <v>11</v>
      </c>
      <c r="I5" s="1">
        <f t="shared" si="0"/>
        <v>16.279069767441861</v>
      </c>
      <c r="J5">
        <f t="shared" si="1"/>
        <v>2.6642881947417729</v>
      </c>
    </row>
    <row r="6" spans="1:10">
      <c r="A6" s="2"/>
      <c r="B6" s="2">
        <v>2</v>
      </c>
      <c r="C6" s="2">
        <v>98</v>
      </c>
      <c r="D6" s="2">
        <v>78</v>
      </c>
      <c r="E6" s="2">
        <v>84</v>
      </c>
      <c r="F6" s="2">
        <v>8</v>
      </c>
      <c r="G6" s="2">
        <v>9</v>
      </c>
      <c r="H6" s="2">
        <v>12</v>
      </c>
      <c r="I6" s="1">
        <f t="shared" si="0"/>
        <v>11.153846153846153</v>
      </c>
      <c r="J6">
        <f t="shared" si="1"/>
        <v>2.4019223070763092</v>
      </c>
    </row>
    <row r="7" spans="1:10">
      <c r="A7" s="2"/>
      <c r="B7" s="2">
        <v>3</v>
      </c>
      <c r="C7" s="2">
        <v>70</v>
      </c>
      <c r="D7" s="2">
        <v>57</v>
      </c>
      <c r="E7" s="2">
        <v>58</v>
      </c>
      <c r="F7" s="2">
        <v>11</v>
      </c>
      <c r="G7" s="2">
        <v>10</v>
      </c>
      <c r="H7" s="2">
        <v>12</v>
      </c>
      <c r="I7" s="1">
        <f t="shared" si="0"/>
        <v>17.837837837837839</v>
      </c>
      <c r="J7">
        <f t="shared" si="1"/>
        <v>1.6216216216216217</v>
      </c>
    </row>
  </sheetData>
  <mergeCells count="2">
    <mergeCell ref="C1:E1"/>
    <mergeCell ref="F1:H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F924E-EB9D-8248-9B42-DF475F145AC6}">
  <dimension ref="A1:N7"/>
  <sheetViews>
    <sheetView workbookViewId="0">
      <selection activeCell="C2" sqref="C2:H9"/>
    </sheetView>
  </sheetViews>
  <sheetFormatPr baseColWidth="10" defaultColWidth="11" defaultRowHeight="16"/>
  <cols>
    <col min="1" max="1" width="11" customWidth="1"/>
  </cols>
  <sheetData>
    <row r="1" spans="1:14">
      <c r="A1" s="2"/>
      <c r="B1" s="2" t="s">
        <v>0</v>
      </c>
      <c r="C1" s="5" t="s">
        <v>1</v>
      </c>
      <c r="D1" s="5"/>
      <c r="E1" s="5"/>
      <c r="F1" s="5" t="s">
        <v>2</v>
      </c>
      <c r="G1" s="5"/>
      <c r="H1" s="5"/>
      <c r="I1" s="2" t="s">
        <v>3</v>
      </c>
      <c r="J1" t="s">
        <v>4</v>
      </c>
    </row>
    <row r="2" spans="1:14">
      <c r="A2" s="2" t="s">
        <v>8</v>
      </c>
      <c r="B2" s="2">
        <v>1</v>
      </c>
      <c r="C2">
        <f>L2*10</f>
        <v>730</v>
      </c>
      <c r="D2">
        <f t="shared" ref="D2:E2" si="0">M2*10</f>
        <v>640</v>
      </c>
      <c r="E2">
        <f t="shared" si="0"/>
        <v>450</v>
      </c>
      <c r="F2" s="2">
        <v>59</v>
      </c>
      <c r="G2" s="2">
        <v>50</v>
      </c>
      <c r="H2" s="2">
        <v>50</v>
      </c>
      <c r="I2" s="1">
        <f>AVERAGE(F2:H2)/AVERAGE(C2:E2)*100</f>
        <v>8.7362637362637372</v>
      </c>
      <c r="J2">
        <f>STDEV(F2:H2)/AVERAGE(L2:N2)*100</f>
        <v>8.5650864110548888</v>
      </c>
      <c r="L2" s="2">
        <v>73</v>
      </c>
      <c r="M2" s="2">
        <v>64</v>
      </c>
      <c r="N2" s="2">
        <v>45</v>
      </c>
    </row>
    <row r="3" spans="1:14">
      <c r="A3" s="2"/>
      <c r="B3" s="2">
        <v>2</v>
      </c>
      <c r="C3">
        <f t="shared" ref="C3:C4" si="1">L3*10</f>
        <v>590</v>
      </c>
      <c r="D3">
        <f t="shared" ref="D3:D4" si="2">M3*10</f>
        <v>580</v>
      </c>
      <c r="E3">
        <f t="shared" ref="E3:E4" si="3">N3*10</f>
        <v>720</v>
      </c>
      <c r="F3" s="2">
        <v>33</v>
      </c>
      <c r="G3" s="2">
        <v>37</v>
      </c>
      <c r="H3" s="2">
        <v>31</v>
      </c>
      <c r="I3" s="1">
        <f t="shared" ref="I3:I4" si="4">AVERAGE(F3:H3)/AVERAGE(C3:E3)*100</f>
        <v>5.3439153439153433</v>
      </c>
      <c r="J3">
        <f>STDEV(F3:H3)/AVERAGE(L3:N3)*100</f>
        <v>4.8492864496887194</v>
      </c>
      <c r="L3" s="2">
        <v>59</v>
      </c>
      <c r="M3" s="2">
        <v>58</v>
      </c>
      <c r="N3" s="2">
        <v>72</v>
      </c>
    </row>
    <row r="4" spans="1:14">
      <c r="A4" s="2"/>
      <c r="B4" s="2">
        <v>3</v>
      </c>
      <c r="C4">
        <f t="shared" si="1"/>
        <v>490</v>
      </c>
      <c r="D4">
        <f t="shared" si="2"/>
        <v>510</v>
      </c>
      <c r="E4">
        <f t="shared" si="3"/>
        <v>510</v>
      </c>
      <c r="F4" s="2">
        <v>24</v>
      </c>
      <c r="G4" s="2">
        <v>36</v>
      </c>
      <c r="H4" s="2">
        <v>38</v>
      </c>
      <c r="I4" s="1">
        <f t="shared" si="4"/>
        <v>6.4900662251655623</v>
      </c>
      <c r="J4">
        <f>STDEV(F4:H4)/AVERAGE(L4:N4)*100</f>
        <v>15.043465816689455</v>
      </c>
      <c r="L4" s="2">
        <v>49</v>
      </c>
      <c r="M4" s="2">
        <v>51</v>
      </c>
      <c r="N4" s="2">
        <v>51</v>
      </c>
    </row>
    <row r="5" spans="1:14">
      <c r="A5" s="2" t="s">
        <v>9</v>
      </c>
      <c r="B5" s="2">
        <v>1</v>
      </c>
      <c r="C5" s="2">
        <v>48</v>
      </c>
      <c r="D5" s="2">
        <v>50</v>
      </c>
      <c r="E5" s="2">
        <v>38</v>
      </c>
      <c r="F5" s="2">
        <v>59</v>
      </c>
      <c r="G5" s="2">
        <v>41</v>
      </c>
      <c r="H5" s="2">
        <v>52</v>
      </c>
      <c r="I5" s="1">
        <f t="shared" ref="I5:I7" si="5">AVERAGE(F5:H5)/AVERAGE(C5:E5)*100</f>
        <v>111.76470588235293</v>
      </c>
      <c r="J5">
        <f t="shared" ref="J5:J7" si="6">STDEV(F5:H5)/AVERAGE(C5:E5)*100</f>
        <v>20.015672924729721</v>
      </c>
    </row>
    <row r="6" spans="1:14">
      <c r="A6" s="2"/>
      <c r="B6" s="2">
        <v>2</v>
      </c>
      <c r="C6" s="2">
        <v>34</v>
      </c>
      <c r="D6" s="2">
        <v>38</v>
      </c>
      <c r="E6" s="2">
        <v>35</v>
      </c>
      <c r="F6" s="2">
        <v>43</v>
      </c>
      <c r="G6" s="2">
        <v>33</v>
      </c>
      <c r="H6" s="2">
        <v>36</v>
      </c>
      <c r="I6" s="1">
        <f t="shared" si="5"/>
        <v>104.67289719626169</v>
      </c>
      <c r="J6">
        <f t="shared" si="6"/>
        <v>14.387667587234299</v>
      </c>
    </row>
    <row r="7" spans="1:14">
      <c r="A7" s="2"/>
      <c r="B7" s="2">
        <v>3</v>
      </c>
      <c r="C7" s="2">
        <v>51</v>
      </c>
      <c r="D7" s="2">
        <v>47</v>
      </c>
      <c r="E7" s="2">
        <v>47</v>
      </c>
      <c r="F7" s="2">
        <v>53</v>
      </c>
      <c r="G7" s="2">
        <v>53</v>
      </c>
      <c r="H7" s="2">
        <v>53</v>
      </c>
      <c r="I7" s="1">
        <f t="shared" si="5"/>
        <v>109.6551724137931</v>
      </c>
      <c r="J7">
        <f t="shared" si="6"/>
        <v>0</v>
      </c>
    </row>
  </sheetData>
  <mergeCells count="2">
    <mergeCell ref="C1:E1"/>
    <mergeCell ref="F1:H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E393-1C5F-4886-9CE4-FEC31D96D7BF}">
  <dimension ref="A1:N10"/>
  <sheetViews>
    <sheetView workbookViewId="0">
      <selection activeCell="B10" sqref="B10"/>
    </sheetView>
  </sheetViews>
  <sheetFormatPr baseColWidth="10" defaultColWidth="8.83203125" defaultRowHeight="16"/>
  <sheetData>
    <row r="1" spans="1:14">
      <c r="A1" s="2"/>
      <c r="B1" s="2" t="s">
        <v>0</v>
      </c>
      <c r="C1" s="5" t="s">
        <v>1</v>
      </c>
      <c r="D1" s="5"/>
      <c r="E1" s="5"/>
      <c r="F1" s="5" t="s">
        <v>2</v>
      </c>
      <c r="G1" s="5"/>
      <c r="H1" s="5"/>
      <c r="I1" s="2" t="s">
        <v>3</v>
      </c>
      <c r="J1" t="s">
        <v>4</v>
      </c>
      <c r="K1" t="s">
        <v>11</v>
      </c>
    </row>
    <row r="2" spans="1:14">
      <c r="A2" s="2" t="s">
        <v>8</v>
      </c>
      <c r="B2" s="2">
        <v>1</v>
      </c>
      <c r="C2" s="2">
        <v>56</v>
      </c>
      <c r="D2" s="2">
        <v>38</v>
      </c>
      <c r="E2" s="2">
        <v>50</v>
      </c>
      <c r="F2" s="2">
        <v>0</v>
      </c>
      <c r="G2" s="2">
        <v>1</v>
      </c>
      <c r="H2" s="2">
        <v>1</v>
      </c>
      <c r="I2" s="1">
        <f>AVERAGE(F2:H2)/AVERAGE(C2:E2)*100</f>
        <v>1.3888888888888888</v>
      </c>
      <c r="J2">
        <f>STDEV(F2:H2)/AVERAGE(C2:E2)*100</f>
        <v>1.2028130608117205</v>
      </c>
      <c r="K2" s="2">
        <v>2</v>
      </c>
      <c r="L2" s="2">
        <v>5</v>
      </c>
      <c r="M2" s="2">
        <v>3</v>
      </c>
      <c r="N2" s="2"/>
    </row>
    <row r="3" spans="1:14">
      <c r="A3" s="2"/>
      <c r="B3" s="2">
        <v>2</v>
      </c>
      <c r="C3" s="2">
        <v>69</v>
      </c>
      <c r="D3" s="2">
        <v>63</v>
      </c>
      <c r="E3" s="2">
        <v>61</v>
      </c>
      <c r="F3" s="2">
        <v>0</v>
      </c>
      <c r="G3" s="2">
        <v>1</v>
      </c>
      <c r="H3" s="2">
        <v>1</v>
      </c>
      <c r="I3" s="1">
        <f t="shared" ref="I3:I7" si="0">AVERAGE(F3:H3)/AVERAGE(C3:E3)*100</f>
        <v>1.0362694300518136</v>
      </c>
      <c r="J3">
        <f t="shared" ref="J3:J4" si="1">STDEV(F3:H3)/AVERAGE(C3:E3)*100</f>
        <v>0.89743565159009198</v>
      </c>
      <c r="K3" s="2">
        <v>9</v>
      </c>
      <c r="L3" s="2">
        <v>5</v>
      </c>
      <c r="M3" s="2">
        <v>10</v>
      </c>
      <c r="N3" s="2"/>
    </row>
    <row r="4" spans="1:14">
      <c r="A4" s="2"/>
      <c r="B4" s="2">
        <v>3</v>
      </c>
      <c r="C4" s="2">
        <v>98</v>
      </c>
      <c r="D4" s="2">
        <v>75</v>
      </c>
      <c r="E4" s="2">
        <v>96</v>
      </c>
      <c r="F4" s="2">
        <v>3</v>
      </c>
      <c r="G4" s="2">
        <v>2</v>
      </c>
      <c r="H4" s="2">
        <v>1</v>
      </c>
      <c r="I4" s="1">
        <f t="shared" si="0"/>
        <v>2.2304832713754648</v>
      </c>
      <c r="J4">
        <f t="shared" si="1"/>
        <v>1.1152416356877324</v>
      </c>
      <c r="K4" s="2">
        <v>20</v>
      </c>
      <c r="L4" s="2">
        <v>15</v>
      </c>
      <c r="M4" s="2">
        <v>13</v>
      </c>
      <c r="N4" s="2"/>
    </row>
    <row r="5" spans="1:14">
      <c r="A5" s="2" t="s">
        <v>9</v>
      </c>
      <c r="B5" s="2">
        <v>1</v>
      </c>
      <c r="C5">
        <v>57</v>
      </c>
      <c r="D5">
        <v>68</v>
      </c>
      <c r="E5">
        <v>57</v>
      </c>
      <c r="F5" s="2">
        <v>33</v>
      </c>
      <c r="G5" s="2">
        <v>43</v>
      </c>
      <c r="H5" s="2">
        <v>37</v>
      </c>
      <c r="I5" s="1">
        <f t="shared" si="0"/>
        <v>62.087912087912088</v>
      </c>
      <c r="J5">
        <f t="shared" ref="J5:J7" si="2">STDEV(F5:H5)/AVERAGE(C5:E5)*100</f>
        <v>8.2965213574404082</v>
      </c>
    </row>
    <row r="6" spans="1:14">
      <c r="A6" s="2"/>
      <c r="B6" s="2">
        <v>2</v>
      </c>
      <c r="C6">
        <v>53</v>
      </c>
      <c r="D6">
        <v>56</v>
      </c>
      <c r="E6">
        <v>48</v>
      </c>
      <c r="F6" s="2">
        <v>53</v>
      </c>
      <c r="G6" s="2">
        <v>44</v>
      </c>
      <c r="H6" s="2">
        <v>48</v>
      </c>
      <c r="I6" s="1">
        <f t="shared" si="0"/>
        <v>92.356687898089177</v>
      </c>
      <c r="J6">
        <f t="shared" si="2"/>
        <v>8.616400801572409</v>
      </c>
    </row>
    <row r="7" spans="1:14">
      <c r="A7" s="2"/>
      <c r="B7" s="2">
        <v>3</v>
      </c>
      <c r="C7">
        <v>62</v>
      </c>
      <c r="D7">
        <v>58</v>
      </c>
      <c r="E7">
        <v>68</v>
      </c>
      <c r="F7" s="2">
        <v>46</v>
      </c>
      <c r="G7" s="2">
        <v>54</v>
      </c>
      <c r="H7" s="2">
        <v>37</v>
      </c>
      <c r="I7" s="1">
        <f t="shared" si="0"/>
        <v>72.872340425531917</v>
      </c>
      <c r="J7">
        <f t="shared" si="2"/>
        <v>13.57164981082243</v>
      </c>
    </row>
    <row r="8" spans="1:14">
      <c r="F8" s="2"/>
      <c r="G8" s="2"/>
      <c r="H8" s="2"/>
    </row>
    <row r="9" spans="1:14">
      <c r="B9" t="s">
        <v>12</v>
      </c>
      <c r="F9" s="2"/>
      <c r="G9" s="2"/>
      <c r="H9" s="2"/>
    </row>
    <row r="10" spans="1:14">
      <c r="F10" s="2"/>
      <c r="G10" s="2"/>
      <c r="H10" s="2"/>
    </row>
  </sheetData>
  <mergeCells count="2">
    <mergeCell ref="C1:E1"/>
    <mergeCell ref="F1:H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FA98-8892-466D-8DF3-A3D8EEDDA6AB}">
  <dimension ref="A1:N10"/>
  <sheetViews>
    <sheetView workbookViewId="0">
      <selection activeCell="L20" sqref="L20"/>
    </sheetView>
  </sheetViews>
  <sheetFormatPr baseColWidth="10" defaultColWidth="8.83203125" defaultRowHeight="16"/>
  <cols>
    <col min="2" max="2" width="12.5" bestFit="1" customWidth="1"/>
  </cols>
  <sheetData>
    <row r="1" spans="1:14">
      <c r="A1" s="2"/>
      <c r="B1" s="2" t="s">
        <v>0</v>
      </c>
      <c r="C1" s="5" t="s">
        <v>1</v>
      </c>
      <c r="D1" s="5"/>
      <c r="E1" s="5"/>
      <c r="F1" s="5" t="s">
        <v>2</v>
      </c>
      <c r="G1" s="5"/>
      <c r="H1" s="5"/>
      <c r="I1" s="2" t="s">
        <v>3</v>
      </c>
      <c r="J1" t="s">
        <v>4</v>
      </c>
    </row>
    <row r="2" spans="1:14">
      <c r="A2" s="2" t="s">
        <v>8</v>
      </c>
      <c r="B2" s="2">
        <v>1</v>
      </c>
      <c r="C2" s="2">
        <v>178</v>
      </c>
      <c r="D2" s="2">
        <v>185</v>
      </c>
      <c r="E2" s="2">
        <v>151</v>
      </c>
      <c r="F2" s="2">
        <v>4</v>
      </c>
      <c r="G2" s="2">
        <v>2</v>
      </c>
      <c r="H2" s="2">
        <v>1</v>
      </c>
      <c r="I2" s="1">
        <f>AVERAGE(F2:H2)/AVERAGE(C2:E2)*100</f>
        <v>1.3618677042801557</v>
      </c>
      <c r="J2">
        <f>STDEV(F2:H2)/AVERAGE(C2:E2)*100</f>
        <v>0.89155169162564973</v>
      </c>
      <c r="K2" s="2"/>
      <c r="L2" s="2"/>
      <c r="M2" s="2"/>
      <c r="N2" s="2"/>
    </row>
    <row r="3" spans="1:14">
      <c r="A3" s="2"/>
      <c r="B3" s="2">
        <v>2</v>
      </c>
      <c r="C3" s="2">
        <v>99</v>
      </c>
      <c r="D3" s="2">
        <v>11</v>
      </c>
      <c r="E3" s="2">
        <v>132</v>
      </c>
      <c r="F3" s="2">
        <v>0</v>
      </c>
      <c r="G3" s="2">
        <v>2</v>
      </c>
      <c r="H3" s="2">
        <v>0</v>
      </c>
      <c r="I3" s="1">
        <f t="shared" ref="I3:I7" si="0">AVERAGE(F3:H3)/AVERAGE(C3:E3)*100</f>
        <v>0.82644628099173534</v>
      </c>
      <c r="J3">
        <f t="shared" ref="J3:J7" si="1">STDEV(F3:H3)/AVERAGE(C3:E3)*100</f>
        <v>1.4314469484040309</v>
      </c>
      <c r="K3" s="2"/>
      <c r="L3" s="2"/>
      <c r="M3" s="2"/>
      <c r="N3" s="2"/>
    </row>
    <row r="4" spans="1:14">
      <c r="A4" s="2"/>
      <c r="B4" s="2">
        <v>3</v>
      </c>
      <c r="C4" s="2">
        <v>108</v>
      </c>
      <c r="D4" s="2">
        <v>121</v>
      </c>
      <c r="E4" s="2">
        <v>125</v>
      </c>
      <c r="F4" s="2">
        <v>1</v>
      </c>
      <c r="G4" s="2">
        <v>0</v>
      </c>
      <c r="H4" s="2">
        <v>1</v>
      </c>
      <c r="I4" s="1">
        <f t="shared" si="0"/>
        <v>0.56497175141242939</v>
      </c>
      <c r="J4">
        <f t="shared" si="1"/>
        <v>0.48927988914375076</v>
      </c>
      <c r="K4" s="2"/>
      <c r="L4" s="2"/>
      <c r="M4" s="2"/>
      <c r="N4" s="2"/>
    </row>
    <row r="5" spans="1:14">
      <c r="A5" s="2" t="s">
        <v>9</v>
      </c>
      <c r="B5" s="2">
        <v>1</v>
      </c>
      <c r="C5" s="2">
        <v>135</v>
      </c>
      <c r="D5" s="2">
        <v>145</v>
      </c>
      <c r="E5" s="2">
        <v>107</v>
      </c>
      <c r="F5" s="2">
        <v>141</v>
      </c>
      <c r="G5" s="2">
        <v>105</v>
      </c>
      <c r="H5" s="2">
        <v>193</v>
      </c>
      <c r="I5" s="1">
        <f t="shared" si="0"/>
        <v>113.43669250645996</v>
      </c>
      <c r="J5">
        <f t="shared" si="1"/>
        <v>34.295938032117938</v>
      </c>
    </row>
    <row r="6" spans="1:14">
      <c r="A6" s="2"/>
      <c r="B6" s="2">
        <v>2</v>
      </c>
      <c r="C6" s="2">
        <v>138</v>
      </c>
      <c r="D6" s="2">
        <v>88</v>
      </c>
      <c r="E6" s="2">
        <v>134</v>
      </c>
      <c r="F6" s="2">
        <v>86</v>
      </c>
      <c r="G6" s="2">
        <v>61</v>
      </c>
      <c r="H6" s="2">
        <v>100</v>
      </c>
      <c r="I6" s="1">
        <f t="shared" si="0"/>
        <v>68.611111111111114</v>
      </c>
      <c r="J6">
        <f t="shared" si="1"/>
        <v>16.464046125263838</v>
      </c>
    </row>
    <row r="7" spans="1:14">
      <c r="A7" s="2"/>
      <c r="B7" s="2">
        <v>3</v>
      </c>
      <c r="C7" s="2">
        <v>139</v>
      </c>
      <c r="D7" s="2">
        <v>142</v>
      </c>
      <c r="E7" s="2">
        <v>152</v>
      </c>
      <c r="F7" s="2">
        <v>107</v>
      </c>
      <c r="G7" s="2">
        <v>86</v>
      </c>
      <c r="H7" s="2">
        <v>95</v>
      </c>
      <c r="I7" s="1">
        <f t="shared" si="0"/>
        <v>66.51270207852194</v>
      </c>
      <c r="J7">
        <f t="shared" si="1"/>
        <v>7.2995291590203726</v>
      </c>
    </row>
    <row r="8" spans="1:14">
      <c r="F8" s="2"/>
      <c r="G8" s="2"/>
      <c r="H8" s="2"/>
    </row>
    <row r="9" spans="1:14">
      <c r="F9" s="2"/>
      <c r="G9" s="2"/>
      <c r="H9" s="2"/>
    </row>
    <row r="10" spans="1:14">
      <c r="F10" s="2"/>
      <c r="G10" s="2"/>
      <c r="H10" s="2"/>
    </row>
  </sheetData>
  <mergeCells count="2">
    <mergeCell ref="C1:E1"/>
    <mergeCell ref="F1:H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AE67-461F-4CFB-A41F-F0D3BA23077A}">
  <dimension ref="A1:J10"/>
  <sheetViews>
    <sheetView workbookViewId="0">
      <selection activeCell="D17" sqref="A1:XFD1048576"/>
    </sheetView>
  </sheetViews>
  <sheetFormatPr baseColWidth="10" defaultColWidth="8.83203125" defaultRowHeight="16"/>
  <sheetData>
    <row r="1" spans="1:10">
      <c r="A1" s="2"/>
      <c r="B1" s="2" t="s">
        <v>0</v>
      </c>
      <c r="C1" s="5" t="s">
        <v>1</v>
      </c>
      <c r="D1" s="5"/>
      <c r="E1" s="5"/>
      <c r="F1" s="5" t="s">
        <v>2</v>
      </c>
      <c r="G1" s="5"/>
      <c r="H1" s="5"/>
      <c r="I1" s="2" t="s">
        <v>3</v>
      </c>
      <c r="J1" t="s">
        <v>4</v>
      </c>
    </row>
    <row r="2" spans="1:10">
      <c r="A2" s="2" t="s">
        <v>8</v>
      </c>
      <c r="B2" s="2">
        <v>1</v>
      </c>
      <c r="C2" s="2">
        <v>94</v>
      </c>
      <c r="D2" s="2">
        <v>98</v>
      </c>
      <c r="E2" s="2">
        <v>110</v>
      </c>
      <c r="F2" s="2">
        <v>0.1</v>
      </c>
      <c r="G2" s="2">
        <v>0</v>
      </c>
      <c r="H2" s="2">
        <v>0</v>
      </c>
      <c r="I2" s="1">
        <f>AVERAGE(F2:H2)/AVERAGE(C2:E2)*100</f>
        <v>3.3112582781456956E-2</v>
      </c>
      <c r="J2">
        <f>STDEV(F2:H2)/AVERAGE(C2:E2)*100</f>
        <v>5.7352675747313821E-2</v>
      </c>
    </row>
    <row r="3" spans="1:10">
      <c r="A3" s="2"/>
      <c r="B3" s="2">
        <v>2</v>
      </c>
      <c r="C3" s="2">
        <v>56</v>
      </c>
      <c r="D3" s="2">
        <v>70</v>
      </c>
      <c r="E3" s="2">
        <v>78</v>
      </c>
      <c r="F3" s="2">
        <v>0</v>
      </c>
      <c r="G3" s="2">
        <v>0</v>
      </c>
      <c r="H3" s="2">
        <v>0</v>
      </c>
      <c r="I3" s="1">
        <f t="shared" ref="I3:I7" si="0">AVERAGE(F3:H3)/AVERAGE(C3:E3)*100</f>
        <v>0</v>
      </c>
      <c r="J3">
        <f t="shared" ref="J3:J7" si="1">STDEV(F3:H3)/AVERAGE(C3:E3)*100</f>
        <v>0</v>
      </c>
    </row>
    <row r="4" spans="1:10">
      <c r="A4" s="2"/>
      <c r="B4" s="2">
        <v>3</v>
      </c>
      <c r="C4" s="2">
        <v>41</v>
      </c>
      <c r="D4" s="2">
        <v>45</v>
      </c>
      <c r="E4" s="2">
        <v>48</v>
      </c>
      <c r="F4" s="2">
        <v>0</v>
      </c>
      <c r="G4" s="2">
        <v>0</v>
      </c>
      <c r="H4" s="2">
        <v>0</v>
      </c>
      <c r="I4" s="1">
        <f t="shared" si="0"/>
        <v>0</v>
      </c>
      <c r="J4">
        <f t="shared" si="1"/>
        <v>0</v>
      </c>
    </row>
    <row r="5" spans="1:10">
      <c r="A5" s="2" t="s">
        <v>9</v>
      </c>
      <c r="B5" s="2">
        <v>1</v>
      </c>
      <c r="C5" s="2">
        <v>37</v>
      </c>
      <c r="D5" s="2">
        <v>53</v>
      </c>
      <c r="E5" s="2">
        <v>46</v>
      </c>
      <c r="F5" s="2">
        <v>30</v>
      </c>
      <c r="G5" s="2">
        <v>18</v>
      </c>
      <c r="H5" s="2">
        <v>26</v>
      </c>
      <c r="I5" s="1">
        <f t="shared" si="0"/>
        <v>54.411764705882348</v>
      </c>
      <c r="J5">
        <f t="shared" si="1"/>
        <v>13.478163808693653</v>
      </c>
    </row>
    <row r="6" spans="1:10">
      <c r="A6" s="2"/>
      <c r="B6" s="2">
        <v>2</v>
      </c>
      <c r="C6" s="2">
        <v>41</v>
      </c>
      <c r="D6" s="2">
        <v>49</v>
      </c>
      <c r="E6" s="2">
        <v>48</v>
      </c>
      <c r="F6" s="2">
        <v>36</v>
      </c>
      <c r="G6" s="2">
        <v>42</v>
      </c>
      <c r="H6" s="2">
        <v>51</v>
      </c>
      <c r="I6" s="1">
        <f t="shared" si="0"/>
        <v>93.478260869565219</v>
      </c>
      <c r="J6">
        <f t="shared" si="1"/>
        <v>16.412683554936415</v>
      </c>
    </row>
    <row r="7" spans="1:10">
      <c r="A7" s="2"/>
      <c r="B7" s="2">
        <v>3</v>
      </c>
      <c r="C7" s="2">
        <v>44</v>
      </c>
      <c r="D7" s="2">
        <v>23</v>
      </c>
      <c r="E7" s="2">
        <v>38</v>
      </c>
      <c r="F7" s="2">
        <v>33</v>
      </c>
      <c r="G7" s="2">
        <v>29</v>
      </c>
      <c r="H7" s="2">
        <v>35</v>
      </c>
      <c r="I7" s="1">
        <f t="shared" si="0"/>
        <v>92.38095238095238</v>
      </c>
      <c r="J7">
        <f t="shared" si="1"/>
        <v>8.7287156094396945</v>
      </c>
    </row>
    <row r="10" spans="1:10">
      <c r="B10" t="s">
        <v>13</v>
      </c>
    </row>
  </sheetData>
  <mergeCells count="2">
    <mergeCell ref="C1:E1"/>
    <mergeCell ref="F1:H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3404-9A15-2845-A7C2-A5BB79F8EBC2}">
  <dimension ref="A1:O10"/>
  <sheetViews>
    <sheetView workbookViewId="0">
      <selection activeCell="B10" sqref="B10"/>
    </sheetView>
  </sheetViews>
  <sheetFormatPr baseColWidth="10" defaultColWidth="8.83203125" defaultRowHeight="16"/>
  <sheetData>
    <row r="1" spans="1:15">
      <c r="A1" s="2"/>
      <c r="B1" s="2" t="s">
        <v>0</v>
      </c>
      <c r="C1" s="5" t="s">
        <v>1</v>
      </c>
      <c r="D1" s="5"/>
      <c r="E1" s="5"/>
      <c r="F1" s="5" t="s">
        <v>2</v>
      </c>
      <c r="G1" s="5"/>
      <c r="H1" s="5"/>
      <c r="I1" s="2" t="s">
        <v>3</v>
      </c>
      <c r="J1" t="s">
        <v>4</v>
      </c>
    </row>
    <row r="2" spans="1:15">
      <c r="A2" s="2" t="s">
        <v>8</v>
      </c>
      <c r="B2" s="2">
        <v>1</v>
      </c>
      <c r="C2" s="2">
        <v>38</v>
      </c>
      <c r="D2" s="2">
        <v>37</v>
      </c>
      <c r="E2" s="2">
        <v>36</v>
      </c>
      <c r="F2" s="2">
        <f>M2/1000</f>
        <v>7.0000000000000001E-3</v>
      </c>
      <c r="G2" s="2">
        <f t="shared" ref="G2:H2" si="0">N2/1000</f>
        <v>7.0000000000000001E-3</v>
      </c>
      <c r="H2" s="2">
        <f t="shared" si="0"/>
        <v>1.4999999999999999E-2</v>
      </c>
      <c r="I2" s="1">
        <f>AVERAGE(F2:H2)/AVERAGE(C2:E2)*100</f>
        <v>2.6126126126126119E-2</v>
      </c>
      <c r="J2">
        <f>STDEV(F2:H2)/AVERAGE(C2:E2)*100</f>
        <v>1.2483249063559481E-2</v>
      </c>
      <c r="M2">
        <v>7</v>
      </c>
      <c r="N2">
        <v>7</v>
      </c>
      <c r="O2">
        <v>15</v>
      </c>
    </row>
    <row r="3" spans="1:15">
      <c r="A3" s="2"/>
      <c r="B3" s="2">
        <v>2</v>
      </c>
      <c r="C3" s="2">
        <v>39</v>
      </c>
      <c r="D3" s="2">
        <v>41</v>
      </c>
      <c r="E3" s="2">
        <v>27</v>
      </c>
      <c r="F3" s="2">
        <f t="shared" ref="F3:F4" si="1">M3/1000</f>
        <v>2E-3</v>
      </c>
      <c r="G3" s="2">
        <f t="shared" ref="G3:G4" si="2">N3/1000</f>
        <v>1E-3</v>
      </c>
      <c r="H3" s="2">
        <f t="shared" ref="H3:H4" si="3">O3/1000</f>
        <v>4.0000000000000001E-3</v>
      </c>
      <c r="I3" s="1">
        <f t="shared" ref="I3:I7" si="4">AVERAGE(F3:H3)/AVERAGE(C3:E3)*100</f>
        <v>6.5420560747663564E-3</v>
      </c>
      <c r="J3">
        <f t="shared" ref="J3:J7" si="5">STDEV(F3:H3)/AVERAGE(C3:E3)*100</f>
        <v>4.282781023323216E-3</v>
      </c>
      <c r="M3">
        <v>2</v>
      </c>
      <c r="N3">
        <v>1</v>
      </c>
      <c r="O3">
        <v>4</v>
      </c>
    </row>
    <row r="4" spans="1:15">
      <c r="A4" s="2"/>
      <c r="B4" s="2">
        <v>3</v>
      </c>
      <c r="C4" s="2">
        <v>32</v>
      </c>
      <c r="D4" s="2">
        <v>34</v>
      </c>
      <c r="E4" s="2">
        <v>28</v>
      </c>
      <c r="F4" s="2">
        <f t="shared" si="1"/>
        <v>1E-3</v>
      </c>
      <c r="G4" s="2">
        <f t="shared" si="2"/>
        <v>3.0000000000000001E-3</v>
      </c>
      <c r="H4" s="2">
        <f t="shared" si="3"/>
        <v>3.0000000000000001E-3</v>
      </c>
      <c r="I4" s="1">
        <f t="shared" si="4"/>
        <v>7.4468085106382991E-3</v>
      </c>
      <c r="J4">
        <f t="shared" si="5"/>
        <v>3.6852144841891012E-3</v>
      </c>
      <c r="M4">
        <v>1</v>
      </c>
      <c r="N4">
        <v>3</v>
      </c>
      <c r="O4">
        <v>3</v>
      </c>
    </row>
    <row r="5" spans="1:15">
      <c r="A5" s="2" t="s">
        <v>9</v>
      </c>
      <c r="B5" s="2">
        <v>1</v>
      </c>
      <c r="C5" s="2">
        <v>83</v>
      </c>
      <c r="D5" s="2">
        <v>67</v>
      </c>
      <c r="E5" s="2">
        <v>68</v>
      </c>
      <c r="F5" s="2">
        <v>48</v>
      </c>
      <c r="G5" s="2">
        <v>34</v>
      </c>
      <c r="H5" s="2">
        <v>52</v>
      </c>
      <c r="I5" s="1">
        <f t="shared" si="4"/>
        <v>61.467889908256879</v>
      </c>
      <c r="J5">
        <f t="shared" si="5"/>
        <v>13.006831998860399</v>
      </c>
    </row>
    <row r="6" spans="1:15">
      <c r="A6" s="2"/>
      <c r="B6" s="2">
        <v>2</v>
      </c>
      <c r="C6" s="2">
        <v>50</v>
      </c>
      <c r="D6" s="2">
        <v>27</v>
      </c>
      <c r="E6" s="2">
        <v>39</v>
      </c>
      <c r="F6" s="2">
        <v>35</v>
      </c>
      <c r="G6" s="2">
        <v>23</v>
      </c>
      <c r="H6" s="2">
        <v>24</v>
      </c>
      <c r="I6" s="1">
        <f t="shared" si="4"/>
        <v>70.689655172413794</v>
      </c>
      <c r="J6">
        <f t="shared" si="5"/>
        <v>17.219814099515656</v>
      </c>
    </row>
    <row r="7" spans="1:15">
      <c r="A7" s="2"/>
      <c r="B7" s="2">
        <v>3</v>
      </c>
      <c r="C7" s="2">
        <v>31</v>
      </c>
      <c r="D7" s="2">
        <v>48</v>
      </c>
      <c r="E7" s="2">
        <v>41</v>
      </c>
      <c r="F7" s="2">
        <v>32</v>
      </c>
      <c r="G7" s="2">
        <v>27</v>
      </c>
      <c r="H7" s="2">
        <v>22</v>
      </c>
      <c r="I7" s="1">
        <f t="shared" si="4"/>
        <v>67.5</v>
      </c>
      <c r="J7">
        <f t="shared" si="5"/>
        <v>12.5</v>
      </c>
    </row>
    <row r="10" spans="1:15">
      <c r="B10" t="s">
        <v>16</v>
      </c>
    </row>
  </sheetData>
  <mergeCells count="2">
    <mergeCell ref="C1:E1"/>
    <mergeCell ref="F1:H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1993-1C0E-BB4D-AE5C-04613FB3EC0C}">
  <dimension ref="A1:O10"/>
  <sheetViews>
    <sheetView workbookViewId="0">
      <selection activeCell="F2" sqref="F2:H4"/>
    </sheetView>
  </sheetViews>
  <sheetFormatPr baseColWidth="10" defaultColWidth="8.83203125" defaultRowHeight="16"/>
  <sheetData>
    <row r="1" spans="1:15">
      <c r="A1" s="2"/>
      <c r="B1" s="2" t="s">
        <v>0</v>
      </c>
      <c r="C1" s="5" t="s">
        <v>1</v>
      </c>
      <c r="D1" s="5"/>
      <c r="E1" s="5"/>
      <c r="F1" s="5" t="s">
        <v>2</v>
      </c>
      <c r="G1" s="5"/>
      <c r="H1" s="5"/>
      <c r="I1" s="2" t="s">
        <v>3</v>
      </c>
      <c r="J1" t="s">
        <v>4</v>
      </c>
      <c r="M1" t="s">
        <v>14</v>
      </c>
    </row>
    <row r="2" spans="1:15">
      <c r="A2" s="2" t="s">
        <v>8</v>
      </c>
      <c r="B2" s="2">
        <v>1</v>
      </c>
      <c r="C2" s="2">
        <v>55</v>
      </c>
      <c r="D2" s="2">
        <v>53</v>
      </c>
      <c r="E2" s="2">
        <v>46</v>
      </c>
      <c r="F2" s="2">
        <f>M2/10000</f>
        <v>6.4999999999999997E-3</v>
      </c>
      <c r="G2" s="2">
        <f t="shared" ref="G2:H2" si="0">N2/10000</f>
        <v>7.0000000000000001E-3</v>
      </c>
      <c r="H2" s="2">
        <f t="shared" si="0"/>
        <v>7.0000000000000001E-3</v>
      </c>
      <c r="I2" s="1">
        <f>AVERAGE(F2:H2)/AVERAGE(C2:E2)*100</f>
        <v>1.3311688311688311E-2</v>
      </c>
      <c r="J2">
        <f>STDEV(F2:H2)/AVERAGE(C2:E2)*100</f>
        <v>5.6235415830158402E-4</v>
      </c>
      <c r="M2">
        <v>65</v>
      </c>
      <c r="N2">
        <v>70</v>
      </c>
      <c r="O2">
        <v>70</v>
      </c>
    </row>
    <row r="3" spans="1:15">
      <c r="A3" s="2"/>
      <c r="B3" s="2">
        <v>2</v>
      </c>
      <c r="C3" s="2">
        <v>93</v>
      </c>
      <c r="D3" s="2">
        <v>94</v>
      </c>
      <c r="E3" s="2">
        <v>113</v>
      </c>
      <c r="F3" s="2">
        <f>M3/10000</f>
        <v>3.0000000000000001E-3</v>
      </c>
      <c r="G3" s="2">
        <f t="shared" ref="G3:G4" si="1">N3/10000</f>
        <v>2.5999999999999999E-3</v>
      </c>
      <c r="H3" s="2">
        <f t="shared" ref="H3:H4" si="2">O3/10000</f>
        <v>3.2000000000000002E-3</v>
      </c>
      <c r="I3" s="1">
        <f t="shared" ref="I3:I7" si="3">AVERAGE(F3:H3)/AVERAGE(C3:E3)*100</f>
        <v>2.9333333333333334E-3</v>
      </c>
      <c r="J3">
        <f t="shared" ref="J3:J7" si="4">STDEV(F3:H3)/AVERAGE(C3:E3)*100</f>
        <v>3.0550504633038947E-4</v>
      </c>
      <c r="M3">
        <v>30</v>
      </c>
      <c r="N3">
        <v>26</v>
      </c>
      <c r="O3">
        <v>32</v>
      </c>
    </row>
    <row r="4" spans="1:15">
      <c r="A4" s="2"/>
      <c r="B4" s="2">
        <v>3</v>
      </c>
      <c r="C4" s="2">
        <v>81</v>
      </c>
      <c r="D4" s="2">
        <v>91</v>
      </c>
      <c r="E4" s="2">
        <v>85</v>
      </c>
      <c r="F4" s="2">
        <f>M4/10000</f>
        <v>2.0000000000000001E-4</v>
      </c>
      <c r="G4" s="2">
        <f t="shared" si="1"/>
        <v>2.0000000000000001E-4</v>
      </c>
      <c r="H4" s="2">
        <f t="shared" si="2"/>
        <v>2.9999999999999997E-4</v>
      </c>
      <c r="I4" s="1">
        <f t="shared" si="3"/>
        <v>2.7237354085603109E-4</v>
      </c>
      <c r="J4">
        <f t="shared" si="4"/>
        <v>6.7394973057154734E-5</v>
      </c>
      <c r="M4">
        <v>2</v>
      </c>
      <c r="N4">
        <v>2</v>
      </c>
      <c r="O4">
        <v>3</v>
      </c>
    </row>
    <row r="5" spans="1:15">
      <c r="A5" s="2" t="s">
        <v>9</v>
      </c>
      <c r="B5" s="2">
        <v>1</v>
      </c>
      <c r="C5" s="2">
        <v>83</v>
      </c>
      <c r="D5" s="2">
        <v>65</v>
      </c>
      <c r="E5" s="2">
        <v>76</v>
      </c>
      <c r="F5" s="2">
        <v>59</v>
      </c>
      <c r="G5" s="2">
        <v>45</v>
      </c>
      <c r="H5" s="2">
        <v>41</v>
      </c>
      <c r="I5" s="1">
        <f t="shared" si="3"/>
        <v>64.732142857142861</v>
      </c>
      <c r="J5">
        <f t="shared" si="4"/>
        <v>12.658434713176639</v>
      </c>
    </row>
    <row r="6" spans="1:15">
      <c r="A6" s="2"/>
      <c r="B6" s="2">
        <v>2</v>
      </c>
      <c r="C6" s="2">
        <v>208</v>
      </c>
      <c r="D6" s="2">
        <v>181</v>
      </c>
      <c r="E6" s="2">
        <v>185</v>
      </c>
      <c r="F6" s="2">
        <v>105</v>
      </c>
      <c r="G6" s="2">
        <v>83</v>
      </c>
      <c r="H6" s="2">
        <v>103</v>
      </c>
      <c r="I6" s="1">
        <f t="shared" si="3"/>
        <v>50.69686411149825</v>
      </c>
      <c r="J6">
        <f t="shared" si="4"/>
        <v>6.3582883591967443</v>
      </c>
    </row>
    <row r="7" spans="1:15">
      <c r="A7" s="2"/>
      <c r="B7" s="2">
        <v>3</v>
      </c>
      <c r="C7" s="2">
        <v>62</v>
      </c>
      <c r="D7" s="2">
        <v>73</v>
      </c>
      <c r="E7" s="2">
        <v>53</v>
      </c>
      <c r="F7" s="2">
        <v>41</v>
      </c>
      <c r="G7" s="2">
        <v>41</v>
      </c>
      <c r="H7" s="2">
        <v>47</v>
      </c>
      <c r="I7" s="1">
        <f t="shared" si="3"/>
        <v>68.61702127659575</v>
      </c>
      <c r="J7">
        <f t="shared" si="4"/>
        <v>5.5278217262836504</v>
      </c>
    </row>
    <row r="10" spans="1:15">
      <c r="B10" t="s">
        <v>15</v>
      </c>
    </row>
  </sheetData>
  <mergeCells count="2">
    <mergeCell ref="C1:E1"/>
    <mergeCell ref="F1:H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71D9-6537-4C5E-8720-C69E59AAF6F8}">
  <dimension ref="A1:O7"/>
  <sheetViews>
    <sheetView workbookViewId="0">
      <selection activeCell="F16" sqref="A1:XFD1048576"/>
    </sheetView>
  </sheetViews>
  <sheetFormatPr baseColWidth="10" defaultColWidth="8.83203125" defaultRowHeight="16"/>
  <sheetData>
    <row r="1" spans="1:15">
      <c r="A1" s="2"/>
      <c r="B1" s="2" t="s">
        <v>0</v>
      </c>
      <c r="C1" s="5" t="s">
        <v>1</v>
      </c>
      <c r="D1" s="5"/>
      <c r="E1" s="5"/>
      <c r="F1" s="5" t="s">
        <v>2</v>
      </c>
      <c r="G1" s="5"/>
      <c r="H1" s="5"/>
      <c r="I1" s="2" t="s">
        <v>3</v>
      </c>
      <c r="J1" t="s">
        <v>4</v>
      </c>
      <c r="M1" t="s">
        <v>14</v>
      </c>
    </row>
    <row r="2" spans="1:15">
      <c r="A2" s="2" t="s">
        <v>8</v>
      </c>
      <c r="B2" s="2">
        <v>1</v>
      </c>
      <c r="C2" s="2">
        <v>37</v>
      </c>
      <c r="D2" s="2">
        <v>42</v>
      </c>
      <c r="E2" s="2">
        <v>39</v>
      </c>
      <c r="F2" s="2">
        <f>M2/10000</f>
        <v>5.0000000000000001E-4</v>
      </c>
      <c r="G2" s="2">
        <f t="shared" ref="G2:H4" si="0">N2/10000</f>
        <v>1E-4</v>
      </c>
      <c r="H2" s="2">
        <f t="shared" si="0"/>
        <v>2.9999999999999997E-4</v>
      </c>
      <c r="I2" s="1">
        <f>AVERAGE(F2:H2)/AVERAGE(C2:E2)*100</f>
        <v>7.6271186440677956E-4</v>
      </c>
      <c r="J2">
        <f>STDEV(F2:H2)/AVERAGE(C2:E2)*100</f>
        <v>5.0847457627118645E-4</v>
      </c>
      <c r="M2">
        <v>5</v>
      </c>
      <c r="N2">
        <v>1</v>
      </c>
      <c r="O2">
        <v>3</v>
      </c>
    </row>
    <row r="3" spans="1:15">
      <c r="A3" s="2"/>
      <c r="B3" s="2">
        <v>2</v>
      </c>
      <c r="C3" s="2">
        <v>47</v>
      </c>
      <c r="D3" s="2">
        <v>41</v>
      </c>
      <c r="E3" s="2">
        <v>47</v>
      </c>
      <c r="F3" s="2">
        <f>M3/10000</f>
        <v>8.0000000000000004E-4</v>
      </c>
      <c r="G3" s="2">
        <f t="shared" si="0"/>
        <v>2.0000000000000001E-4</v>
      </c>
      <c r="H3" s="2">
        <f t="shared" si="0"/>
        <v>6.9999999999999999E-4</v>
      </c>
      <c r="I3" s="1">
        <f t="shared" ref="I3:I7" si="1">AVERAGE(F3:H3)/AVERAGE(C3:E3)*100</f>
        <v>1.2592592592592592E-3</v>
      </c>
      <c r="J3">
        <f t="shared" ref="J3:J7" si="2">STDEV(F3:H3)/AVERAGE(C3:E3)*100</f>
        <v>7.1434450081429303E-4</v>
      </c>
      <c r="M3">
        <v>8</v>
      </c>
      <c r="N3">
        <v>2</v>
      </c>
      <c r="O3">
        <v>7</v>
      </c>
    </row>
    <row r="4" spans="1:15">
      <c r="A4" s="2"/>
      <c r="B4" s="2">
        <v>3</v>
      </c>
      <c r="C4" s="2">
        <v>66</v>
      </c>
      <c r="D4" s="2">
        <v>51</v>
      </c>
      <c r="E4" s="2">
        <v>55</v>
      </c>
      <c r="F4" s="2">
        <f>M4/10000</f>
        <v>2.0000000000000001E-4</v>
      </c>
      <c r="G4" s="2">
        <f t="shared" si="0"/>
        <v>1E-4</v>
      </c>
      <c r="H4" s="2">
        <f t="shared" si="0"/>
        <v>2.0000000000000001E-4</v>
      </c>
      <c r="I4" s="1">
        <f t="shared" si="1"/>
        <v>2.9069767441860465E-4</v>
      </c>
      <c r="J4">
        <f t="shared" si="2"/>
        <v>1.0070062834702774E-4</v>
      </c>
      <c r="M4">
        <v>2</v>
      </c>
      <c r="N4">
        <v>1</v>
      </c>
      <c r="O4">
        <v>2</v>
      </c>
    </row>
    <row r="5" spans="1:15">
      <c r="A5" s="2" t="s">
        <v>9</v>
      </c>
      <c r="B5" s="2">
        <v>1</v>
      </c>
      <c r="C5" s="2">
        <v>38</v>
      </c>
      <c r="D5" s="2">
        <v>46</v>
      </c>
      <c r="E5" s="2">
        <v>42</v>
      </c>
      <c r="F5" s="2">
        <v>25</v>
      </c>
      <c r="G5" s="2">
        <v>25</v>
      </c>
      <c r="H5" s="2">
        <v>30</v>
      </c>
      <c r="I5" s="1">
        <f t="shared" si="1"/>
        <v>63.492063492063501</v>
      </c>
      <c r="J5">
        <f t="shared" si="2"/>
        <v>6.8732174903526886</v>
      </c>
    </row>
    <row r="6" spans="1:15">
      <c r="A6" s="2"/>
      <c r="B6" s="2">
        <v>2</v>
      </c>
      <c r="C6" s="2">
        <v>38</v>
      </c>
      <c r="D6" s="2">
        <v>38</v>
      </c>
      <c r="E6" s="2">
        <v>30</v>
      </c>
      <c r="F6" s="2">
        <v>20</v>
      </c>
      <c r="G6" s="2">
        <v>19</v>
      </c>
      <c r="H6" s="2">
        <v>19</v>
      </c>
      <c r="I6" s="1">
        <f t="shared" si="1"/>
        <v>54.71698113207546</v>
      </c>
      <c r="J6">
        <f t="shared" si="2"/>
        <v>1.6340101958196955</v>
      </c>
    </row>
    <row r="7" spans="1:15">
      <c r="A7" s="2"/>
      <c r="B7" s="2">
        <v>3</v>
      </c>
      <c r="C7" s="2">
        <v>48</v>
      </c>
      <c r="D7" s="2">
        <v>51</v>
      </c>
      <c r="E7" s="2">
        <v>43</v>
      </c>
      <c r="F7" s="2">
        <v>21</v>
      </c>
      <c r="G7" s="2">
        <v>16</v>
      </c>
      <c r="H7" s="2">
        <v>24</v>
      </c>
      <c r="I7" s="1">
        <f t="shared" si="1"/>
        <v>42.957746478873233</v>
      </c>
      <c r="J7">
        <f t="shared" si="2"/>
        <v>8.538278628860672</v>
      </c>
    </row>
  </sheetData>
  <mergeCells count="2">
    <mergeCell ref="C1:E1"/>
    <mergeCell ref="F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Day0</vt:lpstr>
      <vt:lpstr>Day2</vt:lpstr>
      <vt:lpstr>Day3</vt:lpstr>
      <vt:lpstr>Day7</vt:lpstr>
      <vt:lpstr>Day10</vt:lpstr>
      <vt:lpstr>Day15</vt:lpstr>
      <vt:lpstr>Day20</vt:lpstr>
      <vt:lpstr>Day25</vt:lpstr>
      <vt:lpstr>Day30</vt:lpstr>
      <vt:lpstr>Day36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2023-07-04T19:03:35Z</dcterms:created>
  <dcterms:modified xsi:type="dcterms:W3CDTF">2023-08-12T18:02:54Z</dcterms:modified>
</cp:coreProperties>
</file>