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Helena\Documents\GitHub\combination-antibiotic-selection\Experiments\Figure 5E\4-15 2023 2744 2430 plating\"/>
    </mc:Choice>
  </mc:AlternateContent>
  <xr:revisionPtr revIDLastSave="0" documentId="13_ncr:1_{7556B8EB-8DD7-4120-BF81-E3BBFA84F2A1}" xr6:coauthVersionLast="47" xr6:coauthVersionMax="47" xr10:uidLastSave="{00000000-0000-0000-0000-000000000000}"/>
  <bookViews>
    <workbookView xWindow="-110" yWindow="-110" windowWidth="25820" windowHeight="15500" xr2:uid="{913E35F3-A054-4690-A30A-1DF2F3FCA5B8}"/>
  </bookViews>
  <sheets>
    <sheet name="Plating" sheetId="2" r:id="rId1"/>
    <sheet name="OD 25" sheetId="3" r:id="rId2"/>
    <sheet name="OD vs LB count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69" i="2" l="1"/>
  <c r="X72" i="2"/>
  <c r="Y69" i="2"/>
  <c r="Y27" i="2"/>
  <c r="Y24" i="2"/>
  <c r="Y21" i="2"/>
  <c r="AI2" i="2"/>
  <c r="O95" i="2" l="1"/>
  <c r="H3" i="4" l="1"/>
  <c r="H4" i="4"/>
  <c r="H5" i="4"/>
  <c r="H6" i="4"/>
  <c r="H7" i="4"/>
  <c r="H8" i="4"/>
  <c r="H9" i="4"/>
  <c r="H10" i="4"/>
  <c r="H11" i="4"/>
  <c r="H2" i="4"/>
  <c r="AI8" i="2" l="1"/>
  <c r="AI10" i="2"/>
  <c r="AJ3" i="2"/>
  <c r="AJ4" i="2"/>
  <c r="AJ5" i="2"/>
  <c r="AJ6" i="2"/>
  <c r="AJ7" i="2"/>
  <c r="AJ8" i="2"/>
  <c r="AJ9" i="2"/>
  <c r="AJ10" i="2"/>
  <c r="AJ11" i="2"/>
  <c r="AJ12" i="2"/>
  <c r="AJ13" i="2"/>
  <c r="AJ14" i="2"/>
  <c r="AJ15" i="2"/>
  <c r="AJ16" i="2"/>
  <c r="AJ2" i="2"/>
  <c r="AI3" i="2"/>
  <c r="AI4" i="2"/>
  <c r="AI5" i="2"/>
  <c r="AI6" i="2"/>
  <c r="AI7" i="2"/>
  <c r="AI9" i="2"/>
  <c r="AI11" i="2"/>
  <c r="AI12" i="2"/>
  <c r="AI13" i="2"/>
  <c r="AI14" i="2"/>
  <c r="AI15" i="2"/>
  <c r="AI16" i="2"/>
  <c r="S95" i="2"/>
  <c r="R95" i="2"/>
  <c r="Q95" i="2"/>
  <c r="P95" i="2"/>
  <c r="S94" i="2"/>
  <c r="R94" i="2"/>
  <c r="Q94" i="2"/>
  <c r="P94" i="2"/>
  <c r="O94" i="2"/>
  <c r="S93" i="2"/>
  <c r="R93" i="2"/>
  <c r="Q93" i="2"/>
  <c r="P93" i="2"/>
  <c r="O93" i="2"/>
  <c r="X93" i="2" s="1"/>
  <c r="S92" i="2"/>
  <c r="R92" i="2"/>
  <c r="Q92" i="2"/>
  <c r="P92" i="2"/>
  <c r="O92" i="2"/>
  <c r="S91" i="2"/>
  <c r="R91" i="2"/>
  <c r="Q91" i="2"/>
  <c r="P91" i="2"/>
  <c r="O91" i="2"/>
  <c r="S90" i="2"/>
  <c r="R90" i="2"/>
  <c r="Q90" i="2"/>
  <c r="P90" i="2"/>
  <c r="O90" i="2"/>
  <c r="S89" i="2"/>
  <c r="R89" i="2"/>
  <c r="Q89" i="2"/>
  <c r="P89" i="2"/>
  <c r="O89" i="2"/>
  <c r="S88" i="2"/>
  <c r="R88" i="2"/>
  <c r="Q88" i="2"/>
  <c r="P88" i="2"/>
  <c r="O88" i="2"/>
  <c r="S87" i="2"/>
  <c r="R87" i="2"/>
  <c r="Q87" i="2"/>
  <c r="P87" i="2"/>
  <c r="O87" i="2"/>
  <c r="S86" i="2"/>
  <c r="R86" i="2"/>
  <c r="Q86" i="2"/>
  <c r="P86" i="2"/>
  <c r="O86" i="2"/>
  <c r="S85" i="2"/>
  <c r="R85" i="2"/>
  <c r="Q85" i="2"/>
  <c r="P85" i="2"/>
  <c r="O85" i="2"/>
  <c r="S84" i="2"/>
  <c r="R84" i="2"/>
  <c r="Q84" i="2"/>
  <c r="P84" i="2"/>
  <c r="O84" i="2"/>
  <c r="S83" i="2"/>
  <c r="R83" i="2"/>
  <c r="Q83" i="2"/>
  <c r="P83" i="2"/>
  <c r="O83" i="2"/>
  <c r="S82" i="2"/>
  <c r="R82" i="2"/>
  <c r="Q82" i="2"/>
  <c r="P82" i="2"/>
  <c r="O82" i="2"/>
  <c r="S81" i="2"/>
  <c r="R81" i="2"/>
  <c r="Q81" i="2"/>
  <c r="P81" i="2"/>
  <c r="O81" i="2"/>
  <c r="S80" i="2"/>
  <c r="R80" i="2"/>
  <c r="Q80" i="2"/>
  <c r="P80" i="2"/>
  <c r="O80" i="2"/>
  <c r="S79" i="2"/>
  <c r="R79" i="2"/>
  <c r="Q79" i="2"/>
  <c r="P79" i="2"/>
  <c r="O79" i="2"/>
  <c r="S78" i="2"/>
  <c r="R78" i="2"/>
  <c r="Q78" i="2"/>
  <c r="P78" i="2"/>
  <c r="O78" i="2"/>
  <c r="S77" i="2"/>
  <c r="R77" i="2"/>
  <c r="Q77" i="2"/>
  <c r="P77" i="2"/>
  <c r="O77" i="2"/>
  <c r="S76" i="2"/>
  <c r="R76" i="2"/>
  <c r="Q76" i="2"/>
  <c r="P76" i="2"/>
  <c r="O76" i="2"/>
  <c r="S75" i="2"/>
  <c r="R75" i="2"/>
  <c r="Q75" i="2"/>
  <c r="P75" i="2"/>
  <c r="O75" i="2"/>
  <c r="S74" i="2"/>
  <c r="R74" i="2"/>
  <c r="Q74" i="2"/>
  <c r="P74" i="2"/>
  <c r="O74" i="2"/>
  <c r="S73" i="2"/>
  <c r="R73" i="2"/>
  <c r="Q73" i="2"/>
  <c r="P73" i="2"/>
  <c r="O73" i="2"/>
  <c r="S72" i="2"/>
  <c r="R72" i="2"/>
  <c r="Q72" i="2"/>
  <c r="P72" i="2"/>
  <c r="O72" i="2"/>
  <c r="S71" i="2"/>
  <c r="R71" i="2"/>
  <c r="Q71" i="2"/>
  <c r="P71" i="2"/>
  <c r="O71" i="2"/>
  <c r="S70" i="2"/>
  <c r="R70" i="2"/>
  <c r="Q70" i="2"/>
  <c r="P70" i="2"/>
  <c r="O70" i="2"/>
  <c r="S69" i="2"/>
  <c r="R69" i="2"/>
  <c r="Q69" i="2"/>
  <c r="P69" i="2"/>
  <c r="O69" i="2"/>
  <c r="S68" i="2"/>
  <c r="R68" i="2"/>
  <c r="Q68" i="2"/>
  <c r="P68" i="2"/>
  <c r="O68" i="2"/>
  <c r="S67" i="2"/>
  <c r="R67" i="2"/>
  <c r="Q67" i="2"/>
  <c r="P67" i="2"/>
  <c r="O67" i="2"/>
  <c r="S66" i="2"/>
  <c r="R66" i="2"/>
  <c r="Q66" i="2"/>
  <c r="P66" i="2"/>
  <c r="O66" i="2"/>
  <c r="S65" i="2"/>
  <c r="R65" i="2"/>
  <c r="Q65" i="2"/>
  <c r="P65" i="2"/>
  <c r="O65" i="2"/>
  <c r="S64" i="2"/>
  <c r="R64" i="2"/>
  <c r="Q64" i="2"/>
  <c r="P64" i="2"/>
  <c r="O64" i="2"/>
  <c r="S63" i="2"/>
  <c r="R63" i="2"/>
  <c r="Q63" i="2"/>
  <c r="P63" i="2"/>
  <c r="O63" i="2"/>
  <c r="S62" i="2"/>
  <c r="R62" i="2"/>
  <c r="Q62" i="2"/>
  <c r="P62" i="2"/>
  <c r="O62" i="2"/>
  <c r="S61" i="2"/>
  <c r="R61" i="2"/>
  <c r="Q61" i="2"/>
  <c r="P61" i="2"/>
  <c r="O61" i="2"/>
  <c r="S60" i="2"/>
  <c r="R60" i="2"/>
  <c r="Q60" i="2"/>
  <c r="P60" i="2"/>
  <c r="O60" i="2"/>
  <c r="S59" i="2"/>
  <c r="R59" i="2"/>
  <c r="Q59" i="2"/>
  <c r="P59" i="2"/>
  <c r="O59" i="2"/>
  <c r="S58" i="2"/>
  <c r="R58" i="2"/>
  <c r="Q58" i="2"/>
  <c r="P58" i="2"/>
  <c r="O58" i="2"/>
  <c r="S57" i="2"/>
  <c r="R57" i="2"/>
  <c r="Q57" i="2"/>
  <c r="P57" i="2"/>
  <c r="O57" i="2"/>
  <c r="S56" i="2"/>
  <c r="R56" i="2"/>
  <c r="Q56" i="2"/>
  <c r="P56" i="2"/>
  <c r="O56" i="2"/>
  <c r="S55" i="2"/>
  <c r="R55" i="2"/>
  <c r="Q55" i="2"/>
  <c r="P55" i="2"/>
  <c r="O55" i="2"/>
  <c r="S54" i="2"/>
  <c r="R54" i="2"/>
  <c r="Q54" i="2"/>
  <c r="P54" i="2"/>
  <c r="O54" i="2"/>
  <c r="S53" i="2"/>
  <c r="R53" i="2"/>
  <c r="Q53" i="2"/>
  <c r="P53" i="2"/>
  <c r="O53" i="2"/>
  <c r="S52" i="2"/>
  <c r="R52" i="2"/>
  <c r="Q52" i="2"/>
  <c r="P52" i="2"/>
  <c r="O52" i="2"/>
  <c r="S51" i="2"/>
  <c r="R51" i="2"/>
  <c r="Q51" i="2"/>
  <c r="X51" i="2" s="1"/>
  <c r="P51" i="2"/>
  <c r="O51" i="2"/>
  <c r="T95" i="2"/>
  <c r="T94" i="2"/>
  <c r="T93" i="2"/>
  <c r="T92" i="2"/>
  <c r="T91" i="2"/>
  <c r="T90" i="2"/>
  <c r="T89" i="2"/>
  <c r="T88" i="2"/>
  <c r="T87" i="2"/>
  <c r="T86" i="2"/>
  <c r="T85" i="2"/>
  <c r="T84" i="2"/>
  <c r="T83" i="2"/>
  <c r="T82" i="2"/>
  <c r="T81" i="2"/>
  <c r="T47" i="2"/>
  <c r="S47" i="2"/>
  <c r="R47" i="2"/>
  <c r="Q47" i="2"/>
  <c r="P47" i="2"/>
  <c r="O47" i="2"/>
  <c r="T46" i="2"/>
  <c r="S46" i="2"/>
  <c r="R46" i="2"/>
  <c r="Q46" i="2"/>
  <c r="P46" i="2"/>
  <c r="O46" i="2"/>
  <c r="T45" i="2"/>
  <c r="S45" i="2"/>
  <c r="R45" i="2"/>
  <c r="Q45" i="2"/>
  <c r="P45" i="2"/>
  <c r="O45" i="2"/>
  <c r="T44" i="2"/>
  <c r="S44" i="2"/>
  <c r="R44" i="2"/>
  <c r="Q44" i="2"/>
  <c r="P44" i="2"/>
  <c r="O44" i="2"/>
  <c r="T43" i="2"/>
  <c r="S43" i="2"/>
  <c r="R43" i="2"/>
  <c r="Q43" i="2"/>
  <c r="P43" i="2"/>
  <c r="O43" i="2"/>
  <c r="T42" i="2"/>
  <c r="S42" i="2"/>
  <c r="R42" i="2"/>
  <c r="Q42" i="2"/>
  <c r="P42" i="2"/>
  <c r="O42" i="2"/>
  <c r="T41" i="2"/>
  <c r="S41" i="2"/>
  <c r="R41" i="2"/>
  <c r="Q41" i="2"/>
  <c r="P41" i="2"/>
  <c r="O41" i="2"/>
  <c r="T40" i="2"/>
  <c r="S40" i="2"/>
  <c r="R40" i="2"/>
  <c r="Q40" i="2"/>
  <c r="P40" i="2"/>
  <c r="O40" i="2"/>
  <c r="T39" i="2"/>
  <c r="S39" i="2"/>
  <c r="R39" i="2"/>
  <c r="Q39" i="2"/>
  <c r="P39" i="2"/>
  <c r="O39" i="2"/>
  <c r="T38" i="2"/>
  <c r="S38" i="2"/>
  <c r="R38" i="2"/>
  <c r="Q38" i="2"/>
  <c r="P38" i="2"/>
  <c r="O38" i="2"/>
  <c r="T37" i="2"/>
  <c r="S37" i="2"/>
  <c r="R37" i="2"/>
  <c r="Q37" i="2"/>
  <c r="P37" i="2"/>
  <c r="O37" i="2"/>
  <c r="T36" i="2"/>
  <c r="S36" i="2"/>
  <c r="R36" i="2"/>
  <c r="Q36" i="2"/>
  <c r="P36" i="2"/>
  <c r="O36" i="2"/>
  <c r="T35" i="2"/>
  <c r="S35" i="2"/>
  <c r="R35" i="2"/>
  <c r="Q35" i="2"/>
  <c r="P35" i="2"/>
  <c r="O35" i="2"/>
  <c r="T34" i="2"/>
  <c r="S34" i="2"/>
  <c r="R34" i="2"/>
  <c r="Q34" i="2"/>
  <c r="P34" i="2"/>
  <c r="O34" i="2"/>
  <c r="T33" i="2"/>
  <c r="S33" i="2"/>
  <c r="R33" i="2"/>
  <c r="Q33" i="2"/>
  <c r="P33" i="2"/>
  <c r="O33" i="2"/>
  <c r="T80" i="2"/>
  <c r="T79" i="2"/>
  <c r="T78" i="2"/>
  <c r="T77" i="2"/>
  <c r="T76" i="2"/>
  <c r="T75" i="2"/>
  <c r="T74" i="2"/>
  <c r="T73" i="2"/>
  <c r="T72" i="2"/>
  <c r="T71" i="2"/>
  <c r="T70" i="2"/>
  <c r="T69" i="2"/>
  <c r="T68" i="2"/>
  <c r="T67" i="2"/>
  <c r="T66" i="2"/>
  <c r="T32" i="2"/>
  <c r="S32" i="2"/>
  <c r="R32" i="2"/>
  <c r="Q32" i="2"/>
  <c r="P32" i="2"/>
  <c r="O32" i="2"/>
  <c r="T31" i="2"/>
  <c r="S31" i="2"/>
  <c r="R31" i="2"/>
  <c r="Q31" i="2"/>
  <c r="P31" i="2"/>
  <c r="O31" i="2"/>
  <c r="T30" i="2"/>
  <c r="S30" i="2"/>
  <c r="R30" i="2"/>
  <c r="Q30" i="2"/>
  <c r="P30" i="2"/>
  <c r="O30" i="2"/>
  <c r="T29" i="2"/>
  <c r="S29" i="2"/>
  <c r="R29" i="2"/>
  <c r="Q29" i="2"/>
  <c r="P29" i="2"/>
  <c r="O29" i="2"/>
  <c r="T28" i="2"/>
  <c r="S28" i="2"/>
  <c r="R28" i="2"/>
  <c r="Q28" i="2"/>
  <c r="P28" i="2"/>
  <c r="O28" i="2"/>
  <c r="T27" i="2"/>
  <c r="S27" i="2"/>
  <c r="R27" i="2"/>
  <c r="Q27" i="2"/>
  <c r="P27" i="2"/>
  <c r="O27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P3" i="2"/>
  <c r="O3" i="2"/>
  <c r="Y72" i="2" l="1"/>
  <c r="X60" i="2"/>
  <c r="X84" i="2"/>
  <c r="Y81" i="2"/>
  <c r="X81" i="2"/>
  <c r="X90" i="2"/>
  <c r="Y90" i="2"/>
  <c r="Y63" i="2"/>
  <c r="X63" i="2"/>
  <c r="X39" i="2"/>
  <c r="X42" i="2"/>
  <c r="X45" i="2"/>
  <c r="X27" i="2"/>
  <c r="Y33" i="2"/>
  <c r="Y39" i="2"/>
  <c r="Y45" i="2"/>
  <c r="Y54" i="2"/>
  <c r="Y84" i="2"/>
  <c r="Y36" i="2"/>
  <c r="Y42" i="2"/>
  <c r="Y51" i="2"/>
  <c r="X54" i="2"/>
  <c r="W87" i="2"/>
  <c r="Y30" i="2"/>
  <c r="X66" i="2"/>
  <c r="W75" i="2"/>
  <c r="X30" i="2"/>
  <c r="Y60" i="2"/>
  <c r="W69" i="2"/>
  <c r="Y75" i="2"/>
  <c r="W81" i="2"/>
  <c r="X87" i="2"/>
  <c r="Y93" i="2"/>
  <c r="X33" i="2"/>
  <c r="W30" i="2"/>
  <c r="W72" i="2"/>
  <c r="X78" i="2"/>
  <c r="W84" i="2"/>
  <c r="W90" i="2"/>
  <c r="X36" i="2"/>
  <c r="X57" i="2"/>
  <c r="X75" i="2"/>
  <c r="Y87" i="2"/>
  <c r="Y66" i="2"/>
  <c r="Y78" i="2"/>
  <c r="W78" i="2"/>
  <c r="W66" i="2"/>
  <c r="Y57" i="2"/>
  <c r="W39" i="2"/>
  <c r="W42" i="2"/>
  <c r="W45" i="2"/>
  <c r="W27" i="2"/>
  <c r="W33" i="2"/>
  <c r="W36" i="2"/>
  <c r="W93" i="2"/>
  <c r="V37" i="2"/>
  <c r="V41" i="2"/>
  <c r="V92" i="2"/>
  <c r="V73" i="2"/>
  <c r="V86" i="2"/>
  <c r="V88" i="2"/>
  <c r="V90" i="2"/>
  <c r="V91" i="2"/>
  <c r="V94" i="2"/>
  <c r="V95" i="2"/>
  <c r="V82" i="2"/>
  <c r="V84" i="2"/>
  <c r="V81" i="2"/>
  <c r="V83" i="2"/>
  <c r="V85" i="2"/>
  <c r="V87" i="2"/>
  <c r="V89" i="2"/>
  <c r="V93" i="2"/>
  <c r="V47" i="2"/>
  <c r="V46" i="2"/>
  <c r="V43" i="2"/>
  <c r="V42" i="2"/>
  <c r="V33" i="2"/>
  <c r="V36" i="2"/>
  <c r="V40" i="2"/>
  <c r="V45" i="2"/>
  <c r="V35" i="2"/>
  <c r="V39" i="2"/>
  <c r="V44" i="2"/>
  <c r="V34" i="2"/>
  <c r="V38" i="2"/>
  <c r="V29" i="2"/>
  <c r="V67" i="2"/>
  <c r="V69" i="2"/>
  <c r="V71" i="2"/>
  <c r="V76" i="2"/>
  <c r="V78" i="2"/>
  <c r="V80" i="2"/>
  <c r="V72" i="2"/>
  <c r="V74" i="2"/>
  <c r="V66" i="2"/>
  <c r="V68" i="2"/>
  <c r="V70" i="2"/>
  <c r="V75" i="2"/>
  <c r="V77" i="2"/>
  <c r="V79" i="2"/>
  <c r="V28" i="2"/>
  <c r="V32" i="2"/>
  <c r="V27" i="2"/>
  <c r="V31" i="2"/>
  <c r="V30" i="2"/>
  <c r="T26" i="2"/>
  <c r="S26" i="2"/>
  <c r="R26" i="2"/>
  <c r="Q26" i="2"/>
  <c r="T25" i="2"/>
  <c r="S25" i="2"/>
  <c r="R25" i="2"/>
  <c r="Q25" i="2"/>
  <c r="T24" i="2"/>
  <c r="S24" i="2"/>
  <c r="R24" i="2"/>
  <c r="Q24" i="2"/>
  <c r="T23" i="2"/>
  <c r="S23" i="2"/>
  <c r="R23" i="2"/>
  <c r="Q23" i="2"/>
  <c r="T22" i="2"/>
  <c r="S22" i="2"/>
  <c r="R22" i="2"/>
  <c r="Q22" i="2"/>
  <c r="T21" i="2"/>
  <c r="S21" i="2"/>
  <c r="R21" i="2"/>
  <c r="Q21" i="2"/>
  <c r="T65" i="2"/>
  <c r="T64" i="2"/>
  <c r="T63" i="2"/>
  <c r="T62" i="2"/>
  <c r="T61" i="2"/>
  <c r="T60" i="2"/>
  <c r="T59" i="2"/>
  <c r="T58" i="2"/>
  <c r="T57" i="2"/>
  <c r="T56" i="2"/>
  <c r="T55" i="2"/>
  <c r="T54" i="2"/>
  <c r="T53" i="2"/>
  <c r="T52" i="2"/>
  <c r="T51" i="2"/>
  <c r="T20" i="2"/>
  <c r="S20" i="2"/>
  <c r="R20" i="2"/>
  <c r="Q20" i="2"/>
  <c r="T19" i="2"/>
  <c r="S19" i="2"/>
  <c r="R19" i="2"/>
  <c r="Q19" i="2"/>
  <c r="T18" i="2"/>
  <c r="S18" i="2"/>
  <c r="R18" i="2"/>
  <c r="Q18" i="2"/>
  <c r="T17" i="2"/>
  <c r="S17" i="2"/>
  <c r="R17" i="2"/>
  <c r="Q17" i="2"/>
  <c r="T7" i="2"/>
  <c r="Q4" i="2"/>
  <c r="R4" i="2"/>
  <c r="S4" i="2"/>
  <c r="T4" i="2"/>
  <c r="Q5" i="2"/>
  <c r="R5" i="2"/>
  <c r="S5" i="2"/>
  <c r="T5" i="2"/>
  <c r="Q6" i="2"/>
  <c r="R6" i="2"/>
  <c r="S6" i="2"/>
  <c r="T6" i="2"/>
  <c r="Q7" i="2"/>
  <c r="R7" i="2"/>
  <c r="S7" i="2"/>
  <c r="Q8" i="2"/>
  <c r="R8" i="2"/>
  <c r="S8" i="2"/>
  <c r="T8" i="2"/>
  <c r="Q9" i="2"/>
  <c r="R9" i="2"/>
  <c r="S9" i="2"/>
  <c r="T9" i="2"/>
  <c r="Q10" i="2"/>
  <c r="R10" i="2"/>
  <c r="S10" i="2"/>
  <c r="T10" i="2"/>
  <c r="Q11" i="2"/>
  <c r="R11" i="2"/>
  <c r="S11" i="2"/>
  <c r="T11" i="2"/>
  <c r="Q12" i="2"/>
  <c r="R12" i="2"/>
  <c r="S12" i="2"/>
  <c r="T12" i="2"/>
  <c r="Q13" i="2"/>
  <c r="R13" i="2"/>
  <c r="S13" i="2"/>
  <c r="T13" i="2"/>
  <c r="Q14" i="2"/>
  <c r="R14" i="2"/>
  <c r="S14" i="2"/>
  <c r="T14" i="2"/>
  <c r="Q15" i="2"/>
  <c r="R15" i="2"/>
  <c r="S15" i="2"/>
  <c r="T15" i="2"/>
  <c r="Q16" i="2"/>
  <c r="R16" i="2"/>
  <c r="S16" i="2"/>
  <c r="T16" i="2"/>
  <c r="T3" i="2"/>
  <c r="S3" i="2"/>
  <c r="R3" i="2"/>
  <c r="Q3" i="2"/>
  <c r="X9" i="2" l="1"/>
  <c r="X6" i="2"/>
  <c r="Y15" i="2"/>
  <c r="X15" i="2"/>
  <c r="W6" i="2"/>
  <c r="X12" i="2"/>
  <c r="X3" i="2"/>
  <c r="W3" i="2"/>
  <c r="W9" i="2"/>
  <c r="W18" i="2"/>
  <c r="W51" i="2"/>
  <c r="W60" i="2"/>
  <c r="W63" i="2"/>
  <c r="Y12" i="2"/>
  <c r="X24" i="2"/>
  <c r="Y3" i="2"/>
  <c r="Y9" i="2"/>
  <c r="X21" i="2"/>
  <c r="Y6" i="2"/>
  <c r="X18" i="2"/>
  <c r="Y18" i="2"/>
  <c r="W24" i="2"/>
  <c r="W21" i="2"/>
  <c r="W15" i="2"/>
  <c r="W12" i="2"/>
  <c r="V15" i="2"/>
  <c r="V7" i="2"/>
  <c r="V5" i="2"/>
  <c r="V4" i="2"/>
  <c r="V18" i="2"/>
  <c r="V51" i="2"/>
  <c r="V62" i="2"/>
  <c r="V21" i="2"/>
  <c r="V22" i="2"/>
  <c r="V24" i="2"/>
  <c r="V25" i="2"/>
  <c r="V26" i="2"/>
  <c r="V20" i="2"/>
  <c r="V16" i="2"/>
  <c r="V13" i="2"/>
  <c r="V12" i="2"/>
  <c r="V10" i="2"/>
  <c r="V9" i="2"/>
  <c r="V3" i="2"/>
  <c r="V14" i="2"/>
  <c r="V11" i="2"/>
  <c r="V8" i="2"/>
  <c r="V17" i="2"/>
  <c r="V19" i="2"/>
  <c r="V23" i="2"/>
  <c r="V53" i="2"/>
  <c r="V61" i="2"/>
  <c r="V52" i="2"/>
  <c r="V60" i="2"/>
  <c r="V64" i="2"/>
  <c r="V65" i="2"/>
  <c r="V63" i="2"/>
  <c r="V6" i="2"/>
</calcChain>
</file>

<file path=xl/sharedStrings.xml><?xml version="1.0" encoding="utf-8"?>
<sst xmlns="http://schemas.openxmlformats.org/spreadsheetml/2006/main" count="355" uniqueCount="34">
  <si>
    <t>cfu/mL</t>
  </si>
  <si>
    <t>Time</t>
  </si>
  <si>
    <t>Average</t>
  </si>
  <si>
    <t>TNTC</t>
  </si>
  <si>
    <t>LB</t>
  </si>
  <si>
    <t>Resistant fraction</t>
  </si>
  <si>
    <t>R strain</t>
  </si>
  <si>
    <t>S strain</t>
  </si>
  <si>
    <t>N/A</t>
  </si>
  <si>
    <t>4682 mix</t>
  </si>
  <si>
    <t>OD</t>
  </si>
  <si>
    <t>OD (assumed)</t>
  </si>
  <si>
    <t>DA28102</t>
  </si>
  <si>
    <t>cm</t>
  </si>
  <si>
    <t>LB + cm</t>
  </si>
  <si>
    <t>Initial</t>
  </si>
  <si>
    <t>replicate</t>
  </si>
  <si>
    <t>Full average</t>
  </si>
  <si>
    <t>AMX</t>
  </si>
  <si>
    <t>CLA</t>
  </si>
  <si>
    <t>Targeted average</t>
  </si>
  <si>
    <t>Targeted SEM</t>
  </si>
  <si>
    <t>Full Average</t>
  </si>
  <si>
    <t>Sensitive frarction</t>
  </si>
  <si>
    <t>Untreated</t>
  </si>
  <si>
    <t>CM 5</t>
  </si>
  <si>
    <t>CM 5 AMX 2 CLA 0</t>
  </si>
  <si>
    <t>CM 5 AMX 2 CLA 2</t>
  </si>
  <si>
    <t>CM 5 AMX 2 CLA 4</t>
  </si>
  <si>
    <t>2620 mix</t>
  </si>
  <si>
    <t>BFP</t>
  </si>
  <si>
    <t>Condition</t>
  </si>
  <si>
    <t>Sensitive fraction from plating</t>
  </si>
  <si>
    <t>Normalized BFP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</si>
</sst>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2" fillId="0" borderId="0" xfId="0" applyFont="1"/>
    <xf numFmtId="14" fontId="2" fillId="0" borderId="0" xfId="0" applyNumberFormat="1" applyFont="1"/>
    <xf numFmtId="0" fontId="3" fillId="2" borderId="0" xfId="1"/>
    <xf numFmtId="0" fontId="0" fillId="0" borderId="0" xfId="0" applyAlignment="1">
      <alignment horizontal="center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Plating!$AN$1</c:f>
              <c:strCache>
                <c:ptCount val="1"/>
                <c:pt idx="0">
                  <c:v>Initial</c:v>
                </c:pt>
              </c:strCache>
            </c:strRef>
          </c:tx>
          <c:spPr>
            <a:solidFill>
              <a:schemeClr val="accent1">
                <a:tint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Plating!$AM$2:$AM$3</c:f>
              <c:numCache>
                <c:formatCode>General</c:formatCode>
                <c:ptCount val="2"/>
                <c:pt idx="0">
                  <c:v>2744</c:v>
                </c:pt>
                <c:pt idx="1">
                  <c:v>2430</c:v>
                </c:pt>
              </c:numCache>
            </c:numRef>
          </c:cat>
          <c:val>
            <c:numRef>
              <c:f>Plating!$AN$2:$AN$3</c:f>
              <c:numCache>
                <c:formatCode>General</c:formatCode>
                <c:ptCount val="2"/>
                <c:pt idx="0">
                  <c:v>0.50155763239875395</c:v>
                </c:pt>
                <c:pt idx="1">
                  <c:v>0.47352024922118374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1B-468A-9874-98913220405B}"/>
            </c:ext>
          </c:extLst>
        </c:ser>
        <c:ser>
          <c:idx val="1"/>
          <c:order val="1"/>
          <c:tx>
            <c:strRef>
              <c:f>Plating!$AO$1</c:f>
              <c:strCache>
                <c:ptCount val="1"/>
                <c:pt idx="0">
                  <c:v>Untreated</c:v>
                </c:pt>
              </c:strCache>
            </c:strRef>
          </c:tx>
          <c:spPr>
            <a:solidFill>
              <a:schemeClr val="accent1">
                <a:tint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Plating!$AM$2:$AM$3</c:f>
              <c:numCache>
                <c:formatCode>General</c:formatCode>
                <c:ptCount val="2"/>
                <c:pt idx="0">
                  <c:v>2744</c:v>
                </c:pt>
                <c:pt idx="1">
                  <c:v>2430</c:v>
                </c:pt>
              </c:numCache>
            </c:numRef>
          </c:cat>
          <c:val>
            <c:numRef>
              <c:f>Plating!$AO$2:$AO$3</c:f>
              <c:numCache>
                <c:formatCode>General</c:formatCode>
                <c:ptCount val="2"/>
                <c:pt idx="0">
                  <c:v>0.692967409948542</c:v>
                </c:pt>
                <c:pt idx="1">
                  <c:v>0.46356275303643724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1B-468A-9874-98913220405B}"/>
            </c:ext>
          </c:extLst>
        </c:ser>
        <c:ser>
          <c:idx val="2"/>
          <c:order val="2"/>
          <c:tx>
            <c:strRef>
              <c:f>Plating!$AP$1</c:f>
              <c:strCache>
                <c:ptCount val="1"/>
                <c:pt idx="0">
                  <c:v>CM 5</c:v>
                </c:pt>
              </c:strCache>
            </c:strRef>
          </c:tx>
          <c:spPr>
            <a:solidFill>
              <a:schemeClr val="accent1">
                <a:tint val="90000"/>
              </a:schemeClr>
            </a:solidFill>
            <a:ln>
              <a:noFill/>
            </a:ln>
            <a:effectLst/>
          </c:spPr>
          <c:invertIfNegative val="0"/>
          <c:cat>
            <c:numRef>
              <c:f>Plating!$AM$2:$AM$3</c:f>
              <c:numCache>
                <c:formatCode>General</c:formatCode>
                <c:ptCount val="2"/>
                <c:pt idx="0">
                  <c:v>2744</c:v>
                </c:pt>
                <c:pt idx="1">
                  <c:v>2430</c:v>
                </c:pt>
              </c:numCache>
            </c:numRef>
          </c:cat>
          <c:val>
            <c:numRef>
              <c:f>Plating!$AP$2:$AP$3</c:f>
              <c:numCache>
                <c:formatCode>General</c:formatCode>
                <c:ptCount val="2"/>
                <c:pt idx="0">
                  <c:v>0.39374999999999999</c:v>
                </c:pt>
                <c:pt idx="1">
                  <c:v>2.6881720430107461E-2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1B-468A-9874-98913220405B}"/>
            </c:ext>
          </c:extLst>
        </c:ser>
        <c:ser>
          <c:idx val="3"/>
          <c:order val="3"/>
          <c:tx>
            <c:strRef>
              <c:f>Plating!$AQ$1</c:f>
              <c:strCache>
                <c:ptCount val="1"/>
                <c:pt idx="0">
                  <c:v>CM 5 AMX 2 CLA 0</c:v>
                </c:pt>
              </c:strCache>
            </c:strRef>
          </c:tx>
          <c:spPr>
            <a:solidFill>
              <a:schemeClr val="accent1">
                <a:shade val="90000"/>
              </a:schemeClr>
            </a:solidFill>
            <a:ln>
              <a:noFill/>
            </a:ln>
            <a:effectLst/>
          </c:spPr>
          <c:invertIfNegative val="0"/>
          <c:cat>
            <c:numRef>
              <c:f>Plating!$AM$2:$AM$3</c:f>
              <c:numCache>
                <c:formatCode>General</c:formatCode>
                <c:ptCount val="2"/>
                <c:pt idx="0">
                  <c:v>2744</c:v>
                </c:pt>
                <c:pt idx="1">
                  <c:v>2430</c:v>
                </c:pt>
              </c:numCache>
            </c:numRef>
          </c:cat>
          <c:val>
            <c:numRef>
              <c:f>Plating!$AQ$2:$AQ$3</c:f>
              <c:numCache>
                <c:formatCode>General</c:formatCode>
                <c:ptCount val="2"/>
                <c:pt idx="0">
                  <c:v>0.43046357615894038</c:v>
                </c:pt>
                <c:pt idx="1">
                  <c:v>0.16173570019723862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81B-468A-9874-98913220405B}"/>
            </c:ext>
          </c:extLst>
        </c:ser>
        <c:ser>
          <c:idx val="4"/>
          <c:order val="4"/>
          <c:tx>
            <c:strRef>
              <c:f>Plating!$AR$1</c:f>
              <c:strCache>
                <c:ptCount val="1"/>
                <c:pt idx="0">
                  <c:v>CM 5 AMX 2 CLA 2</c:v>
                </c:pt>
              </c:strCache>
            </c:strRef>
          </c:tx>
          <c:spPr>
            <a:solidFill>
              <a:schemeClr val="accent1">
                <a:shade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Plating!$AM$2:$AM$3</c:f>
              <c:numCache>
                <c:formatCode>General</c:formatCode>
                <c:ptCount val="2"/>
                <c:pt idx="0">
                  <c:v>2744</c:v>
                </c:pt>
                <c:pt idx="1">
                  <c:v>2430</c:v>
                </c:pt>
              </c:numCache>
            </c:numRef>
          </c:cat>
          <c:val>
            <c:numRef>
              <c:f>Plating!$AR$2:$AR$3</c:f>
              <c:numCache>
                <c:formatCode>General</c:formatCode>
                <c:ptCount val="2"/>
                <c:pt idx="0">
                  <c:v>9.4562647754137058E-2</c:v>
                </c:pt>
                <c:pt idx="1">
                  <c:v>0.97353689567430024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DC-4B3A-A0C1-CDE7A2823282}"/>
            </c:ext>
          </c:extLst>
        </c:ser>
        <c:ser>
          <c:idx val="5"/>
          <c:order val="5"/>
          <c:tx>
            <c:strRef>
              <c:f>Plating!$AS$1</c:f>
              <c:strCache>
                <c:ptCount val="1"/>
                <c:pt idx="0">
                  <c:v>CM 5 AMX 2 CLA 4</c:v>
                </c:pt>
              </c:strCache>
            </c:strRef>
          </c:tx>
          <c:spPr>
            <a:solidFill>
              <a:schemeClr val="accent1">
                <a:shade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Plating!$AM$2:$AM$3</c:f>
              <c:numCache>
                <c:formatCode>General</c:formatCode>
                <c:ptCount val="2"/>
                <c:pt idx="0">
                  <c:v>2744</c:v>
                </c:pt>
                <c:pt idx="1">
                  <c:v>2430</c:v>
                </c:pt>
              </c:numCache>
            </c:numRef>
          </c:cat>
          <c:val>
            <c:numRef>
              <c:f>Plating!$AS$2:$AS$3</c:f>
              <c:numCache>
                <c:formatCode>General</c:formatCode>
                <c:ptCount val="2"/>
                <c:pt idx="0">
                  <c:v>1.9230769230769232E-2</c:v>
                </c:pt>
                <c:pt idx="1">
                  <c:v>0.99986516853932583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DC-4B3A-A0C1-CDE7A28232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0313440"/>
        <c:axId val="441511488"/>
      </c:barChart>
      <c:catAx>
        <c:axId val="59031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511488"/>
        <c:crosses val="autoZero"/>
        <c:auto val="1"/>
        <c:lblAlgn val="ctr"/>
        <c:lblOffset val="100"/>
        <c:noMultiLvlLbl val="0"/>
      </c:catAx>
      <c:valAx>
        <c:axId val="441511488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Resistant fraction after 25h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31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'OD 25'!$C$7</c:f>
              <c:strCache>
                <c:ptCount val="1"/>
                <c:pt idx="0">
                  <c:v>Untreated</c:v>
                </c:pt>
              </c:strCache>
            </c:strRef>
          </c:tx>
          <c:spPr>
            <a:solidFill>
              <a:schemeClr val="accent1">
                <a:tint val="83000"/>
              </a:schemeClr>
            </a:solidFill>
            <a:ln>
              <a:noFill/>
            </a:ln>
            <a:effectLst/>
          </c:spPr>
          <c:invertIfNegative val="0"/>
          <c:cat>
            <c:numRef>
              <c:f>'OD 25'!$A$8:$A$9</c:f>
              <c:numCache>
                <c:formatCode>General</c:formatCode>
                <c:ptCount val="2"/>
                <c:pt idx="0">
                  <c:v>2620</c:v>
                </c:pt>
                <c:pt idx="1">
                  <c:v>4682</c:v>
                </c:pt>
              </c:numCache>
            </c:numRef>
          </c:cat>
          <c:val>
            <c:numRef>
              <c:f>'OD 25'!$C$8:$C$9</c:f>
              <c:numCache>
                <c:formatCode>General</c:formatCode>
                <c:ptCount val="2"/>
                <c:pt idx="0">
                  <c:v>1.8410000577569008</c:v>
                </c:pt>
                <c:pt idx="1">
                  <c:v>1.8240000680088997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1B-4175-AE7D-2BAA7B92C73F}"/>
            </c:ext>
          </c:extLst>
        </c:ser>
        <c:ser>
          <c:idx val="3"/>
          <c:order val="3"/>
          <c:tx>
            <c:strRef>
              <c:f>'OD 25'!$D$7</c:f>
              <c:strCache>
                <c:ptCount val="1"/>
                <c:pt idx="0">
                  <c:v>CM 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'OD 25'!$A$8:$A$9</c:f>
              <c:numCache>
                <c:formatCode>General</c:formatCode>
                <c:ptCount val="2"/>
                <c:pt idx="0">
                  <c:v>2620</c:v>
                </c:pt>
                <c:pt idx="1">
                  <c:v>4682</c:v>
                </c:pt>
              </c:numCache>
            </c:numRef>
          </c:cat>
          <c:val>
            <c:numRef>
              <c:f>'OD 25'!$D$8:$D$9</c:f>
              <c:numCache>
                <c:formatCode>General</c:formatCode>
                <c:ptCount val="2"/>
                <c:pt idx="0">
                  <c:v>1.7469999566674232</c:v>
                </c:pt>
                <c:pt idx="1">
                  <c:v>1.4700000360608101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81B-4175-AE7D-2BAA7B92C73F}"/>
            </c:ext>
          </c:extLst>
        </c:ser>
        <c:ser>
          <c:idx val="4"/>
          <c:order val="4"/>
          <c:tx>
            <c:strRef>
              <c:f>'OD 25'!$E$7</c:f>
              <c:strCache>
                <c:ptCount val="1"/>
                <c:pt idx="0">
                  <c:v>CM 5 AMX 2 CLA 0</c:v>
                </c:pt>
              </c:strCache>
            </c:strRef>
          </c:tx>
          <c:spPr>
            <a:solidFill>
              <a:schemeClr val="accent1">
                <a:shade val="82000"/>
              </a:schemeClr>
            </a:solidFill>
            <a:ln>
              <a:noFill/>
            </a:ln>
            <a:effectLst/>
          </c:spPr>
          <c:invertIfNegative val="0"/>
          <c:cat>
            <c:numRef>
              <c:f>'OD 25'!$A$8:$A$9</c:f>
              <c:numCache>
                <c:formatCode>General</c:formatCode>
                <c:ptCount val="2"/>
                <c:pt idx="0">
                  <c:v>2620</c:v>
                </c:pt>
                <c:pt idx="1">
                  <c:v>4682</c:v>
                </c:pt>
              </c:numCache>
            </c:numRef>
          </c:cat>
          <c:val>
            <c:numRef>
              <c:f>'OD 25'!$E$8:$E$9</c:f>
              <c:numCache>
                <c:formatCode>General</c:formatCode>
                <c:ptCount val="2"/>
                <c:pt idx="0">
                  <c:v>1.8359999731183052</c:v>
                </c:pt>
                <c:pt idx="1">
                  <c:v>1.8420000746846199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81B-4175-AE7D-2BAA7B92C73F}"/>
            </c:ext>
          </c:extLst>
        </c:ser>
        <c:ser>
          <c:idx val="5"/>
          <c:order val="5"/>
          <c:tx>
            <c:strRef>
              <c:f>'OD 25'!$F$7</c:f>
              <c:strCache>
                <c:ptCount val="1"/>
                <c:pt idx="0">
                  <c:v>CM 5 AMX 2 CLA 2</c:v>
                </c:pt>
              </c:strCache>
            </c:strRef>
          </c:tx>
          <c:spPr>
            <a:solidFill>
              <a:schemeClr val="accent1">
                <a:shade val="65000"/>
              </a:schemeClr>
            </a:solidFill>
            <a:ln>
              <a:noFill/>
            </a:ln>
            <a:effectLst/>
          </c:spPr>
          <c:invertIfNegative val="0"/>
          <c:cat>
            <c:numRef>
              <c:f>'OD 25'!$A$8:$A$9</c:f>
              <c:numCache>
                <c:formatCode>General</c:formatCode>
                <c:ptCount val="2"/>
                <c:pt idx="0">
                  <c:v>2620</c:v>
                </c:pt>
                <c:pt idx="1">
                  <c:v>4682</c:v>
                </c:pt>
              </c:numCache>
            </c:numRef>
          </c:cat>
          <c:val>
            <c:numRef>
              <c:f>'OD 25'!$F$8:$F$9</c:f>
              <c:numCache>
                <c:formatCode>General</c:formatCode>
                <c:ptCount val="2"/>
                <c:pt idx="0">
                  <c:v>1.6190000250935555</c:v>
                </c:pt>
                <c:pt idx="1">
                  <c:v>1.4170000329613686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81B-4175-AE7D-2BAA7B92C73F}"/>
            </c:ext>
          </c:extLst>
        </c:ser>
        <c:ser>
          <c:idx val="6"/>
          <c:order val="6"/>
          <c:tx>
            <c:strRef>
              <c:f>'OD 25'!$G$7</c:f>
              <c:strCache>
                <c:ptCount val="1"/>
                <c:pt idx="0">
                  <c:v>CM 5 AMX 2 CLA 4</c:v>
                </c:pt>
              </c:strCache>
            </c:strRef>
          </c:tx>
          <c:spPr>
            <a:solidFill>
              <a:schemeClr val="accent1">
                <a:shade val="47000"/>
              </a:schemeClr>
            </a:solidFill>
            <a:ln>
              <a:noFill/>
            </a:ln>
            <a:effectLst/>
          </c:spPr>
          <c:invertIfNegative val="0"/>
          <c:cat>
            <c:numRef>
              <c:f>'OD 25'!$A$8:$A$9</c:f>
              <c:numCache>
                <c:formatCode>General</c:formatCode>
                <c:ptCount val="2"/>
                <c:pt idx="0">
                  <c:v>2620</c:v>
                </c:pt>
                <c:pt idx="1">
                  <c:v>4682</c:v>
                </c:pt>
              </c:numCache>
            </c:numRef>
          </c:cat>
          <c:val>
            <c:numRef>
              <c:f>'OD 25'!$G$8:$G$9</c:f>
              <c:numCache>
                <c:formatCode>General</c:formatCode>
                <c:ptCount val="2"/>
                <c:pt idx="0">
                  <c:v>1.6319999471306801</c:v>
                </c:pt>
                <c:pt idx="1">
                  <c:v>1.31499994546175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81B-4175-AE7D-2BAA7B92C7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0313440"/>
        <c:axId val="44151148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'OD 25'!$A$7</c15:sqref>
                        </c15:formulaRef>
                      </c:ext>
                    </c:extLst>
                    <c:strCache>
                      <c:ptCount val="1"/>
                      <c:pt idx="0">
                        <c:v>R strain</c:v>
                      </c:pt>
                    </c:strCache>
                  </c:strRef>
                </c:tx>
                <c:spPr>
                  <a:solidFill>
                    <a:schemeClr val="accent1">
                      <a:tint val="48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'OD 25'!$A$8:$A$9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2620</c:v>
                      </c:pt>
                      <c:pt idx="1">
                        <c:v>4682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'OD 25'!$A$8:$A$9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2620</c:v>
                      </c:pt>
                      <c:pt idx="1">
                        <c:v>4682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B81B-4175-AE7D-2BAA7B92C73F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'OD 25'!$B$7</c15:sqref>
                        </c15:formulaRef>
                      </c:ext>
                    </c:extLst>
                    <c:strCache>
                      <c:ptCount val="1"/>
                      <c:pt idx="0">
                        <c:v>Initial</c:v>
                      </c:pt>
                    </c:strCache>
                  </c:strRef>
                </c:tx>
                <c:spPr>
                  <a:solidFill>
                    <a:schemeClr val="accent1">
                      <a:tint val="65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'OD 25'!$A$8:$A$9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2620</c:v>
                      </c:pt>
                      <c:pt idx="1">
                        <c:v>4682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'OD 25'!$B$8:$B$9</c15:sqref>
                        </c15:formulaRef>
                      </c:ext>
                    </c:extLst>
                    <c:numCache>
                      <c:formatCode>General</c:formatCode>
                      <c:ptCount val="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B81B-4175-AE7D-2BAA7B92C73F}"/>
                  </c:ext>
                </c:extLst>
              </c15:ser>
            </c15:filteredBarSeries>
          </c:ext>
        </c:extLst>
      </c:barChart>
      <c:catAx>
        <c:axId val="59031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511488"/>
        <c:crosses val="autoZero"/>
        <c:auto val="1"/>
        <c:lblAlgn val="ctr"/>
        <c:lblOffset val="100"/>
        <c:noMultiLvlLbl val="0"/>
      </c:catAx>
      <c:valAx>
        <c:axId val="441511488"/>
        <c:scaling>
          <c:orientation val="minMax"/>
          <c:max val="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OD after 25h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31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'OD vs LB count'!$E$1</c:f>
              <c:strCache>
                <c:ptCount val="1"/>
                <c:pt idx="0">
                  <c:v>OD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'OD vs LB count'!$D$2:$D$11</c:f>
              <c:numCache>
                <c:formatCode>General</c:formatCode>
                <c:ptCount val="10"/>
              </c:numCache>
            </c:numRef>
          </c:xVal>
          <c:yVal>
            <c:numRef>
              <c:f>'OD vs LB count'!$E$2:$E$11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30-43FE-946B-F17B52730C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5049392"/>
        <c:axId val="715055624"/>
      </c:scatterChart>
      <c:valAx>
        <c:axId val="71504939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 (plating)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055624"/>
        <c:crosses val="autoZero"/>
        <c:crossBetween val="midCat"/>
      </c:valAx>
      <c:valAx>
        <c:axId val="715055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OD600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049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'OD vs LB count'!$G$1</c:f>
              <c:strCache>
                <c:ptCount val="1"/>
                <c:pt idx="0">
                  <c:v>BFP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'OD vs LB count'!$F$2:$F$11</c:f>
              <c:numCache>
                <c:formatCode>General</c:formatCode>
                <c:ptCount val="10"/>
              </c:numCache>
            </c:numRef>
          </c:xVal>
          <c:yVal>
            <c:numRef>
              <c:f>'OD vs LB count'!$G$2:$G$11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9A-490C-99B9-0DF3295A21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5049392"/>
        <c:axId val="715055624"/>
      </c:scatterChart>
      <c:valAx>
        <c:axId val="715049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Sensitive</a:t>
                </a:r>
                <a:r>
                  <a:rPr lang="en-US" baseline="0"/>
                  <a:t> fraction (plating)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055624"/>
        <c:crosses val="autoZero"/>
        <c:crossBetween val="midCat"/>
      </c:valAx>
      <c:valAx>
        <c:axId val="715055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BFP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049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'OD vs LB count'!$H$1</c:f>
              <c:strCache>
                <c:ptCount val="1"/>
                <c:pt idx="0">
                  <c:v>Normalized BFP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'OD vs LB count'!$F$2:$F$11</c:f>
              <c:numCache>
                <c:formatCode>General</c:formatCode>
                <c:ptCount val="10"/>
              </c:numCache>
            </c:numRef>
          </c:xVal>
          <c:yVal>
            <c:numRef>
              <c:f>'OD vs LB count'!$H$2:$H$11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DF-42F9-A78A-DC1C73C157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5049392"/>
        <c:axId val="715055624"/>
      </c:scatterChart>
      <c:valAx>
        <c:axId val="715049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Sensitive fraction (plating)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055624"/>
        <c:crosses val="autoZero"/>
        <c:crossBetween val="midCat"/>
      </c:valAx>
      <c:valAx>
        <c:axId val="715055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BFP / 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049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43</xdr:col>
      <xdr:colOff>225878</xdr:colOff>
      <xdr:row>6</xdr:row>
      <xdr:rowOff>92529</xdr:rowOff>
    </xdr:from>
    <xdr:to>
      <xdr:col>53</xdr:col>
      <xdr:colOff>302078</xdr:colOff>
      <xdr:row>24</xdr:row>
      <xdr:rowOff>168729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3C091AC-0795-3962-D869-BE3F32F8E3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152400</xdr:colOff>
      <xdr:row>14</xdr:row>
      <xdr:rowOff>110837</xdr:rowOff>
    </xdr:from>
    <xdr:to>
      <xdr:col>19</xdr:col>
      <xdr:colOff>242455</xdr:colOff>
      <xdr:row>33</xdr:row>
      <xdr:rowOff>6927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9E620E-FCEB-412F-AA4C-E69ECE0955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72165</xdr:colOff>
      <xdr:row>16</xdr:row>
      <xdr:rowOff>169880</xdr:rowOff>
    </xdr:from>
    <xdr:to>
      <xdr:col>10</xdr:col>
      <xdr:colOff>554915</xdr:colOff>
      <xdr:row>31</xdr:row>
      <xdr:rowOff>169880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20309C-C485-B6F7-24CA-4FDB0E20C8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546847</xdr:colOff>
      <xdr:row>6</xdr:row>
      <xdr:rowOff>80681</xdr:rowOff>
    </xdr:from>
    <xdr:to>
      <xdr:col>19</xdr:col>
      <xdr:colOff>240703</xdr:colOff>
      <xdr:row>21</xdr:row>
      <xdr:rowOff>80682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7698A9C-7B44-4EDE-A8F6-CE2F8F15BD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286871</xdr:colOff>
      <xdr:row>6</xdr:row>
      <xdr:rowOff>98611</xdr:rowOff>
    </xdr:from>
    <xdr:to>
      <xdr:col>27</xdr:col>
      <xdr:colOff>590327</xdr:colOff>
      <xdr:row>21</xdr:row>
      <xdr:rowOff>98612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63F65AF-DFE5-4986-9916-A95E00AAE3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Blue Warm">
      <a:dk1>
        <a:sysClr val="windowText" lastClr="000000"/>
      </a:dk1>
      <a:lt1>
        <a:sysClr val="window" lastClr="FFFFFF"/>
      </a:lt1>
      <a:dk2>
        <a:srgbClr val="242852"/>
      </a:dk2>
      <a:lt2>
        <a:srgbClr val="ACCBF9"/>
      </a:lt2>
      <a:accent1>
        <a:srgbClr val="4A66AC"/>
      </a:accent1>
      <a:accent2>
        <a:srgbClr val="629DD1"/>
      </a:accent2>
      <a:accent3>
        <a:srgbClr val="297FD5"/>
      </a:accent3>
      <a:accent4>
        <a:srgbClr val="7F8FA9"/>
      </a:accent4>
      <a:accent5>
        <a:srgbClr val="5AA2AE"/>
      </a:accent5>
      <a:accent6>
        <a:srgbClr val="9D90A0"/>
      </a:accent6>
      <a:hlink>
        <a:srgbClr val="9454C3"/>
      </a:hlink>
      <a:folHlink>
        <a:srgbClr val="3EBBF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D8809-5B56-47EF-993F-36560E82ED92}">
  <dimension ref="A1:AS99"/>
  <sheetViews>
    <sheetView tabSelected="1" zoomScale="55" zoomScaleNormal="55" workbookViewId="0">
      <selection activeCell="AA63" sqref="AA63"/>
    </sheetView>
  </sheetViews>
  <sheetFormatPr defaultColWidth="8.90625" defaultRowHeight="14.5" x14ac:dyDescent="0.35"/>
  <cols>
    <col min="1" max="1" width="9.1796875" style="2" bestFit="1" customWidth="1"/>
    <col min="2" max="2" width="16.54296875" style="2" customWidth="1"/>
    <col min="3" max="3" width="11.54296875" style="2" bestFit="1" customWidth="1"/>
    <col min="4" max="9" width="11.54296875" style="2" customWidth="1"/>
    <col min="10" max="13" width="9.1796875" style="2" bestFit="1" customWidth="1"/>
    <col min="14" max="14" width="8.90625" style="2"/>
    <col min="15" max="15" width="9" style="2" bestFit="1" customWidth="1"/>
    <col min="16" max="16" width="11.08984375" style="2" bestFit="1" customWidth="1"/>
    <col min="17" max="17" width="12.1796875" style="2" bestFit="1" customWidth="1"/>
    <col min="18" max="18" width="13.36328125" style="2" bestFit="1" customWidth="1"/>
    <col min="19" max="20" width="12.54296875" style="2" bestFit="1" customWidth="1"/>
    <col min="21" max="21" width="8.90625" style="2"/>
    <col min="22" max="22" width="13.1796875" style="2" bestFit="1" customWidth="1"/>
    <col min="23" max="23" width="13.1796875" style="2" customWidth="1"/>
    <col min="24" max="24" width="14.6328125" style="2" bestFit="1" customWidth="1"/>
    <col min="25" max="26" width="14.6328125" style="2" customWidth="1"/>
    <col min="27" max="28" width="9.1796875" style="2" bestFit="1" customWidth="1"/>
    <col min="29" max="29" width="11" style="2" bestFit="1" customWidth="1"/>
    <col min="30" max="32" width="11" style="2" customWidth="1"/>
    <col min="33" max="34" width="13.36328125" style="2" bestFit="1" customWidth="1"/>
    <col min="35" max="35" width="11.54296875" style="2" bestFit="1" customWidth="1"/>
    <col min="36" max="38" width="8.90625" style="2"/>
    <col min="39" max="39" width="13.453125" style="2" bestFit="1" customWidth="1"/>
    <col min="40" max="43" width="9.08984375" style="2" bestFit="1" customWidth="1"/>
    <col min="44" max="44" width="9" style="2" bestFit="1" customWidth="1"/>
    <col min="45" max="16384" width="8.90625" style="2"/>
  </cols>
  <sheetData>
    <row r="1" spans="1:45" x14ac:dyDescent="0.35">
      <c r="A1" s="2" t="s">
        <v>4</v>
      </c>
      <c r="AA1" s="2" t="s">
        <v>1</v>
      </c>
      <c r="AB1" s="2" t="s">
        <v>6</v>
      </c>
      <c r="AC1" s="2" t="s">
        <v>7</v>
      </c>
      <c r="AD1" s="2" t="s">
        <v>13</v>
      </c>
      <c r="AE1" s="2" t="s">
        <v>18</v>
      </c>
      <c r="AF1" s="2" t="s">
        <v>19</v>
      </c>
      <c r="AG1" s="2" t="s">
        <v>4</v>
      </c>
      <c r="AH1" s="2" t="s">
        <v>14</v>
      </c>
      <c r="AI1" s="2" t="s">
        <v>5</v>
      </c>
      <c r="AJ1" s="2" t="s">
        <v>23</v>
      </c>
      <c r="AM1" s="2" t="s">
        <v>6</v>
      </c>
      <c r="AN1" s="2" t="s">
        <v>15</v>
      </c>
      <c r="AO1" s="2" t="s">
        <v>24</v>
      </c>
      <c r="AP1" s="2" t="s">
        <v>25</v>
      </c>
      <c r="AQ1" s="2" t="s">
        <v>26</v>
      </c>
      <c r="AR1" s="2" t="s">
        <v>27</v>
      </c>
      <c r="AS1" s="2" t="s">
        <v>28</v>
      </c>
    </row>
    <row r="2" spans="1:45" x14ac:dyDescent="0.35">
      <c r="A2" s="2" t="s">
        <v>1</v>
      </c>
      <c r="B2" s="2" t="s">
        <v>6</v>
      </c>
      <c r="C2" s="2" t="s">
        <v>7</v>
      </c>
      <c r="D2" s="2" t="s">
        <v>13</v>
      </c>
      <c r="E2" s="2" t="s">
        <v>18</v>
      </c>
      <c r="F2" s="2" t="s">
        <v>19</v>
      </c>
      <c r="G2" s="2" t="s">
        <v>16</v>
      </c>
      <c r="H2" s="2">
        <v>-3</v>
      </c>
      <c r="I2" s="2">
        <v>-4</v>
      </c>
      <c r="J2" s="2">
        <v>-5</v>
      </c>
      <c r="K2" s="2">
        <v>-6</v>
      </c>
      <c r="L2" s="2">
        <v>-7</v>
      </c>
      <c r="M2" s="2">
        <v>-8</v>
      </c>
      <c r="O2" s="2" t="s">
        <v>0</v>
      </c>
      <c r="V2" s="2" t="s">
        <v>2</v>
      </c>
      <c r="W2" s="2" t="s">
        <v>17</v>
      </c>
      <c r="X2" s="2" t="s">
        <v>20</v>
      </c>
      <c r="Y2" s="2" t="s">
        <v>21</v>
      </c>
      <c r="AA2" s="2">
        <v>0</v>
      </c>
      <c r="AB2" s="2" t="s">
        <v>8</v>
      </c>
      <c r="AC2" s="2" t="s">
        <v>12</v>
      </c>
      <c r="AD2" s="2">
        <v>0</v>
      </c>
      <c r="AE2" s="2">
        <v>0</v>
      </c>
      <c r="AF2" s="2">
        <v>0</v>
      </c>
      <c r="AG2" s="2">
        <v>973333333.33333337</v>
      </c>
      <c r="AH2" s="2">
        <v>1070000000</v>
      </c>
      <c r="AI2" s="2">
        <f t="shared" ref="AI2:AI16" si="0">(AG2-AH2)/AG2</f>
        <v>-9.9315068493150638E-2</v>
      </c>
      <c r="AJ2" s="2">
        <f t="shared" ref="AJ2:AJ16" si="1">AH2/AG2</f>
        <v>1.0993150684931507</v>
      </c>
      <c r="AM2" s="2">
        <v>2744</v>
      </c>
      <c r="AN2" s="2">
        <v>0.50155763239875395</v>
      </c>
      <c r="AO2" s="2">
        <v>0.692967409948542</v>
      </c>
      <c r="AP2" s="2">
        <v>0.39374999999999999</v>
      </c>
      <c r="AQ2" s="2">
        <v>0.43046357615894038</v>
      </c>
      <c r="AR2" s="2">
        <v>9.4562647754137058E-2</v>
      </c>
      <c r="AS2" s="2">
        <v>1.9230769230769232E-2</v>
      </c>
    </row>
    <row r="3" spans="1:45" x14ac:dyDescent="0.35">
      <c r="A3" s="2">
        <v>0</v>
      </c>
      <c r="B3" s="2" t="s">
        <v>8</v>
      </c>
      <c r="C3" s="2" t="s">
        <v>12</v>
      </c>
      <c r="D3" s="2">
        <v>0</v>
      </c>
      <c r="E3" s="2">
        <v>0</v>
      </c>
      <c r="F3" s="2">
        <v>0</v>
      </c>
      <c r="G3" s="2">
        <v>1</v>
      </c>
      <c r="H3" s="2" t="s">
        <v>3</v>
      </c>
      <c r="I3" s="2" t="s">
        <v>3</v>
      </c>
      <c r="J3" s="2">
        <v>99</v>
      </c>
      <c r="K3" s="2">
        <v>9</v>
      </c>
      <c r="L3" s="2">
        <v>2</v>
      </c>
      <c r="M3" s="2">
        <v>0</v>
      </c>
      <c r="O3" s="2" t="e">
        <f>H3*100*10^(-1*$H$2)</f>
        <v>#VALUE!</v>
      </c>
      <c r="P3" s="2" t="e">
        <f>I3*100*10^(-1*$I$2)</f>
        <v>#VALUE!</v>
      </c>
      <c r="Q3" s="2">
        <f t="shared" ref="Q3:Q26" si="2">J3*100*10^(-1*$J$2)</f>
        <v>990000000</v>
      </c>
      <c r="R3" s="2">
        <f t="shared" ref="R3:R26" si="3">K3*100*10^(-1*$K$2)</f>
        <v>900000000</v>
      </c>
      <c r="S3" s="2">
        <f t="shared" ref="S3:S26" si="4">L3*100*10^(-1*$L$2)</f>
        <v>2000000000</v>
      </c>
      <c r="T3" s="2">
        <f t="shared" ref="T3:T26" si="5">M3*100*10^(-1*$M$2)</f>
        <v>0</v>
      </c>
      <c r="V3" s="2">
        <f>AVERAGEIF(O3:T3, "&gt;0")</f>
        <v>1296666666.6666667</v>
      </c>
      <c r="W3" s="2">
        <f>AVERAGEIF(O3:T5, "&gt;0")</f>
        <v>1090000000</v>
      </c>
      <c r="X3" s="2">
        <f>AVERAGE(Q3:Q5)</f>
        <v>973333333.33333337</v>
      </c>
      <c r="Y3" s="2">
        <f>_xlfn.STDEV.S(Q3:Q5)/SQRT(COUNT(Q3:Q5))</f>
        <v>16666666.666666668</v>
      </c>
      <c r="AA3" s="2">
        <v>0</v>
      </c>
      <c r="AB3" s="2">
        <v>2744</v>
      </c>
      <c r="AC3" s="2" t="s">
        <v>8</v>
      </c>
      <c r="AD3" s="2">
        <v>0</v>
      </c>
      <c r="AE3" s="2">
        <v>0</v>
      </c>
      <c r="AF3" s="2">
        <v>0</v>
      </c>
      <c r="AG3" s="2">
        <v>996666666.66666663</v>
      </c>
      <c r="AH3" s="2">
        <v>0</v>
      </c>
      <c r="AI3" s="2">
        <f t="shared" si="0"/>
        <v>1</v>
      </c>
      <c r="AJ3" s="2">
        <f t="shared" si="1"/>
        <v>0</v>
      </c>
      <c r="AM3" s="2">
        <v>2430</v>
      </c>
      <c r="AN3" s="2">
        <v>0.47352024922118374</v>
      </c>
      <c r="AO3" s="2">
        <v>0.46356275303643724</v>
      </c>
      <c r="AP3" s="2">
        <v>2.6881720430107461E-2</v>
      </c>
      <c r="AQ3" s="2">
        <v>0.16173570019723862</v>
      </c>
      <c r="AR3" s="2">
        <v>0.97353689567430024</v>
      </c>
      <c r="AS3" s="2">
        <v>0.99986516853932583</v>
      </c>
    </row>
    <row r="4" spans="1:45" x14ac:dyDescent="0.35">
      <c r="A4" s="2">
        <v>0</v>
      </c>
      <c r="B4" s="2" t="s">
        <v>8</v>
      </c>
      <c r="C4" s="2" t="s">
        <v>12</v>
      </c>
      <c r="D4" s="2">
        <v>0</v>
      </c>
      <c r="E4" s="2">
        <v>0</v>
      </c>
      <c r="F4" s="2">
        <v>0</v>
      </c>
      <c r="G4" s="2">
        <v>2</v>
      </c>
      <c r="H4" s="2" t="s">
        <v>3</v>
      </c>
      <c r="I4" s="2" t="s">
        <v>3</v>
      </c>
      <c r="J4" s="2">
        <v>99</v>
      </c>
      <c r="K4" s="2">
        <v>6</v>
      </c>
      <c r="L4" s="2">
        <v>1</v>
      </c>
      <c r="M4" s="2">
        <v>0</v>
      </c>
      <c r="O4" s="2" t="e">
        <f t="shared" ref="O4:O26" si="6">H4*100*10^(-1*$H$2)</f>
        <v>#VALUE!</v>
      </c>
      <c r="P4" s="2" t="e">
        <f t="shared" ref="P4:P26" si="7">I4*100*10^(-1*$I$2)</f>
        <v>#VALUE!</v>
      </c>
      <c r="Q4" s="2">
        <f t="shared" si="2"/>
        <v>990000000</v>
      </c>
      <c r="R4" s="2">
        <f t="shared" si="3"/>
        <v>600000000</v>
      </c>
      <c r="S4" s="2">
        <f t="shared" si="4"/>
        <v>1000000000</v>
      </c>
      <c r="T4" s="2">
        <f t="shared" si="5"/>
        <v>0</v>
      </c>
      <c r="V4" s="2">
        <f t="shared" ref="V4:V26" si="8">AVERAGEIF(O4:T4, "&gt;0")</f>
        <v>863333333.33333337</v>
      </c>
      <c r="AA4" s="2">
        <v>0</v>
      </c>
      <c r="AB4" s="2">
        <v>2430</v>
      </c>
      <c r="AC4" s="2" t="s">
        <v>8</v>
      </c>
      <c r="AD4" s="2">
        <v>0</v>
      </c>
      <c r="AE4" s="2">
        <v>0</v>
      </c>
      <c r="AF4" s="2">
        <v>0</v>
      </c>
      <c r="AG4" s="2">
        <v>1026666666.6666666</v>
      </c>
      <c r="AH4" s="2">
        <v>0</v>
      </c>
      <c r="AI4" s="2">
        <f t="shared" si="0"/>
        <v>1</v>
      </c>
      <c r="AJ4" s="2">
        <f t="shared" si="1"/>
        <v>0</v>
      </c>
    </row>
    <row r="5" spans="1:45" x14ac:dyDescent="0.35">
      <c r="A5" s="2">
        <v>0</v>
      </c>
      <c r="B5" s="2" t="s">
        <v>8</v>
      </c>
      <c r="C5" s="2" t="s">
        <v>12</v>
      </c>
      <c r="D5" s="2">
        <v>0</v>
      </c>
      <c r="E5" s="2">
        <v>0</v>
      </c>
      <c r="F5" s="2">
        <v>0</v>
      </c>
      <c r="G5" s="2">
        <v>3</v>
      </c>
      <c r="H5" s="2" t="s">
        <v>3</v>
      </c>
      <c r="I5" s="2" t="s">
        <v>3</v>
      </c>
      <c r="J5" s="2">
        <v>94</v>
      </c>
      <c r="K5" s="2">
        <v>13</v>
      </c>
      <c r="L5" s="2">
        <v>0</v>
      </c>
      <c r="M5" s="2">
        <v>0</v>
      </c>
      <c r="O5" s="2" t="e">
        <f t="shared" si="6"/>
        <v>#VALUE!</v>
      </c>
      <c r="P5" s="2" t="e">
        <f t="shared" si="7"/>
        <v>#VALUE!</v>
      </c>
      <c r="Q5" s="2">
        <f t="shared" si="2"/>
        <v>940000000</v>
      </c>
      <c r="R5" s="2">
        <f t="shared" si="3"/>
        <v>1300000000</v>
      </c>
      <c r="S5" s="2">
        <f t="shared" si="4"/>
        <v>0</v>
      </c>
      <c r="T5" s="2">
        <f t="shared" si="5"/>
        <v>0</v>
      </c>
      <c r="V5" s="2">
        <f t="shared" si="8"/>
        <v>1120000000</v>
      </c>
      <c r="AA5" s="2">
        <v>0</v>
      </c>
      <c r="AB5" s="2">
        <v>2744</v>
      </c>
      <c r="AC5" s="2" t="s">
        <v>12</v>
      </c>
      <c r="AD5" s="2">
        <v>0</v>
      </c>
      <c r="AE5" s="2">
        <v>0</v>
      </c>
      <c r="AF5" s="2">
        <v>0</v>
      </c>
      <c r="AG5" s="2">
        <v>1070000000</v>
      </c>
      <c r="AH5" s="2">
        <v>533333333.33333331</v>
      </c>
      <c r="AI5" s="2">
        <f t="shared" si="0"/>
        <v>0.50155763239875395</v>
      </c>
      <c r="AJ5" s="2">
        <f t="shared" si="1"/>
        <v>0.49844236760124611</v>
      </c>
    </row>
    <row r="6" spans="1:45" x14ac:dyDescent="0.35">
      <c r="A6" s="2">
        <v>0</v>
      </c>
      <c r="B6" s="2">
        <v>2744</v>
      </c>
      <c r="C6" s="2" t="s">
        <v>8</v>
      </c>
      <c r="D6" s="2">
        <v>0</v>
      </c>
      <c r="E6" s="2">
        <v>0</v>
      </c>
      <c r="F6" s="2">
        <v>0</v>
      </c>
      <c r="G6" s="2">
        <v>1</v>
      </c>
      <c r="H6" s="2" t="s">
        <v>3</v>
      </c>
      <c r="I6" s="2" t="s">
        <v>3</v>
      </c>
      <c r="J6" s="2">
        <v>91</v>
      </c>
      <c r="K6" s="2">
        <v>13</v>
      </c>
      <c r="L6" s="2">
        <v>2</v>
      </c>
      <c r="M6" s="2">
        <v>0</v>
      </c>
      <c r="O6" s="2" t="e">
        <f t="shared" si="6"/>
        <v>#VALUE!</v>
      </c>
      <c r="P6" s="2" t="e">
        <f t="shared" si="7"/>
        <v>#VALUE!</v>
      </c>
      <c r="Q6" s="2">
        <f t="shared" si="2"/>
        <v>910000000</v>
      </c>
      <c r="R6" s="2">
        <f t="shared" si="3"/>
        <v>1300000000</v>
      </c>
      <c r="S6" s="2">
        <f t="shared" si="4"/>
        <v>2000000000</v>
      </c>
      <c r="T6" s="2">
        <f t="shared" si="5"/>
        <v>0</v>
      </c>
      <c r="V6" s="2">
        <f t="shared" si="8"/>
        <v>1403333333.3333333</v>
      </c>
      <c r="W6" s="2">
        <f>AVERAGEIF(O6:T8, "&gt;0")</f>
        <v>2421111111.1111112</v>
      </c>
      <c r="X6" s="2">
        <f>AVERAGE(Q6:Q8)</f>
        <v>996666666.66666663</v>
      </c>
      <c r="Y6" s="2">
        <f>_xlfn.STDEV.S(Q6:Q8)/SQRT(COUNT(Q6:Q8))</f>
        <v>81717671.147541583</v>
      </c>
      <c r="AA6" s="2">
        <v>0</v>
      </c>
      <c r="AB6" s="2">
        <v>2430</v>
      </c>
      <c r="AC6" s="2" t="s">
        <v>12</v>
      </c>
      <c r="AD6" s="2">
        <v>0</v>
      </c>
      <c r="AE6" s="2">
        <v>0</v>
      </c>
      <c r="AF6" s="2">
        <v>0</v>
      </c>
      <c r="AG6" s="2">
        <v>1070000000</v>
      </c>
      <c r="AH6" s="2">
        <v>563333333.33333337</v>
      </c>
      <c r="AI6" s="2">
        <f t="shared" si="0"/>
        <v>0.47352024922118374</v>
      </c>
      <c r="AJ6" s="2">
        <f t="shared" si="1"/>
        <v>0.52647975077881626</v>
      </c>
    </row>
    <row r="7" spans="1:45" x14ac:dyDescent="0.35">
      <c r="A7" s="2">
        <v>0</v>
      </c>
      <c r="B7" s="2">
        <v>2744</v>
      </c>
      <c r="C7" s="2" t="s">
        <v>8</v>
      </c>
      <c r="D7" s="2">
        <v>0</v>
      </c>
      <c r="E7" s="2">
        <v>0</v>
      </c>
      <c r="F7" s="2">
        <v>0</v>
      </c>
      <c r="G7" s="2">
        <v>2</v>
      </c>
      <c r="H7" s="2" t="s">
        <v>3</v>
      </c>
      <c r="I7" s="2" t="s">
        <v>3</v>
      </c>
      <c r="J7" s="2">
        <v>92</v>
      </c>
      <c r="K7" s="2">
        <v>16</v>
      </c>
      <c r="L7" s="2">
        <v>2</v>
      </c>
      <c r="M7" s="2">
        <v>1</v>
      </c>
      <c r="O7" s="2" t="e">
        <f t="shared" si="6"/>
        <v>#VALUE!</v>
      </c>
      <c r="P7" s="2" t="e">
        <f t="shared" si="7"/>
        <v>#VALUE!</v>
      </c>
      <c r="Q7" s="2">
        <f t="shared" si="2"/>
        <v>920000000</v>
      </c>
      <c r="R7" s="2">
        <f t="shared" si="3"/>
        <v>1600000000</v>
      </c>
      <c r="S7" s="2">
        <f t="shared" si="4"/>
        <v>2000000000</v>
      </c>
      <c r="T7" s="2">
        <f t="shared" si="5"/>
        <v>10000000000</v>
      </c>
      <c r="V7" s="2">
        <f t="shared" si="8"/>
        <v>3630000000</v>
      </c>
      <c r="AA7" s="2">
        <v>24</v>
      </c>
      <c r="AB7" s="2">
        <v>2744</v>
      </c>
      <c r="AC7" s="2" t="s">
        <v>12</v>
      </c>
      <c r="AD7" s="2">
        <v>0</v>
      </c>
      <c r="AE7" s="2">
        <v>0</v>
      </c>
      <c r="AF7" s="2">
        <v>0</v>
      </c>
      <c r="AG7" s="2">
        <v>1943333333.3333333</v>
      </c>
      <c r="AH7" s="2">
        <v>596666666.66666663</v>
      </c>
      <c r="AI7" s="2">
        <f t="shared" si="0"/>
        <v>0.692967409948542</v>
      </c>
      <c r="AJ7" s="2">
        <f t="shared" si="1"/>
        <v>0.30703259005145794</v>
      </c>
    </row>
    <row r="8" spans="1:45" x14ac:dyDescent="0.35">
      <c r="A8" s="2">
        <v>0</v>
      </c>
      <c r="B8" s="2">
        <v>2744</v>
      </c>
      <c r="C8" s="2" t="s">
        <v>8</v>
      </c>
      <c r="D8" s="2">
        <v>0</v>
      </c>
      <c r="E8" s="2">
        <v>0</v>
      </c>
      <c r="F8" s="2">
        <v>0</v>
      </c>
      <c r="G8" s="2">
        <v>3</v>
      </c>
      <c r="H8" s="2" t="s">
        <v>3</v>
      </c>
      <c r="I8" s="2" t="s">
        <v>3</v>
      </c>
      <c r="J8" s="2">
        <v>116</v>
      </c>
      <c r="K8" s="2">
        <v>19</v>
      </c>
      <c r="L8" s="2">
        <v>0</v>
      </c>
      <c r="M8" s="2">
        <v>0</v>
      </c>
      <c r="O8" s="2" t="e">
        <f t="shared" si="6"/>
        <v>#VALUE!</v>
      </c>
      <c r="P8" s="2" t="e">
        <f t="shared" si="7"/>
        <v>#VALUE!</v>
      </c>
      <c r="Q8" s="2">
        <f t="shared" si="2"/>
        <v>1160000000</v>
      </c>
      <c r="R8" s="2">
        <f t="shared" si="3"/>
        <v>1900000000</v>
      </c>
      <c r="S8" s="2">
        <f t="shared" si="4"/>
        <v>0</v>
      </c>
      <c r="T8" s="2">
        <f t="shared" si="5"/>
        <v>0</v>
      </c>
      <c r="V8" s="2">
        <f t="shared" si="8"/>
        <v>1530000000</v>
      </c>
      <c r="AA8" s="2">
        <v>24</v>
      </c>
      <c r="AB8" s="2">
        <v>2744</v>
      </c>
      <c r="AC8" s="2" t="s">
        <v>12</v>
      </c>
      <c r="AD8" s="2">
        <v>5</v>
      </c>
      <c r="AE8" s="2">
        <v>0</v>
      </c>
      <c r="AF8" s="2">
        <v>0</v>
      </c>
      <c r="AG8" s="2">
        <v>1600000000</v>
      </c>
      <c r="AH8" s="4">
        <v>1333333333.3333333</v>
      </c>
      <c r="AI8" s="2">
        <f t="shared" si="0"/>
        <v>0.16666666666666671</v>
      </c>
      <c r="AJ8" s="2">
        <f t="shared" si="1"/>
        <v>0.83333333333333326</v>
      </c>
    </row>
    <row r="9" spans="1:45" x14ac:dyDescent="0.35">
      <c r="A9" s="2">
        <v>0</v>
      </c>
      <c r="B9" s="2">
        <v>2430</v>
      </c>
      <c r="C9" s="2" t="s">
        <v>8</v>
      </c>
      <c r="D9" s="2">
        <v>0</v>
      </c>
      <c r="E9" s="2">
        <v>0</v>
      </c>
      <c r="F9" s="2">
        <v>0</v>
      </c>
      <c r="G9" s="2">
        <v>1</v>
      </c>
      <c r="H9" s="2" t="s">
        <v>3</v>
      </c>
      <c r="I9" s="2" t="s">
        <v>3</v>
      </c>
      <c r="J9" s="2">
        <v>114</v>
      </c>
      <c r="K9" s="2">
        <v>18</v>
      </c>
      <c r="L9" s="2">
        <v>1</v>
      </c>
      <c r="M9" s="2">
        <v>0</v>
      </c>
      <c r="O9" s="2" t="e">
        <f t="shared" si="6"/>
        <v>#VALUE!</v>
      </c>
      <c r="P9" s="2" t="e">
        <f t="shared" si="7"/>
        <v>#VALUE!</v>
      </c>
      <c r="Q9" s="2">
        <f t="shared" si="2"/>
        <v>1140000000</v>
      </c>
      <c r="R9" s="2">
        <f t="shared" si="3"/>
        <v>1800000000</v>
      </c>
      <c r="S9" s="2">
        <f t="shared" si="4"/>
        <v>1000000000</v>
      </c>
      <c r="T9" s="2">
        <f t="shared" si="5"/>
        <v>0</v>
      </c>
      <c r="V9" s="2">
        <f t="shared" si="8"/>
        <v>1313333333.3333333</v>
      </c>
      <c r="W9" s="2">
        <f>AVERAGEIF(O9:T11, "&gt;0")</f>
        <v>1197500000</v>
      </c>
      <c r="X9" s="2">
        <f>AVERAGE(Q9:Q11)</f>
        <v>1026666666.6666666</v>
      </c>
      <c r="Y9" s="2">
        <f>_xlfn.STDEV.S(Q9:Q11)/SQRT(COUNT(Q9:Q11))</f>
        <v>61191865.835619397</v>
      </c>
      <c r="AA9" s="2">
        <v>24</v>
      </c>
      <c r="AB9" s="2">
        <v>2744</v>
      </c>
      <c r="AC9" s="2" t="s">
        <v>12</v>
      </c>
      <c r="AD9" s="2">
        <v>5</v>
      </c>
      <c r="AE9" s="2">
        <v>2</v>
      </c>
      <c r="AF9" s="2">
        <v>0</v>
      </c>
      <c r="AG9" s="2">
        <v>1510000000</v>
      </c>
      <c r="AH9" s="4">
        <v>1223333333.3333333</v>
      </c>
      <c r="AI9" s="2">
        <f t="shared" si="0"/>
        <v>0.18984547461368659</v>
      </c>
      <c r="AJ9" s="2">
        <f t="shared" si="1"/>
        <v>0.81015452538631338</v>
      </c>
    </row>
    <row r="10" spans="1:45" x14ac:dyDescent="0.35">
      <c r="A10" s="2">
        <v>0</v>
      </c>
      <c r="B10" s="2">
        <v>2430</v>
      </c>
      <c r="C10" s="2" t="s">
        <v>8</v>
      </c>
      <c r="D10" s="2">
        <v>0</v>
      </c>
      <c r="E10" s="2">
        <v>0</v>
      </c>
      <c r="F10" s="2">
        <v>0</v>
      </c>
      <c r="G10" s="2">
        <v>2</v>
      </c>
      <c r="H10" s="2" t="s">
        <v>3</v>
      </c>
      <c r="I10" s="2" t="s">
        <v>3</v>
      </c>
      <c r="J10" s="2">
        <v>101</v>
      </c>
      <c r="K10" s="2">
        <v>18</v>
      </c>
      <c r="L10" s="2">
        <v>0</v>
      </c>
      <c r="M10" s="2">
        <v>0</v>
      </c>
      <c r="O10" s="2" t="e">
        <f t="shared" si="6"/>
        <v>#VALUE!</v>
      </c>
      <c r="P10" s="2" t="e">
        <f t="shared" si="7"/>
        <v>#VALUE!</v>
      </c>
      <c r="Q10" s="2">
        <f t="shared" si="2"/>
        <v>1010000000</v>
      </c>
      <c r="R10" s="2">
        <f t="shared" si="3"/>
        <v>1800000000</v>
      </c>
      <c r="S10" s="2">
        <f t="shared" si="4"/>
        <v>0</v>
      </c>
      <c r="T10" s="2">
        <f t="shared" si="5"/>
        <v>0</v>
      </c>
      <c r="V10" s="2">
        <f t="shared" si="8"/>
        <v>1405000000</v>
      </c>
      <c r="AA10" s="2">
        <v>24</v>
      </c>
      <c r="AB10" s="2">
        <v>2744</v>
      </c>
      <c r="AC10" s="2" t="s">
        <v>12</v>
      </c>
      <c r="AD10" s="2">
        <v>5</v>
      </c>
      <c r="AE10" s="2">
        <v>2</v>
      </c>
      <c r="AF10" s="2">
        <v>2</v>
      </c>
      <c r="AG10" s="2">
        <v>1410000000</v>
      </c>
      <c r="AH10" s="2">
        <v>1276666666.6666667</v>
      </c>
      <c r="AI10" s="2">
        <f t="shared" si="0"/>
        <v>9.4562647754137058E-2</v>
      </c>
      <c r="AJ10" s="2">
        <f t="shared" si="1"/>
        <v>0.90543735224586297</v>
      </c>
    </row>
    <row r="11" spans="1:45" x14ac:dyDescent="0.35">
      <c r="A11" s="2">
        <v>0</v>
      </c>
      <c r="B11" s="2">
        <v>2430</v>
      </c>
      <c r="C11" s="2" t="s">
        <v>8</v>
      </c>
      <c r="D11" s="2">
        <v>0</v>
      </c>
      <c r="E11" s="2">
        <v>0</v>
      </c>
      <c r="F11" s="2">
        <v>0</v>
      </c>
      <c r="G11" s="2">
        <v>3</v>
      </c>
      <c r="H11" s="2" t="s">
        <v>3</v>
      </c>
      <c r="I11" s="2" t="s">
        <v>3</v>
      </c>
      <c r="J11" s="2">
        <v>93</v>
      </c>
      <c r="K11" s="2">
        <v>9</v>
      </c>
      <c r="L11" s="2">
        <v>1</v>
      </c>
      <c r="M11" s="2">
        <v>0</v>
      </c>
      <c r="O11" s="2" t="e">
        <f t="shared" si="6"/>
        <v>#VALUE!</v>
      </c>
      <c r="P11" s="2" t="e">
        <f t="shared" si="7"/>
        <v>#VALUE!</v>
      </c>
      <c r="Q11" s="2">
        <f t="shared" si="2"/>
        <v>930000000</v>
      </c>
      <c r="R11" s="2">
        <f t="shared" si="3"/>
        <v>900000000</v>
      </c>
      <c r="S11" s="2">
        <f t="shared" si="4"/>
        <v>1000000000</v>
      </c>
      <c r="T11" s="2">
        <f t="shared" si="5"/>
        <v>0</v>
      </c>
      <c r="V11" s="2">
        <f t="shared" si="8"/>
        <v>943333333.33333337</v>
      </c>
      <c r="AA11" s="2">
        <v>24</v>
      </c>
      <c r="AB11" s="2">
        <v>2744</v>
      </c>
      <c r="AC11" s="2" t="s">
        <v>12</v>
      </c>
      <c r="AD11" s="2">
        <v>5</v>
      </c>
      <c r="AE11" s="2">
        <v>2</v>
      </c>
      <c r="AF11" s="2">
        <v>4</v>
      </c>
      <c r="AG11" s="2">
        <v>1040000000</v>
      </c>
      <c r="AH11" s="2">
        <v>1020000000</v>
      </c>
      <c r="AI11" s="2">
        <f t="shared" si="0"/>
        <v>1.9230769230769232E-2</v>
      </c>
      <c r="AJ11" s="2">
        <f t="shared" si="1"/>
        <v>0.98076923076923073</v>
      </c>
    </row>
    <row r="12" spans="1:45" x14ac:dyDescent="0.35">
      <c r="A12" s="2">
        <v>0</v>
      </c>
      <c r="B12" s="2">
        <v>2744</v>
      </c>
      <c r="C12" s="2" t="s">
        <v>12</v>
      </c>
      <c r="D12" s="2">
        <v>0</v>
      </c>
      <c r="E12" s="2">
        <v>0</v>
      </c>
      <c r="F12" s="2">
        <v>0</v>
      </c>
      <c r="G12" s="2">
        <v>1</v>
      </c>
      <c r="H12" s="2" t="s">
        <v>3</v>
      </c>
      <c r="I12" s="2" t="s">
        <v>3</v>
      </c>
      <c r="J12" s="2">
        <v>102</v>
      </c>
      <c r="K12" s="2">
        <v>14</v>
      </c>
      <c r="L12" s="2">
        <v>1</v>
      </c>
      <c r="M12" s="2">
        <v>0</v>
      </c>
      <c r="O12" s="2" t="e">
        <f t="shared" si="6"/>
        <v>#VALUE!</v>
      </c>
      <c r="P12" s="2" t="e">
        <f t="shared" si="7"/>
        <v>#VALUE!</v>
      </c>
      <c r="Q12" s="2">
        <f t="shared" si="2"/>
        <v>1020000000</v>
      </c>
      <c r="R12" s="2">
        <f t="shared" si="3"/>
        <v>1400000000</v>
      </c>
      <c r="S12" s="2">
        <f t="shared" si="4"/>
        <v>1000000000</v>
      </c>
      <c r="T12" s="2">
        <f t="shared" si="5"/>
        <v>0</v>
      </c>
      <c r="V12" s="2">
        <f t="shared" si="8"/>
        <v>1140000000</v>
      </c>
      <c r="W12" s="2">
        <f>AVERAGEIF(O12:T14, "&gt;0")</f>
        <v>1278888888.8888888</v>
      </c>
      <c r="X12" s="2">
        <f>AVERAGE(Q12:Q14)</f>
        <v>1070000000</v>
      </c>
      <c r="Y12" s="2">
        <f>_xlfn.STDEV.S(Q12:Q14)/SQRT(COUNT(Q12:Q14))</f>
        <v>28867513.459481291</v>
      </c>
      <c r="AA12" s="2">
        <v>24</v>
      </c>
      <c r="AB12" s="2">
        <v>2430</v>
      </c>
      <c r="AC12" s="2" t="s">
        <v>12</v>
      </c>
      <c r="AD12" s="2">
        <v>0</v>
      </c>
      <c r="AE12" s="2">
        <v>0</v>
      </c>
      <c r="AF12" s="2">
        <v>0</v>
      </c>
      <c r="AG12" s="2">
        <v>1646666666.6666667</v>
      </c>
      <c r="AH12" s="2">
        <v>883333333.33333337</v>
      </c>
      <c r="AI12" s="2">
        <f t="shared" si="0"/>
        <v>0.46356275303643724</v>
      </c>
      <c r="AJ12" s="2">
        <f t="shared" si="1"/>
        <v>0.53643724696356276</v>
      </c>
    </row>
    <row r="13" spans="1:45" x14ac:dyDescent="0.35">
      <c r="A13" s="2">
        <v>0</v>
      </c>
      <c r="B13" s="2">
        <v>2744</v>
      </c>
      <c r="C13" s="2" t="s">
        <v>12</v>
      </c>
      <c r="D13" s="2">
        <v>0</v>
      </c>
      <c r="E13" s="2">
        <v>0</v>
      </c>
      <c r="F13" s="2">
        <v>0</v>
      </c>
      <c r="G13" s="2">
        <v>2</v>
      </c>
      <c r="H13" s="2" t="s">
        <v>3</v>
      </c>
      <c r="I13" s="2" t="s">
        <v>3</v>
      </c>
      <c r="J13" s="2">
        <v>107</v>
      </c>
      <c r="K13" s="2">
        <v>16</v>
      </c>
      <c r="L13" s="2">
        <v>2</v>
      </c>
      <c r="M13" s="2">
        <v>0</v>
      </c>
      <c r="O13" s="2" t="e">
        <f t="shared" si="6"/>
        <v>#VALUE!</v>
      </c>
      <c r="P13" s="2" t="e">
        <f t="shared" si="7"/>
        <v>#VALUE!</v>
      </c>
      <c r="Q13" s="2">
        <f t="shared" si="2"/>
        <v>1070000000</v>
      </c>
      <c r="R13" s="2">
        <f t="shared" si="3"/>
        <v>1600000000</v>
      </c>
      <c r="S13" s="2">
        <f t="shared" si="4"/>
        <v>2000000000</v>
      </c>
      <c r="T13" s="2">
        <f t="shared" si="5"/>
        <v>0</v>
      </c>
      <c r="V13" s="2">
        <f t="shared" si="8"/>
        <v>1556666666.6666667</v>
      </c>
      <c r="AA13" s="2">
        <v>24</v>
      </c>
      <c r="AB13" s="2">
        <v>2430</v>
      </c>
      <c r="AC13" s="2" t="s">
        <v>12</v>
      </c>
      <c r="AD13" s="2">
        <v>5</v>
      </c>
      <c r="AE13" s="2">
        <v>0</v>
      </c>
      <c r="AF13" s="2">
        <v>0</v>
      </c>
      <c r="AG13" s="2">
        <v>1240000000</v>
      </c>
      <c r="AH13" s="3">
        <v>1206666666.6666667</v>
      </c>
      <c r="AI13" s="2">
        <f t="shared" si="0"/>
        <v>2.6881720430107461E-2</v>
      </c>
      <c r="AJ13" s="2">
        <f t="shared" si="1"/>
        <v>0.9731182795698925</v>
      </c>
    </row>
    <row r="14" spans="1:45" x14ac:dyDescent="0.35">
      <c r="A14" s="2">
        <v>0</v>
      </c>
      <c r="B14" s="2">
        <v>2744</v>
      </c>
      <c r="C14" s="2" t="s">
        <v>12</v>
      </c>
      <c r="D14" s="2">
        <v>0</v>
      </c>
      <c r="E14" s="2">
        <v>0</v>
      </c>
      <c r="F14" s="2">
        <v>0</v>
      </c>
      <c r="G14" s="2">
        <v>3</v>
      </c>
      <c r="H14" s="2" t="s">
        <v>3</v>
      </c>
      <c r="I14" s="2" t="s">
        <v>3</v>
      </c>
      <c r="J14" s="2">
        <v>112</v>
      </c>
      <c r="K14" s="2">
        <v>13</v>
      </c>
      <c r="L14" s="2">
        <v>1</v>
      </c>
      <c r="M14" s="2">
        <v>0</v>
      </c>
      <c r="O14" s="2" t="e">
        <f t="shared" si="6"/>
        <v>#VALUE!</v>
      </c>
      <c r="P14" s="2" t="e">
        <f t="shared" si="7"/>
        <v>#VALUE!</v>
      </c>
      <c r="Q14" s="2">
        <f t="shared" si="2"/>
        <v>1120000000</v>
      </c>
      <c r="R14" s="2">
        <f t="shared" si="3"/>
        <v>1300000000</v>
      </c>
      <c r="S14" s="2">
        <f t="shared" si="4"/>
        <v>1000000000</v>
      </c>
      <c r="T14" s="2">
        <f t="shared" si="5"/>
        <v>0</v>
      </c>
      <c r="V14" s="2">
        <f t="shared" si="8"/>
        <v>1140000000</v>
      </c>
      <c r="AA14" s="2">
        <v>24</v>
      </c>
      <c r="AB14" s="2">
        <v>2430</v>
      </c>
      <c r="AC14" s="2" t="s">
        <v>12</v>
      </c>
      <c r="AD14" s="2">
        <v>5</v>
      </c>
      <c r="AE14" s="2">
        <v>2</v>
      </c>
      <c r="AF14" s="2">
        <v>0</v>
      </c>
      <c r="AG14" s="2">
        <v>1690000000</v>
      </c>
      <c r="AH14" s="2">
        <v>1416666666.6666667</v>
      </c>
      <c r="AI14" s="2">
        <f t="shared" si="0"/>
        <v>0.16173570019723862</v>
      </c>
      <c r="AJ14" s="2">
        <f t="shared" si="1"/>
        <v>0.8382642998027614</v>
      </c>
    </row>
    <row r="15" spans="1:45" x14ac:dyDescent="0.35">
      <c r="A15" s="2">
        <v>0</v>
      </c>
      <c r="B15" s="2">
        <v>2430</v>
      </c>
      <c r="C15" s="2" t="s">
        <v>12</v>
      </c>
      <c r="D15" s="2">
        <v>0</v>
      </c>
      <c r="E15" s="2">
        <v>0</v>
      </c>
      <c r="F15" s="2">
        <v>0</v>
      </c>
      <c r="G15" s="2">
        <v>1</v>
      </c>
      <c r="H15" s="2" t="s">
        <v>3</v>
      </c>
      <c r="I15" s="2" t="s">
        <v>3</v>
      </c>
      <c r="J15" s="2">
        <v>101</v>
      </c>
      <c r="K15" s="2">
        <v>10</v>
      </c>
      <c r="L15" s="2">
        <v>0</v>
      </c>
      <c r="M15" s="2">
        <v>0</v>
      </c>
      <c r="O15" s="2" t="e">
        <f t="shared" si="6"/>
        <v>#VALUE!</v>
      </c>
      <c r="P15" s="2" t="e">
        <f t="shared" si="7"/>
        <v>#VALUE!</v>
      </c>
      <c r="Q15" s="2">
        <f t="shared" si="2"/>
        <v>1010000000</v>
      </c>
      <c r="R15" s="2">
        <f t="shared" si="3"/>
        <v>1000000000</v>
      </c>
      <c r="S15" s="2">
        <f t="shared" si="4"/>
        <v>0</v>
      </c>
      <c r="T15" s="2">
        <f t="shared" si="5"/>
        <v>0</v>
      </c>
      <c r="V15" s="2">
        <f t="shared" si="8"/>
        <v>1005000000</v>
      </c>
      <c r="W15" s="2">
        <f>AVERAGEIF(O15:T17, "&gt;0")</f>
        <v>1101250000</v>
      </c>
      <c r="X15" s="2">
        <f>AVERAGE(Q15:Q17)</f>
        <v>1070000000</v>
      </c>
      <c r="Y15" s="2">
        <f>_xlfn.STDEV.S(Q15:Q17)/SQRT(COUNT(Q15:Q17))</f>
        <v>41633319.989322655</v>
      </c>
      <c r="AA15" s="2">
        <v>24</v>
      </c>
      <c r="AB15" s="2">
        <v>2430</v>
      </c>
      <c r="AC15" s="2" t="s">
        <v>12</v>
      </c>
      <c r="AD15" s="2">
        <v>5</v>
      </c>
      <c r="AE15" s="2">
        <v>2</v>
      </c>
      <c r="AF15" s="2">
        <v>2</v>
      </c>
      <c r="AG15" s="2">
        <v>1310000000</v>
      </c>
      <c r="AH15" s="2">
        <v>34666666.666666664</v>
      </c>
      <c r="AI15" s="2">
        <f t="shared" si="0"/>
        <v>0.97353689567430024</v>
      </c>
      <c r="AJ15" s="2">
        <f t="shared" si="1"/>
        <v>2.6463104325699743E-2</v>
      </c>
    </row>
    <row r="16" spans="1:45" x14ac:dyDescent="0.35">
      <c r="A16" s="2">
        <v>0</v>
      </c>
      <c r="B16" s="2">
        <v>2430</v>
      </c>
      <c r="C16" s="2" t="s">
        <v>12</v>
      </c>
      <c r="D16" s="2">
        <v>0</v>
      </c>
      <c r="E16" s="2">
        <v>0</v>
      </c>
      <c r="F16" s="2">
        <v>0</v>
      </c>
      <c r="G16" s="2">
        <v>2</v>
      </c>
      <c r="H16" s="2" t="s">
        <v>3</v>
      </c>
      <c r="I16" s="2" t="s">
        <v>3</v>
      </c>
      <c r="J16" s="2">
        <v>105</v>
      </c>
      <c r="K16" s="2">
        <v>5</v>
      </c>
      <c r="L16" s="2">
        <v>2</v>
      </c>
      <c r="M16" s="2">
        <v>0</v>
      </c>
      <c r="O16" s="2" t="e">
        <f t="shared" si="6"/>
        <v>#VALUE!</v>
      </c>
      <c r="P16" s="2" t="e">
        <f t="shared" si="7"/>
        <v>#VALUE!</v>
      </c>
      <c r="Q16" s="2">
        <f t="shared" si="2"/>
        <v>1050000000</v>
      </c>
      <c r="R16" s="2">
        <f t="shared" si="3"/>
        <v>500000000</v>
      </c>
      <c r="S16" s="2">
        <f t="shared" si="4"/>
        <v>2000000000</v>
      </c>
      <c r="T16" s="2">
        <f t="shared" si="5"/>
        <v>0</v>
      </c>
      <c r="V16" s="2">
        <f t="shared" si="8"/>
        <v>1183333333.3333333</v>
      </c>
      <c r="AA16" s="2">
        <v>24</v>
      </c>
      <c r="AB16" s="2">
        <v>2430</v>
      </c>
      <c r="AC16" s="2" t="s">
        <v>12</v>
      </c>
      <c r="AD16" s="2">
        <v>5</v>
      </c>
      <c r="AE16" s="2">
        <v>2</v>
      </c>
      <c r="AF16" s="2">
        <v>4</v>
      </c>
      <c r="AG16" s="2">
        <v>1483333333.3333333</v>
      </c>
      <c r="AH16" s="2">
        <v>200000</v>
      </c>
      <c r="AI16" s="2">
        <f t="shared" si="0"/>
        <v>0.99986516853932583</v>
      </c>
      <c r="AJ16" s="2">
        <f t="shared" si="1"/>
        <v>1.3483146067415732E-4</v>
      </c>
    </row>
    <row r="17" spans="1:25" x14ac:dyDescent="0.35">
      <c r="A17" s="2">
        <v>0</v>
      </c>
      <c r="B17" s="2">
        <v>2430</v>
      </c>
      <c r="C17" s="2" t="s">
        <v>12</v>
      </c>
      <c r="D17" s="2">
        <v>0</v>
      </c>
      <c r="E17" s="2">
        <v>0</v>
      </c>
      <c r="F17" s="2">
        <v>0</v>
      </c>
      <c r="G17" s="2">
        <v>3</v>
      </c>
      <c r="H17" s="2" t="s">
        <v>3</v>
      </c>
      <c r="I17" s="2" t="s">
        <v>3</v>
      </c>
      <c r="J17" s="2">
        <v>115</v>
      </c>
      <c r="K17" s="2">
        <v>11</v>
      </c>
      <c r="L17" s="2">
        <v>1</v>
      </c>
      <c r="M17" s="2">
        <v>0</v>
      </c>
      <c r="O17" s="2" t="e">
        <f t="shared" si="6"/>
        <v>#VALUE!</v>
      </c>
      <c r="P17" s="2" t="e">
        <f t="shared" si="7"/>
        <v>#VALUE!</v>
      </c>
      <c r="Q17" s="2">
        <f t="shared" si="2"/>
        <v>1150000000</v>
      </c>
      <c r="R17" s="2">
        <f t="shared" si="3"/>
        <v>1100000000</v>
      </c>
      <c r="S17" s="2">
        <f t="shared" si="4"/>
        <v>1000000000</v>
      </c>
      <c r="T17" s="2">
        <f t="shared" si="5"/>
        <v>0</v>
      </c>
      <c r="V17" s="2">
        <f t="shared" si="8"/>
        <v>1083333333.3333333</v>
      </c>
    </row>
    <row r="18" spans="1:25" x14ac:dyDescent="0.35">
      <c r="A18" s="2">
        <v>24</v>
      </c>
      <c r="B18" s="2">
        <v>2744</v>
      </c>
      <c r="C18" s="2" t="s">
        <v>12</v>
      </c>
      <c r="D18" s="2">
        <v>0</v>
      </c>
      <c r="E18" s="2">
        <v>0</v>
      </c>
      <c r="F18" s="2">
        <v>0</v>
      </c>
      <c r="G18" s="2">
        <v>1</v>
      </c>
      <c r="H18" s="2" t="s">
        <v>3</v>
      </c>
      <c r="I18" s="2" t="s">
        <v>3</v>
      </c>
      <c r="J18" s="2">
        <v>202</v>
      </c>
      <c r="K18" s="2">
        <v>18</v>
      </c>
      <c r="L18" s="2">
        <v>0</v>
      </c>
      <c r="M18" s="2">
        <v>0</v>
      </c>
      <c r="O18" s="2" t="e">
        <f t="shared" si="6"/>
        <v>#VALUE!</v>
      </c>
      <c r="P18" s="2" t="e">
        <f t="shared" si="7"/>
        <v>#VALUE!</v>
      </c>
      <c r="Q18" s="2">
        <f t="shared" si="2"/>
        <v>2020000000</v>
      </c>
      <c r="R18" s="2">
        <f t="shared" si="3"/>
        <v>1800000000</v>
      </c>
      <c r="S18" s="2">
        <f t="shared" si="4"/>
        <v>0</v>
      </c>
      <c r="T18" s="2">
        <f t="shared" si="5"/>
        <v>0</v>
      </c>
      <c r="V18" s="2">
        <f t="shared" si="8"/>
        <v>1910000000</v>
      </c>
      <c r="W18" s="2">
        <f>AVERAGEIF(O18:T20, "&gt;0")</f>
        <v>4770000000</v>
      </c>
      <c r="X18" s="2">
        <f>AVERAGE(Q18:Q20)</f>
        <v>1943333333.3333333</v>
      </c>
      <c r="Y18" s="2">
        <f>_xlfn.STDEV.S(Q18:Q20)/SQRT(COUNT(Q18:Q20))</f>
        <v>124409717.37681015</v>
      </c>
    </row>
    <row r="19" spans="1:25" x14ac:dyDescent="0.35">
      <c r="A19" s="2">
        <v>24</v>
      </c>
      <c r="B19" s="2">
        <v>2744</v>
      </c>
      <c r="C19" s="2" t="s">
        <v>12</v>
      </c>
      <c r="D19" s="2">
        <v>0</v>
      </c>
      <c r="E19" s="2">
        <v>0</v>
      </c>
      <c r="F19" s="2">
        <v>0</v>
      </c>
      <c r="G19" s="2">
        <v>2</v>
      </c>
      <c r="H19" s="2" t="s">
        <v>3</v>
      </c>
      <c r="I19" s="2" t="s">
        <v>3</v>
      </c>
      <c r="J19" s="2">
        <v>211</v>
      </c>
      <c r="K19" s="2">
        <v>35</v>
      </c>
      <c r="L19" s="2">
        <v>2</v>
      </c>
      <c r="M19" s="2">
        <v>0</v>
      </c>
      <c r="O19" s="2" t="e">
        <f t="shared" si="6"/>
        <v>#VALUE!</v>
      </c>
      <c r="P19" s="2" t="e">
        <f t="shared" si="7"/>
        <v>#VALUE!</v>
      </c>
      <c r="Q19" s="2">
        <f t="shared" si="2"/>
        <v>2110000000</v>
      </c>
      <c r="R19" s="2">
        <f t="shared" si="3"/>
        <v>3500000000</v>
      </c>
      <c r="S19" s="2">
        <f t="shared" si="4"/>
        <v>2000000000</v>
      </c>
      <c r="T19" s="2">
        <f t="shared" si="5"/>
        <v>0</v>
      </c>
      <c r="V19" s="2">
        <f t="shared" si="8"/>
        <v>2536666666.6666665</v>
      </c>
    </row>
    <row r="20" spans="1:25" x14ac:dyDescent="0.35">
      <c r="A20" s="2">
        <v>24</v>
      </c>
      <c r="B20" s="2">
        <v>2744</v>
      </c>
      <c r="C20" s="2" t="s">
        <v>12</v>
      </c>
      <c r="D20" s="2">
        <v>0</v>
      </c>
      <c r="E20" s="2">
        <v>0</v>
      </c>
      <c r="F20" s="2">
        <v>0</v>
      </c>
      <c r="G20" s="2">
        <v>3</v>
      </c>
      <c r="H20" s="2" t="s">
        <v>3</v>
      </c>
      <c r="I20" s="2" t="s">
        <v>3</v>
      </c>
      <c r="J20" s="2">
        <v>170</v>
      </c>
      <c r="K20" s="2">
        <v>28</v>
      </c>
      <c r="L20" s="2">
        <v>7</v>
      </c>
      <c r="M20" s="2">
        <v>2</v>
      </c>
      <c r="O20" s="2" t="e">
        <f t="shared" si="6"/>
        <v>#VALUE!</v>
      </c>
      <c r="P20" s="2" t="e">
        <f t="shared" si="7"/>
        <v>#VALUE!</v>
      </c>
      <c r="Q20" s="2">
        <f t="shared" si="2"/>
        <v>1700000000</v>
      </c>
      <c r="R20" s="2">
        <f t="shared" si="3"/>
        <v>2800000000</v>
      </c>
      <c r="S20" s="2">
        <f t="shared" si="4"/>
        <v>7000000000</v>
      </c>
      <c r="T20" s="2">
        <f t="shared" si="5"/>
        <v>20000000000</v>
      </c>
      <c r="V20" s="2">
        <f t="shared" si="8"/>
        <v>7875000000</v>
      </c>
    </row>
    <row r="21" spans="1:25" x14ac:dyDescent="0.35">
      <c r="A21" s="2">
        <v>24</v>
      </c>
      <c r="B21" s="2">
        <v>2744</v>
      </c>
      <c r="C21" s="2" t="s">
        <v>12</v>
      </c>
      <c r="D21" s="2">
        <v>5</v>
      </c>
      <c r="E21" s="2">
        <v>0</v>
      </c>
      <c r="F21" s="2">
        <v>0</v>
      </c>
      <c r="G21" s="2">
        <v>1</v>
      </c>
      <c r="H21" s="2" t="s">
        <v>3</v>
      </c>
      <c r="I21" s="2" t="s">
        <v>3</v>
      </c>
      <c r="J21" s="2">
        <v>151</v>
      </c>
      <c r="K21" s="2">
        <v>17</v>
      </c>
      <c r="L21" s="2">
        <v>1</v>
      </c>
      <c r="M21" s="2">
        <v>0</v>
      </c>
      <c r="O21" s="2" t="e">
        <f t="shared" si="6"/>
        <v>#VALUE!</v>
      </c>
      <c r="P21" s="2" t="e">
        <f t="shared" si="7"/>
        <v>#VALUE!</v>
      </c>
      <c r="Q21" s="2">
        <f t="shared" si="2"/>
        <v>1510000000</v>
      </c>
      <c r="R21" s="2">
        <f t="shared" si="3"/>
        <v>1700000000</v>
      </c>
      <c r="S21" s="2">
        <f t="shared" si="4"/>
        <v>1000000000</v>
      </c>
      <c r="T21" s="2">
        <f t="shared" si="5"/>
        <v>0</v>
      </c>
      <c r="V21" s="2">
        <f t="shared" si="8"/>
        <v>1403333333.3333333</v>
      </c>
      <c r="W21" s="2">
        <f>AVERAGEIF(O21:T23, "&gt;0")</f>
        <v>1533333333.3333333</v>
      </c>
      <c r="X21" s="2">
        <f>AVERAGE(Q21:Q23)</f>
        <v>1600000000</v>
      </c>
      <c r="Y21" s="2">
        <f>_xlfn.STDEV.S(Q21:Q23)/SQRT(COUNT(Q21:Q23))</f>
        <v>70945988.845975876</v>
      </c>
    </row>
    <row r="22" spans="1:25" x14ac:dyDescent="0.35">
      <c r="A22" s="2">
        <v>24</v>
      </c>
      <c r="B22" s="2">
        <v>2744</v>
      </c>
      <c r="C22" s="2" t="s">
        <v>12</v>
      </c>
      <c r="D22" s="2">
        <v>5</v>
      </c>
      <c r="E22" s="2">
        <v>0</v>
      </c>
      <c r="F22" s="2">
        <v>0</v>
      </c>
      <c r="G22" s="2">
        <v>2</v>
      </c>
      <c r="H22" s="2" t="s">
        <v>3</v>
      </c>
      <c r="I22" s="2" t="s">
        <v>3</v>
      </c>
      <c r="J22" s="2">
        <v>174</v>
      </c>
      <c r="K22" s="2">
        <v>11</v>
      </c>
      <c r="L22" s="2">
        <v>3</v>
      </c>
      <c r="M22" s="2">
        <v>0</v>
      </c>
      <c r="O22" s="2" t="e">
        <f t="shared" si="6"/>
        <v>#VALUE!</v>
      </c>
      <c r="P22" s="2" t="e">
        <f t="shared" si="7"/>
        <v>#VALUE!</v>
      </c>
      <c r="Q22" s="2">
        <f t="shared" si="2"/>
        <v>1740000000</v>
      </c>
      <c r="R22" s="2">
        <f t="shared" si="3"/>
        <v>1100000000</v>
      </c>
      <c r="S22" s="2">
        <f t="shared" si="4"/>
        <v>3000000000</v>
      </c>
      <c r="T22" s="2">
        <f t="shared" si="5"/>
        <v>0</v>
      </c>
      <c r="V22" s="2">
        <f t="shared" si="8"/>
        <v>1946666666.6666667</v>
      </c>
    </row>
    <row r="23" spans="1:25" x14ac:dyDescent="0.35">
      <c r="A23" s="2">
        <v>24</v>
      </c>
      <c r="B23" s="2">
        <v>2744</v>
      </c>
      <c r="C23" s="2" t="s">
        <v>12</v>
      </c>
      <c r="D23" s="2">
        <v>5</v>
      </c>
      <c r="E23" s="2">
        <v>0</v>
      </c>
      <c r="F23" s="2">
        <v>0</v>
      </c>
      <c r="G23" s="2">
        <v>3</v>
      </c>
      <c r="H23" s="2" t="s">
        <v>3</v>
      </c>
      <c r="I23" s="2" t="s">
        <v>3</v>
      </c>
      <c r="J23" s="2">
        <v>155</v>
      </c>
      <c r="K23" s="2">
        <v>12</v>
      </c>
      <c r="L23" s="2">
        <v>1</v>
      </c>
      <c r="M23" s="2">
        <v>0</v>
      </c>
      <c r="O23" s="2" t="e">
        <f t="shared" si="6"/>
        <v>#VALUE!</v>
      </c>
      <c r="P23" s="2" t="e">
        <f t="shared" si="7"/>
        <v>#VALUE!</v>
      </c>
      <c r="Q23" s="2">
        <f t="shared" si="2"/>
        <v>1550000000</v>
      </c>
      <c r="R23" s="2">
        <f t="shared" si="3"/>
        <v>1200000000</v>
      </c>
      <c r="S23" s="2">
        <f t="shared" si="4"/>
        <v>1000000000</v>
      </c>
      <c r="T23" s="2">
        <f t="shared" si="5"/>
        <v>0</v>
      </c>
      <c r="V23" s="2">
        <f t="shared" si="8"/>
        <v>1250000000</v>
      </c>
    </row>
    <row r="24" spans="1:25" x14ac:dyDescent="0.35">
      <c r="A24" s="2">
        <v>24</v>
      </c>
      <c r="B24" s="2">
        <v>2744</v>
      </c>
      <c r="C24" s="2" t="s">
        <v>12</v>
      </c>
      <c r="D24" s="2">
        <v>5</v>
      </c>
      <c r="E24" s="2">
        <v>2</v>
      </c>
      <c r="F24" s="2">
        <v>0</v>
      </c>
      <c r="G24" s="2">
        <v>1</v>
      </c>
      <c r="H24" s="2" t="s">
        <v>3</v>
      </c>
      <c r="I24" s="2" t="s">
        <v>3</v>
      </c>
      <c r="J24" s="2">
        <v>154</v>
      </c>
      <c r="K24" s="2">
        <v>18</v>
      </c>
      <c r="L24" s="2">
        <v>1</v>
      </c>
      <c r="M24" s="2">
        <v>1</v>
      </c>
      <c r="O24" s="2" t="e">
        <f t="shared" si="6"/>
        <v>#VALUE!</v>
      </c>
      <c r="P24" s="2" t="e">
        <f t="shared" si="7"/>
        <v>#VALUE!</v>
      </c>
      <c r="Q24" s="2">
        <f t="shared" si="2"/>
        <v>1540000000</v>
      </c>
      <c r="R24" s="2">
        <f t="shared" si="3"/>
        <v>1800000000</v>
      </c>
      <c r="S24" s="2">
        <f t="shared" si="4"/>
        <v>1000000000</v>
      </c>
      <c r="T24" s="2">
        <f t="shared" si="5"/>
        <v>10000000000</v>
      </c>
      <c r="V24" s="2">
        <f t="shared" si="8"/>
        <v>3585000000</v>
      </c>
      <c r="W24" s="2">
        <f>AVERAGEIF(O24:T26, "&gt;0")</f>
        <v>2893000000</v>
      </c>
      <c r="X24" s="2">
        <f>AVERAGE(Q24:Q26)</f>
        <v>1510000000</v>
      </c>
      <c r="Y24" s="2">
        <f>_xlfn.STDEV.S(Q24:Q26)/SQRT(COUNT(Q24:Q26))</f>
        <v>30000000</v>
      </c>
    </row>
    <row r="25" spans="1:25" x14ac:dyDescent="0.35">
      <c r="A25" s="2">
        <v>24</v>
      </c>
      <c r="B25" s="2">
        <v>2744</v>
      </c>
      <c r="C25" s="2" t="s">
        <v>12</v>
      </c>
      <c r="D25" s="2">
        <v>5</v>
      </c>
      <c r="E25" s="2">
        <v>2</v>
      </c>
      <c r="F25" s="2">
        <v>0</v>
      </c>
      <c r="G25" s="2">
        <v>2</v>
      </c>
      <c r="H25" s="2" t="s">
        <v>3</v>
      </c>
      <c r="I25" s="2" t="s">
        <v>3</v>
      </c>
      <c r="J25" s="2">
        <v>145</v>
      </c>
      <c r="K25" s="2">
        <v>27</v>
      </c>
      <c r="L25" s="2">
        <v>2</v>
      </c>
      <c r="M25" s="2">
        <v>0</v>
      </c>
      <c r="O25" s="2" t="e">
        <f t="shared" si="6"/>
        <v>#VALUE!</v>
      </c>
      <c r="P25" s="2" t="e">
        <f t="shared" si="7"/>
        <v>#VALUE!</v>
      </c>
      <c r="Q25" s="2">
        <f t="shared" si="2"/>
        <v>1450000000</v>
      </c>
      <c r="R25" s="2">
        <f t="shared" si="3"/>
        <v>2700000000</v>
      </c>
      <c r="S25" s="2">
        <f t="shared" si="4"/>
        <v>2000000000</v>
      </c>
      <c r="T25" s="2">
        <f t="shared" si="5"/>
        <v>0</v>
      </c>
      <c r="V25" s="2">
        <f t="shared" si="8"/>
        <v>2050000000</v>
      </c>
    </row>
    <row r="26" spans="1:25" x14ac:dyDescent="0.35">
      <c r="A26" s="2">
        <v>24</v>
      </c>
      <c r="B26" s="2">
        <v>2744</v>
      </c>
      <c r="C26" s="2" t="s">
        <v>12</v>
      </c>
      <c r="D26" s="2">
        <v>5</v>
      </c>
      <c r="E26" s="2">
        <v>2</v>
      </c>
      <c r="F26" s="2">
        <v>0</v>
      </c>
      <c r="G26" s="2">
        <v>3</v>
      </c>
      <c r="H26" s="2" t="s">
        <v>3</v>
      </c>
      <c r="I26" s="2" t="s">
        <v>3</v>
      </c>
      <c r="J26" s="2">
        <v>154</v>
      </c>
      <c r="K26" s="2">
        <v>29</v>
      </c>
      <c r="L26" s="2">
        <v>4</v>
      </c>
      <c r="M26" s="2">
        <v>0</v>
      </c>
      <c r="O26" s="2" t="e">
        <f t="shared" si="6"/>
        <v>#VALUE!</v>
      </c>
      <c r="P26" s="2" t="e">
        <f t="shared" si="7"/>
        <v>#VALUE!</v>
      </c>
      <c r="Q26" s="2">
        <f t="shared" si="2"/>
        <v>1540000000</v>
      </c>
      <c r="R26" s="2">
        <f t="shared" si="3"/>
        <v>2900000000</v>
      </c>
      <c r="S26" s="2">
        <f t="shared" si="4"/>
        <v>4000000000</v>
      </c>
      <c r="T26" s="2">
        <f t="shared" si="5"/>
        <v>0</v>
      </c>
      <c r="V26" s="2">
        <f t="shared" si="8"/>
        <v>2813333333.3333335</v>
      </c>
    </row>
    <row r="27" spans="1:25" x14ac:dyDescent="0.35">
      <c r="A27" s="2">
        <v>24</v>
      </c>
      <c r="B27" s="2">
        <v>2744</v>
      </c>
      <c r="C27" s="2" t="s">
        <v>12</v>
      </c>
      <c r="D27" s="2">
        <v>5</v>
      </c>
      <c r="E27" s="2">
        <v>2</v>
      </c>
      <c r="F27" s="2">
        <v>2</v>
      </c>
      <c r="G27" s="2">
        <v>1</v>
      </c>
      <c r="H27" s="2" t="s">
        <v>3</v>
      </c>
      <c r="I27" s="2" t="s">
        <v>3</v>
      </c>
      <c r="J27" s="2">
        <v>135</v>
      </c>
      <c r="K27" s="2">
        <v>21</v>
      </c>
      <c r="L27" s="2">
        <v>2</v>
      </c>
      <c r="M27" s="2">
        <v>1</v>
      </c>
      <c r="O27" s="2" t="e">
        <f t="shared" ref="O27:O41" si="9">H27*100*10^(-1*$H$2)</f>
        <v>#VALUE!</v>
      </c>
      <c r="P27" s="2" t="e">
        <f t="shared" ref="P27:P41" si="10">I27*100*10^(-1*$I$2)</f>
        <v>#VALUE!</v>
      </c>
      <c r="Q27" s="2">
        <f t="shared" ref="Q27:Q41" si="11">J27*100*10^(-1*$J$2)</f>
        <v>1350000000</v>
      </c>
      <c r="R27" s="2">
        <f t="shared" ref="R27:R41" si="12">K27*100*10^(-1*$K$2)</f>
        <v>2100000000</v>
      </c>
      <c r="S27" s="2">
        <f t="shared" ref="S27:S41" si="13">L27*100*10^(-1*$L$2)</f>
        <v>2000000000</v>
      </c>
      <c r="T27" s="2">
        <f t="shared" ref="T27:T41" si="14">M27*100*10^(-1*$M$2)</f>
        <v>10000000000</v>
      </c>
      <c r="V27" s="2">
        <f t="shared" ref="V27:V41" si="15">AVERAGEIF(O27:T27, "&gt;0")</f>
        <v>3862500000</v>
      </c>
      <c r="W27" s="2">
        <f>AVERAGEIF(O27:T29, "&gt;0")</f>
        <v>2703000000</v>
      </c>
      <c r="X27" s="2">
        <f>AVERAGE(Q27:Q29)</f>
        <v>1410000000</v>
      </c>
      <c r="Y27" s="2">
        <f>_xlfn.STDEV.S(Q27:Q29)/SQRT(COUNT(Q27:Q29))</f>
        <v>50332229.56847167</v>
      </c>
    </row>
    <row r="28" spans="1:25" x14ac:dyDescent="0.35">
      <c r="A28" s="2">
        <v>24</v>
      </c>
      <c r="B28" s="2">
        <v>2744</v>
      </c>
      <c r="C28" s="2" t="s">
        <v>12</v>
      </c>
      <c r="D28" s="2">
        <v>5</v>
      </c>
      <c r="E28" s="2">
        <v>2</v>
      </c>
      <c r="F28" s="2">
        <v>2</v>
      </c>
      <c r="G28" s="2">
        <v>2</v>
      </c>
      <c r="H28" s="2" t="s">
        <v>3</v>
      </c>
      <c r="I28" s="2" t="s">
        <v>3</v>
      </c>
      <c r="J28" s="2">
        <v>151</v>
      </c>
      <c r="K28" s="2">
        <v>19</v>
      </c>
      <c r="L28" s="2">
        <v>2</v>
      </c>
      <c r="M28" s="2">
        <v>0</v>
      </c>
      <c r="O28" s="2" t="e">
        <f t="shared" si="9"/>
        <v>#VALUE!</v>
      </c>
      <c r="P28" s="2" t="e">
        <f t="shared" si="10"/>
        <v>#VALUE!</v>
      </c>
      <c r="Q28" s="2">
        <f t="shared" si="11"/>
        <v>1510000000</v>
      </c>
      <c r="R28" s="2">
        <f t="shared" si="12"/>
        <v>1900000000</v>
      </c>
      <c r="S28" s="2">
        <f t="shared" si="13"/>
        <v>2000000000</v>
      </c>
      <c r="T28" s="2">
        <f t="shared" si="14"/>
        <v>0</v>
      </c>
      <c r="V28" s="2">
        <f t="shared" si="15"/>
        <v>1803333333.3333333</v>
      </c>
    </row>
    <row r="29" spans="1:25" x14ac:dyDescent="0.35">
      <c r="A29" s="2">
        <v>24</v>
      </c>
      <c r="B29" s="2">
        <v>2744</v>
      </c>
      <c r="C29" s="2" t="s">
        <v>12</v>
      </c>
      <c r="D29" s="2">
        <v>5</v>
      </c>
      <c r="E29" s="2">
        <v>2</v>
      </c>
      <c r="F29" s="2">
        <v>2</v>
      </c>
      <c r="G29" s="2">
        <v>3</v>
      </c>
      <c r="H29" s="2" t="s">
        <v>3</v>
      </c>
      <c r="I29" s="2" t="s">
        <v>3</v>
      </c>
      <c r="J29" s="2">
        <v>137</v>
      </c>
      <c r="K29" s="2">
        <v>18</v>
      </c>
      <c r="L29" s="2">
        <v>3</v>
      </c>
      <c r="M29" s="2">
        <v>0</v>
      </c>
      <c r="O29" s="2" t="e">
        <f t="shared" si="9"/>
        <v>#VALUE!</v>
      </c>
      <c r="P29" s="2" t="e">
        <f t="shared" si="10"/>
        <v>#VALUE!</v>
      </c>
      <c r="Q29" s="2">
        <f t="shared" si="11"/>
        <v>1370000000</v>
      </c>
      <c r="R29" s="2">
        <f t="shared" si="12"/>
        <v>1800000000</v>
      </c>
      <c r="S29" s="2">
        <f t="shared" si="13"/>
        <v>3000000000</v>
      </c>
      <c r="T29" s="2">
        <f t="shared" si="14"/>
        <v>0</v>
      </c>
      <c r="V29" s="2">
        <f t="shared" si="15"/>
        <v>2056666666.6666667</v>
      </c>
    </row>
    <row r="30" spans="1:25" x14ac:dyDescent="0.35">
      <c r="A30" s="2">
        <v>24</v>
      </c>
      <c r="B30" s="2">
        <v>2744</v>
      </c>
      <c r="C30" s="2" t="s">
        <v>12</v>
      </c>
      <c r="D30" s="2">
        <v>5</v>
      </c>
      <c r="E30" s="2">
        <v>2</v>
      </c>
      <c r="F30" s="2">
        <v>4</v>
      </c>
      <c r="G30" s="2">
        <v>1</v>
      </c>
      <c r="H30" s="2" t="s">
        <v>3</v>
      </c>
      <c r="I30" s="2" t="s">
        <v>3</v>
      </c>
      <c r="J30" s="2">
        <v>97</v>
      </c>
      <c r="K30" s="2">
        <v>14</v>
      </c>
      <c r="L30" s="2">
        <v>1</v>
      </c>
      <c r="M30" s="2">
        <v>0</v>
      </c>
      <c r="O30" s="2" t="e">
        <f t="shared" si="9"/>
        <v>#VALUE!</v>
      </c>
      <c r="P30" s="2" t="e">
        <f t="shared" si="10"/>
        <v>#VALUE!</v>
      </c>
      <c r="Q30" s="2">
        <f t="shared" si="11"/>
        <v>970000000</v>
      </c>
      <c r="R30" s="2">
        <f t="shared" si="12"/>
        <v>1400000000</v>
      </c>
      <c r="S30" s="2">
        <f t="shared" si="13"/>
        <v>1000000000</v>
      </c>
      <c r="T30" s="2">
        <f t="shared" si="14"/>
        <v>0</v>
      </c>
      <c r="V30" s="2">
        <f t="shared" si="15"/>
        <v>1123333333.3333333</v>
      </c>
      <c r="W30" s="2">
        <f>AVERAGEIF(O30:T32, "&gt;0")</f>
        <v>1377500000</v>
      </c>
      <c r="X30" s="2">
        <f>AVERAGE(Q30:Q32)</f>
        <v>1040000000</v>
      </c>
      <c r="Y30" s="2">
        <f>_xlfn.STDEV.S(Q30:Q32)/SQRT(COUNT(Q30:Q32))</f>
        <v>65064070.986477122</v>
      </c>
    </row>
    <row r="31" spans="1:25" x14ac:dyDescent="0.35">
      <c r="A31" s="2">
        <v>24</v>
      </c>
      <c r="B31" s="2">
        <v>2744</v>
      </c>
      <c r="C31" s="2" t="s">
        <v>12</v>
      </c>
      <c r="D31" s="2">
        <v>5</v>
      </c>
      <c r="E31" s="2">
        <v>2</v>
      </c>
      <c r="F31" s="2">
        <v>4</v>
      </c>
      <c r="G31" s="2">
        <v>2</v>
      </c>
      <c r="H31" s="2" t="s">
        <v>3</v>
      </c>
      <c r="I31" s="2" t="s">
        <v>3</v>
      </c>
      <c r="J31" s="2">
        <v>117</v>
      </c>
      <c r="K31" s="2">
        <v>11</v>
      </c>
      <c r="L31" s="2">
        <v>3</v>
      </c>
      <c r="M31" s="2">
        <v>0</v>
      </c>
      <c r="O31" s="2" t="e">
        <f t="shared" si="9"/>
        <v>#VALUE!</v>
      </c>
      <c r="P31" s="2" t="e">
        <f t="shared" si="10"/>
        <v>#VALUE!</v>
      </c>
      <c r="Q31" s="2">
        <f t="shared" si="11"/>
        <v>1170000000</v>
      </c>
      <c r="R31" s="2">
        <f t="shared" si="12"/>
        <v>1100000000</v>
      </c>
      <c r="S31" s="2">
        <f t="shared" si="13"/>
        <v>3000000000</v>
      </c>
      <c r="T31" s="2">
        <f t="shared" si="14"/>
        <v>0</v>
      </c>
      <c r="V31" s="2">
        <f t="shared" si="15"/>
        <v>1756666666.6666667</v>
      </c>
    </row>
    <row r="32" spans="1:25" x14ac:dyDescent="0.35">
      <c r="A32" s="2">
        <v>24</v>
      </c>
      <c r="B32" s="2">
        <v>2744</v>
      </c>
      <c r="C32" s="2" t="s">
        <v>12</v>
      </c>
      <c r="D32" s="2">
        <v>5</v>
      </c>
      <c r="E32" s="2">
        <v>2</v>
      </c>
      <c r="F32" s="2">
        <v>4</v>
      </c>
      <c r="G32" s="2">
        <v>3</v>
      </c>
      <c r="H32" s="2" t="s">
        <v>3</v>
      </c>
      <c r="I32" s="2" t="s">
        <v>3</v>
      </c>
      <c r="J32" s="2">
        <v>98</v>
      </c>
      <c r="K32" s="2">
        <v>14</v>
      </c>
      <c r="L32" s="2">
        <v>0</v>
      </c>
      <c r="M32" s="2">
        <v>0</v>
      </c>
      <c r="O32" s="2" t="e">
        <f t="shared" si="9"/>
        <v>#VALUE!</v>
      </c>
      <c r="P32" s="2" t="e">
        <f t="shared" si="10"/>
        <v>#VALUE!</v>
      </c>
      <c r="Q32" s="2">
        <f t="shared" si="11"/>
        <v>980000000</v>
      </c>
      <c r="R32" s="2">
        <f t="shared" si="12"/>
        <v>1400000000</v>
      </c>
      <c r="S32" s="2">
        <f t="shared" si="13"/>
        <v>0</v>
      </c>
      <c r="T32" s="2">
        <f t="shared" si="14"/>
        <v>0</v>
      </c>
      <c r="V32" s="2">
        <f t="shared" si="15"/>
        <v>1190000000</v>
      </c>
    </row>
    <row r="33" spans="1:32" x14ac:dyDescent="0.35">
      <c r="A33" s="2">
        <v>24</v>
      </c>
      <c r="B33" s="2">
        <v>2430</v>
      </c>
      <c r="C33" s="2" t="s">
        <v>12</v>
      </c>
      <c r="D33" s="2">
        <v>0</v>
      </c>
      <c r="E33" s="2">
        <v>0</v>
      </c>
      <c r="F33" s="2">
        <v>0</v>
      </c>
      <c r="G33" s="2">
        <v>1</v>
      </c>
      <c r="H33" s="2" t="s">
        <v>3</v>
      </c>
      <c r="I33" s="2" t="s">
        <v>3</v>
      </c>
      <c r="J33" s="2">
        <v>169</v>
      </c>
      <c r="K33" s="2">
        <v>22</v>
      </c>
      <c r="L33" s="2">
        <v>4</v>
      </c>
      <c r="M33" s="2">
        <v>0</v>
      </c>
      <c r="O33" s="2" t="e">
        <f t="shared" si="9"/>
        <v>#VALUE!</v>
      </c>
      <c r="P33" s="2" t="e">
        <f t="shared" si="10"/>
        <v>#VALUE!</v>
      </c>
      <c r="Q33" s="2">
        <f t="shared" si="11"/>
        <v>1690000000</v>
      </c>
      <c r="R33" s="2">
        <f t="shared" si="12"/>
        <v>2200000000</v>
      </c>
      <c r="S33" s="2">
        <f t="shared" si="13"/>
        <v>4000000000</v>
      </c>
      <c r="T33" s="2">
        <f t="shared" si="14"/>
        <v>0</v>
      </c>
      <c r="V33" s="2">
        <f t="shared" si="15"/>
        <v>2630000000</v>
      </c>
      <c r="W33" s="2">
        <f>AVERAGEIF(O33:T35, "&gt;0")</f>
        <v>2093333333.3333333</v>
      </c>
      <c r="X33" s="2">
        <f>AVERAGE(Q33:Q35)</f>
        <v>1646666666.6666667</v>
      </c>
      <c r="Y33" s="2">
        <f>_xlfn.STDEV.S(Q33:Q35)/SQRT(COUNT(Q33:Q35))</f>
        <v>26034165.586355515</v>
      </c>
    </row>
    <row r="34" spans="1:32" x14ac:dyDescent="0.35">
      <c r="A34" s="2">
        <v>24</v>
      </c>
      <c r="B34" s="2">
        <v>2430</v>
      </c>
      <c r="C34" s="2" t="s">
        <v>12</v>
      </c>
      <c r="D34" s="2">
        <v>0</v>
      </c>
      <c r="E34" s="2">
        <v>0</v>
      </c>
      <c r="F34" s="2">
        <v>0</v>
      </c>
      <c r="G34" s="2">
        <v>2</v>
      </c>
      <c r="H34" s="2" t="s">
        <v>3</v>
      </c>
      <c r="I34" s="2" t="s">
        <v>3</v>
      </c>
      <c r="J34" s="2">
        <v>160</v>
      </c>
      <c r="K34" s="2">
        <v>18</v>
      </c>
      <c r="L34" s="2">
        <v>1</v>
      </c>
      <c r="M34" s="2">
        <v>0</v>
      </c>
      <c r="O34" s="2" t="e">
        <f t="shared" si="9"/>
        <v>#VALUE!</v>
      </c>
      <c r="P34" s="2" t="e">
        <f t="shared" si="10"/>
        <v>#VALUE!</v>
      </c>
      <c r="Q34" s="2">
        <f t="shared" si="11"/>
        <v>1600000000</v>
      </c>
      <c r="R34" s="2">
        <f t="shared" si="12"/>
        <v>1800000000</v>
      </c>
      <c r="S34" s="2">
        <f t="shared" si="13"/>
        <v>1000000000</v>
      </c>
      <c r="T34" s="2">
        <f t="shared" si="14"/>
        <v>0</v>
      </c>
      <c r="V34" s="2">
        <f t="shared" si="15"/>
        <v>1466666666.6666667</v>
      </c>
      <c r="AC34" s="3"/>
    </row>
    <row r="35" spans="1:32" x14ac:dyDescent="0.35">
      <c r="A35" s="2">
        <v>24</v>
      </c>
      <c r="B35" s="2">
        <v>2430</v>
      </c>
      <c r="C35" s="2" t="s">
        <v>12</v>
      </c>
      <c r="D35" s="2">
        <v>0</v>
      </c>
      <c r="E35" s="2">
        <v>0</v>
      </c>
      <c r="F35" s="2">
        <v>0</v>
      </c>
      <c r="G35" s="2">
        <v>3</v>
      </c>
      <c r="H35" s="2" t="s">
        <v>3</v>
      </c>
      <c r="I35" s="2" t="s">
        <v>3</v>
      </c>
      <c r="J35" s="2">
        <v>165</v>
      </c>
      <c r="K35" s="2">
        <v>19</v>
      </c>
      <c r="L35" s="2">
        <v>3</v>
      </c>
      <c r="M35" s="2">
        <v>0</v>
      </c>
      <c r="O35" s="2" t="e">
        <f t="shared" si="9"/>
        <v>#VALUE!</v>
      </c>
      <c r="P35" s="2" t="e">
        <f t="shared" si="10"/>
        <v>#VALUE!</v>
      </c>
      <c r="Q35" s="2">
        <f t="shared" si="11"/>
        <v>1650000000</v>
      </c>
      <c r="R35" s="2">
        <f t="shared" si="12"/>
        <v>1900000000</v>
      </c>
      <c r="S35" s="2">
        <f t="shared" si="13"/>
        <v>3000000000</v>
      </c>
      <c r="T35" s="2">
        <f t="shared" si="14"/>
        <v>0</v>
      </c>
      <c r="V35" s="2">
        <f t="shared" si="15"/>
        <v>2183333333.3333335</v>
      </c>
    </row>
    <row r="36" spans="1:32" x14ac:dyDescent="0.35">
      <c r="A36" s="2">
        <v>24</v>
      </c>
      <c r="B36" s="2">
        <v>2430</v>
      </c>
      <c r="C36" s="2" t="s">
        <v>12</v>
      </c>
      <c r="D36" s="2">
        <v>5</v>
      </c>
      <c r="E36" s="2">
        <v>0</v>
      </c>
      <c r="F36" s="2">
        <v>0</v>
      </c>
      <c r="G36" s="2">
        <v>1</v>
      </c>
      <c r="H36" s="2" t="s">
        <v>3</v>
      </c>
      <c r="I36" s="2" t="s">
        <v>3</v>
      </c>
      <c r="J36" s="2">
        <v>125</v>
      </c>
      <c r="K36" s="2">
        <v>18</v>
      </c>
      <c r="L36" s="2">
        <v>1</v>
      </c>
      <c r="M36" s="2">
        <v>0</v>
      </c>
      <c r="O36" s="2" t="e">
        <f t="shared" si="9"/>
        <v>#VALUE!</v>
      </c>
      <c r="P36" s="2" t="e">
        <f t="shared" si="10"/>
        <v>#VALUE!</v>
      </c>
      <c r="Q36" s="2">
        <f t="shared" si="11"/>
        <v>1250000000</v>
      </c>
      <c r="R36" s="2">
        <f t="shared" si="12"/>
        <v>1800000000</v>
      </c>
      <c r="S36" s="2">
        <f t="shared" si="13"/>
        <v>1000000000</v>
      </c>
      <c r="T36" s="2">
        <f t="shared" si="14"/>
        <v>0</v>
      </c>
      <c r="V36" s="2">
        <f t="shared" si="15"/>
        <v>1350000000</v>
      </c>
      <c r="W36" s="2">
        <f>AVERAGEIF(O36:T38, "&gt;0")</f>
        <v>1488571428.5714285</v>
      </c>
      <c r="X36" s="2">
        <f>AVERAGE(Q36:Q38)</f>
        <v>1240000000</v>
      </c>
      <c r="Y36" s="2">
        <f>_xlfn.STDEV.S(Q36:Q38)/SQRT(COUNT(Q36:Q38))</f>
        <v>10000000</v>
      </c>
    </row>
    <row r="37" spans="1:32" x14ac:dyDescent="0.35">
      <c r="A37" s="2">
        <v>24</v>
      </c>
      <c r="B37" s="2">
        <v>2430</v>
      </c>
      <c r="C37" s="2" t="s">
        <v>12</v>
      </c>
      <c r="D37" s="2">
        <v>5</v>
      </c>
      <c r="E37" s="2">
        <v>0</v>
      </c>
      <c r="F37" s="2">
        <v>0</v>
      </c>
      <c r="G37" s="2">
        <v>2</v>
      </c>
      <c r="H37" s="2" t="s">
        <v>3</v>
      </c>
      <c r="I37" s="2" t="s">
        <v>3</v>
      </c>
      <c r="J37" s="2">
        <v>125</v>
      </c>
      <c r="K37" s="2">
        <v>23</v>
      </c>
      <c r="L37" s="2">
        <v>0</v>
      </c>
      <c r="M37" s="2">
        <v>0</v>
      </c>
      <c r="O37" s="2" t="e">
        <f t="shared" si="9"/>
        <v>#VALUE!</v>
      </c>
      <c r="P37" s="2" t="e">
        <f t="shared" si="10"/>
        <v>#VALUE!</v>
      </c>
      <c r="Q37" s="2">
        <f t="shared" si="11"/>
        <v>1250000000</v>
      </c>
      <c r="R37" s="2">
        <f t="shared" si="12"/>
        <v>2300000000</v>
      </c>
      <c r="S37" s="2">
        <f t="shared" si="13"/>
        <v>0</v>
      </c>
      <c r="T37" s="2">
        <f t="shared" si="14"/>
        <v>0</v>
      </c>
      <c r="V37" s="2">
        <f t="shared" si="15"/>
        <v>1775000000</v>
      </c>
    </row>
    <row r="38" spans="1:32" x14ac:dyDescent="0.35">
      <c r="A38" s="2">
        <v>24</v>
      </c>
      <c r="B38" s="2">
        <v>2430</v>
      </c>
      <c r="C38" s="2" t="s">
        <v>12</v>
      </c>
      <c r="D38" s="2">
        <v>5</v>
      </c>
      <c r="E38" s="2">
        <v>0</v>
      </c>
      <c r="F38" s="2">
        <v>0</v>
      </c>
      <c r="G38" s="2">
        <v>3</v>
      </c>
      <c r="H38" s="2" t="s">
        <v>3</v>
      </c>
      <c r="I38" s="2" t="s">
        <v>3</v>
      </c>
      <c r="J38" s="2">
        <v>122</v>
      </c>
      <c r="K38" s="2">
        <v>16</v>
      </c>
      <c r="L38" s="2">
        <v>0</v>
      </c>
      <c r="M38" s="2">
        <v>0</v>
      </c>
      <c r="O38" s="2" t="e">
        <f t="shared" si="9"/>
        <v>#VALUE!</v>
      </c>
      <c r="P38" s="2" t="e">
        <f t="shared" si="10"/>
        <v>#VALUE!</v>
      </c>
      <c r="Q38" s="2">
        <f t="shared" si="11"/>
        <v>1220000000</v>
      </c>
      <c r="R38" s="2">
        <f t="shared" si="12"/>
        <v>1600000000</v>
      </c>
      <c r="S38" s="2">
        <f t="shared" si="13"/>
        <v>0</v>
      </c>
      <c r="T38" s="2">
        <f t="shared" si="14"/>
        <v>0</v>
      </c>
      <c r="V38" s="2">
        <f t="shared" si="15"/>
        <v>1410000000</v>
      </c>
    </row>
    <row r="39" spans="1:32" x14ac:dyDescent="0.35">
      <c r="A39" s="2">
        <v>24</v>
      </c>
      <c r="B39" s="2">
        <v>2430</v>
      </c>
      <c r="C39" s="2" t="s">
        <v>12</v>
      </c>
      <c r="D39" s="2">
        <v>5</v>
      </c>
      <c r="E39" s="2">
        <v>2</v>
      </c>
      <c r="F39" s="2">
        <v>0</v>
      </c>
      <c r="G39" s="2">
        <v>1</v>
      </c>
      <c r="H39" s="2" t="s">
        <v>3</v>
      </c>
      <c r="I39" s="2" t="s">
        <v>3</v>
      </c>
      <c r="J39" s="2">
        <v>175</v>
      </c>
      <c r="K39" s="2">
        <v>21</v>
      </c>
      <c r="L39" s="2">
        <v>6</v>
      </c>
      <c r="M39" s="2">
        <v>0</v>
      </c>
      <c r="O39" s="2" t="e">
        <f t="shared" si="9"/>
        <v>#VALUE!</v>
      </c>
      <c r="P39" s="2" t="e">
        <f t="shared" si="10"/>
        <v>#VALUE!</v>
      </c>
      <c r="Q39" s="2">
        <f t="shared" si="11"/>
        <v>1750000000</v>
      </c>
      <c r="R39" s="2">
        <f t="shared" si="12"/>
        <v>2100000000</v>
      </c>
      <c r="S39" s="2">
        <f t="shared" si="13"/>
        <v>6000000000</v>
      </c>
      <c r="T39" s="2">
        <f t="shared" si="14"/>
        <v>0</v>
      </c>
      <c r="V39" s="2">
        <f t="shared" si="15"/>
        <v>3283333333.3333335</v>
      </c>
      <c r="W39" s="2">
        <f>AVERAGEIF(O39:T41, "&gt;0")</f>
        <v>2707777777.7777777</v>
      </c>
      <c r="X39" s="2">
        <f>AVERAGE(Q39:Q41)</f>
        <v>1690000000</v>
      </c>
      <c r="Y39" s="2">
        <f>_xlfn.STDEV.S(Q39:Q41)/SQRT(COUNT(Q39:Q41))</f>
        <v>30550504.633038934</v>
      </c>
    </row>
    <row r="40" spans="1:32" x14ac:dyDescent="0.35">
      <c r="A40" s="2">
        <v>24</v>
      </c>
      <c r="B40" s="2">
        <v>2430</v>
      </c>
      <c r="C40" s="2" t="s">
        <v>12</v>
      </c>
      <c r="D40" s="2">
        <v>5</v>
      </c>
      <c r="E40" s="2">
        <v>2</v>
      </c>
      <c r="F40" s="2">
        <v>0</v>
      </c>
      <c r="G40" s="2">
        <v>2</v>
      </c>
      <c r="H40" s="2" t="s">
        <v>3</v>
      </c>
      <c r="I40" s="2" t="s">
        <v>3</v>
      </c>
      <c r="J40" s="2">
        <v>167</v>
      </c>
      <c r="K40" s="2">
        <v>26</v>
      </c>
      <c r="L40" s="2">
        <v>5</v>
      </c>
      <c r="M40" s="2">
        <v>0</v>
      </c>
      <c r="O40" s="2" t="e">
        <f t="shared" si="9"/>
        <v>#VALUE!</v>
      </c>
      <c r="P40" s="2" t="e">
        <f t="shared" si="10"/>
        <v>#VALUE!</v>
      </c>
      <c r="Q40" s="2">
        <f t="shared" si="11"/>
        <v>1670000000</v>
      </c>
      <c r="R40" s="2">
        <f t="shared" si="12"/>
        <v>2600000000</v>
      </c>
      <c r="S40" s="2">
        <f t="shared" si="13"/>
        <v>5000000000</v>
      </c>
      <c r="T40" s="2">
        <f t="shared" si="14"/>
        <v>0</v>
      </c>
      <c r="V40" s="2">
        <f t="shared" si="15"/>
        <v>3090000000</v>
      </c>
    </row>
    <row r="41" spans="1:32" x14ac:dyDescent="0.35">
      <c r="A41" s="2">
        <v>24</v>
      </c>
      <c r="B41" s="2">
        <v>2430</v>
      </c>
      <c r="C41" s="2" t="s">
        <v>12</v>
      </c>
      <c r="D41" s="2">
        <v>5</v>
      </c>
      <c r="E41" s="2">
        <v>2</v>
      </c>
      <c r="F41" s="2">
        <v>0</v>
      </c>
      <c r="G41" s="2">
        <v>3</v>
      </c>
      <c r="H41" s="2" t="s">
        <v>3</v>
      </c>
      <c r="I41" s="2" t="s">
        <v>3</v>
      </c>
      <c r="J41" s="2">
        <v>165</v>
      </c>
      <c r="K41" s="2">
        <v>16</v>
      </c>
      <c r="L41" s="2">
        <v>2</v>
      </c>
      <c r="M41" s="2">
        <v>0</v>
      </c>
      <c r="O41" s="2" t="e">
        <f t="shared" si="9"/>
        <v>#VALUE!</v>
      </c>
      <c r="P41" s="2" t="e">
        <f t="shared" si="10"/>
        <v>#VALUE!</v>
      </c>
      <c r="Q41" s="2">
        <f t="shared" si="11"/>
        <v>1650000000</v>
      </c>
      <c r="R41" s="2">
        <f t="shared" si="12"/>
        <v>1600000000</v>
      </c>
      <c r="S41" s="2">
        <f t="shared" si="13"/>
        <v>2000000000</v>
      </c>
      <c r="T41" s="2">
        <f t="shared" si="14"/>
        <v>0</v>
      </c>
      <c r="V41" s="2">
        <f t="shared" si="15"/>
        <v>1750000000</v>
      </c>
    </row>
    <row r="42" spans="1:32" x14ac:dyDescent="0.35">
      <c r="A42" s="2">
        <v>24</v>
      </c>
      <c r="B42" s="2">
        <v>2430</v>
      </c>
      <c r="C42" s="2" t="s">
        <v>12</v>
      </c>
      <c r="D42" s="2">
        <v>5</v>
      </c>
      <c r="E42" s="2">
        <v>2</v>
      </c>
      <c r="F42" s="2">
        <v>2</v>
      </c>
      <c r="G42" s="2">
        <v>1</v>
      </c>
      <c r="H42" s="2" t="s">
        <v>3</v>
      </c>
      <c r="I42" s="2" t="s">
        <v>3</v>
      </c>
      <c r="J42" s="2">
        <v>130</v>
      </c>
      <c r="K42" s="2">
        <v>17</v>
      </c>
      <c r="L42" s="2">
        <v>3</v>
      </c>
      <c r="M42" s="2">
        <v>0</v>
      </c>
      <c r="O42" s="2" t="e">
        <f t="shared" ref="O42:O47" si="16">H42*100*10^(-1*$H$2)</f>
        <v>#VALUE!</v>
      </c>
      <c r="P42" s="2" t="e">
        <f t="shared" ref="P42:P47" si="17">I42*100*10^(-1*$I$2)</f>
        <v>#VALUE!</v>
      </c>
      <c r="Q42" s="2">
        <f t="shared" ref="Q42:Q47" si="18">J42*100*10^(-1*$J$2)</f>
        <v>1300000000</v>
      </c>
      <c r="R42" s="2">
        <f t="shared" ref="R42:R47" si="19">K42*100*10^(-1*$K$2)</f>
        <v>1700000000</v>
      </c>
      <c r="S42" s="2">
        <f t="shared" ref="S42:S47" si="20">L42*100*10^(-1*$L$2)</f>
        <v>3000000000</v>
      </c>
      <c r="T42" s="2">
        <f t="shared" ref="T42:T47" si="21">M42*100*10^(-1*$M$2)</f>
        <v>0</v>
      </c>
      <c r="V42" s="2">
        <f t="shared" ref="V42:V47" si="22">AVERAGEIF(O42:T42, "&gt;0")</f>
        <v>2000000000</v>
      </c>
      <c r="W42" s="2">
        <f>AVERAGEIF(O42:T44, "&gt;0")</f>
        <v>1791250000</v>
      </c>
      <c r="X42" s="2">
        <f>AVERAGE(Q42:Q44)</f>
        <v>1310000000</v>
      </c>
      <c r="Y42" s="2">
        <f>_xlfn.STDEV.S(Q42:Q44)/SQRT(COUNT(Q42:Q44))</f>
        <v>10000000</v>
      </c>
    </row>
    <row r="43" spans="1:32" x14ac:dyDescent="0.35">
      <c r="A43" s="2">
        <v>24</v>
      </c>
      <c r="B43" s="2">
        <v>2430</v>
      </c>
      <c r="C43" s="2" t="s">
        <v>12</v>
      </c>
      <c r="D43" s="2">
        <v>5</v>
      </c>
      <c r="E43" s="2">
        <v>2</v>
      </c>
      <c r="F43" s="2">
        <v>2</v>
      </c>
      <c r="G43" s="2">
        <v>2</v>
      </c>
      <c r="H43" s="2" t="s">
        <v>3</v>
      </c>
      <c r="I43" s="2" t="s">
        <v>3</v>
      </c>
      <c r="J43" s="2">
        <v>130</v>
      </c>
      <c r="K43" s="2">
        <v>16</v>
      </c>
      <c r="L43" s="2">
        <v>2</v>
      </c>
      <c r="M43" s="2">
        <v>0</v>
      </c>
      <c r="O43" s="2" t="e">
        <f t="shared" si="16"/>
        <v>#VALUE!</v>
      </c>
      <c r="P43" s="2" t="e">
        <f t="shared" si="17"/>
        <v>#VALUE!</v>
      </c>
      <c r="Q43" s="2">
        <f t="shared" si="18"/>
        <v>1300000000</v>
      </c>
      <c r="R43" s="2">
        <f t="shared" si="19"/>
        <v>1600000000</v>
      </c>
      <c r="S43" s="2">
        <f t="shared" si="20"/>
        <v>2000000000</v>
      </c>
      <c r="T43" s="2">
        <f t="shared" si="21"/>
        <v>0</v>
      </c>
      <c r="V43" s="2">
        <f t="shared" si="22"/>
        <v>1633333333.3333333</v>
      </c>
      <c r="AC43" s="3"/>
    </row>
    <row r="44" spans="1:32" x14ac:dyDescent="0.35">
      <c r="A44" s="2">
        <v>24</v>
      </c>
      <c r="B44" s="2">
        <v>2430</v>
      </c>
      <c r="C44" s="2" t="s">
        <v>12</v>
      </c>
      <c r="D44" s="2">
        <v>5</v>
      </c>
      <c r="E44" s="2">
        <v>2</v>
      </c>
      <c r="F44" s="2">
        <v>2</v>
      </c>
      <c r="G44" s="2">
        <v>3</v>
      </c>
      <c r="H44" s="2" t="s">
        <v>3</v>
      </c>
      <c r="I44" s="2" t="s">
        <v>3</v>
      </c>
      <c r="J44" s="2">
        <v>133</v>
      </c>
      <c r="K44" s="2">
        <v>21</v>
      </c>
      <c r="L44" s="2">
        <v>0</v>
      </c>
      <c r="M44" s="2">
        <v>0</v>
      </c>
      <c r="O44" s="2" t="e">
        <f t="shared" si="16"/>
        <v>#VALUE!</v>
      </c>
      <c r="P44" s="2" t="e">
        <f t="shared" si="17"/>
        <v>#VALUE!</v>
      </c>
      <c r="Q44" s="2">
        <f t="shared" si="18"/>
        <v>1330000000</v>
      </c>
      <c r="R44" s="2">
        <f t="shared" si="19"/>
        <v>2100000000</v>
      </c>
      <c r="S44" s="2">
        <f t="shared" si="20"/>
        <v>0</v>
      </c>
      <c r="T44" s="2">
        <f t="shared" si="21"/>
        <v>0</v>
      </c>
      <c r="V44" s="2">
        <f t="shared" si="22"/>
        <v>1715000000</v>
      </c>
    </row>
    <row r="45" spans="1:32" x14ac:dyDescent="0.35">
      <c r="A45" s="2">
        <v>24</v>
      </c>
      <c r="B45" s="2">
        <v>2430</v>
      </c>
      <c r="C45" s="2" t="s">
        <v>12</v>
      </c>
      <c r="D45" s="2">
        <v>5</v>
      </c>
      <c r="E45" s="2">
        <v>2</v>
      </c>
      <c r="F45" s="2">
        <v>4</v>
      </c>
      <c r="G45" s="2">
        <v>1</v>
      </c>
      <c r="H45" s="2" t="s">
        <v>3</v>
      </c>
      <c r="I45" s="2" t="s">
        <v>3</v>
      </c>
      <c r="J45" s="2">
        <v>150</v>
      </c>
      <c r="K45" s="2">
        <v>14</v>
      </c>
      <c r="L45" s="2">
        <v>2</v>
      </c>
      <c r="M45" s="2">
        <v>0</v>
      </c>
      <c r="O45" s="2" t="e">
        <f t="shared" si="16"/>
        <v>#VALUE!</v>
      </c>
      <c r="P45" s="2" t="e">
        <f t="shared" si="17"/>
        <v>#VALUE!</v>
      </c>
      <c r="Q45" s="2">
        <f t="shared" si="18"/>
        <v>1500000000</v>
      </c>
      <c r="R45" s="2">
        <f t="shared" si="19"/>
        <v>1400000000</v>
      </c>
      <c r="S45" s="2">
        <f t="shared" si="20"/>
        <v>2000000000</v>
      </c>
      <c r="T45" s="2">
        <f t="shared" si="21"/>
        <v>0</v>
      </c>
      <c r="V45" s="2">
        <f t="shared" si="22"/>
        <v>1633333333.3333333</v>
      </c>
      <c r="W45" s="2">
        <f>AVERAGEIF(O45:T47, "&gt;0")</f>
        <v>1772222222.2222223</v>
      </c>
      <c r="X45" s="2">
        <f>AVERAGE(Q45:Q47)</f>
        <v>1483333333.3333333</v>
      </c>
      <c r="Y45" s="2">
        <f>_xlfn.STDEV.S(Q45:Q47)/SQRT(COUNT(Q45:Q47))</f>
        <v>21858128.414340004</v>
      </c>
      <c r="AE45" s="3"/>
      <c r="AF45" s="3"/>
    </row>
    <row r="46" spans="1:32" x14ac:dyDescent="0.35">
      <c r="A46" s="2">
        <v>24</v>
      </c>
      <c r="B46" s="2">
        <v>2430</v>
      </c>
      <c r="C46" s="2" t="s">
        <v>12</v>
      </c>
      <c r="D46" s="2">
        <v>5</v>
      </c>
      <c r="E46" s="2">
        <v>2</v>
      </c>
      <c r="F46" s="2">
        <v>4</v>
      </c>
      <c r="G46" s="2">
        <v>2</v>
      </c>
      <c r="H46" s="2" t="s">
        <v>3</v>
      </c>
      <c r="I46" s="2" t="s">
        <v>3</v>
      </c>
      <c r="J46" s="2">
        <v>144</v>
      </c>
      <c r="K46" s="2">
        <v>12</v>
      </c>
      <c r="L46" s="2">
        <v>2</v>
      </c>
      <c r="M46" s="2">
        <v>0</v>
      </c>
      <c r="O46" s="2" t="e">
        <f t="shared" si="16"/>
        <v>#VALUE!</v>
      </c>
      <c r="P46" s="2" t="e">
        <f t="shared" si="17"/>
        <v>#VALUE!</v>
      </c>
      <c r="Q46" s="2">
        <f t="shared" si="18"/>
        <v>1440000000</v>
      </c>
      <c r="R46" s="2">
        <f t="shared" si="19"/>
        <v>1200000000</v>
      </c>
      <c r="S46" s="2">
        <f t="shared" si="20"/>
        <v>2000000000</v>
      </c>
      <c r="T46" s="2">
        <f t="shared" si="21"/>
        <v>0</v>
      </c>
      <c r="V46" s="2">
        <f t="shared" si="22"/>
        <v>1546666666.6666667</v>
      </c>
    </row>
    <row r="47" spans="1:32" x14ac:dyDescent="0.35">
      <c r="A47" s="2">
        <v>24</v>
      </c>
      <c r="B47" s="2">
        <v>2430</v>
      </c>
      <c r="C47" s="2" t="s">
        <v>12</v>
      </c>
      <c r="D47" s="2">
        <v>5</v>
      </c>
      <c r="E47" s="2">
        <v>2</v>
      </c>
      <c r="F47" s="2">
        <v>4</v>
      </c>
      <c r="G47" s="2">
        <v>3</v>
      </c>
      <c r="H47" s="2" t="s">
        <v>3</v>
      </c>
      <c r="I47" s="2" t="s">
        <v>3</v>
      </c>
      <c r="J47" s="2">
        <v>151</v>
      </c>
      <c r="K47" s="2">
        <v>19</v>
      </c>
      <c r="L47" s="2">
        <v>3</v>
      </c>
      <c r="M47" s="2">
        <v>0</v>
      </c>
      <c r="O47" s="2" t="e">
        <f t="shared" si="16"/>
        <v>#VALUE!</v>
      </c>
      <c r="P47" s="2" t="e">
        <f t="shared" si="17"/>
        <v>#VALUE!</v>
      </c>
      <c r="Q47" s="2">
        <f t="shared" si="18"/>
        <v>1510000000</v>
      </c>
      <c r="R47" s="2">
        <f t="shared" si="19"/>
        <v>1900000000</v>
      </c>
      <c r="S47" s="2">
        <f t="shared" si="20"/>
        <v>3000000000</v>
      </c>
      <c r="T47" s="2">
        <f t="shared" si="21"/>
        <v>0</v>
      </c>
      <c r="V47" s="2">
        <f t="shared" si="22"/>
        <v>2136666666.6666667</v>
      </c>
    </row>
    <row r="49" spans="1:30" x14ac:dyDescent="0.35">
      <c r="A49" s="2" t="s">
        <v>14</v>
      </c>
    </row>
    <row r="50" spans="1:30" x14ac:dyDescent="0.35">
      <c r="A50" s="2" t="s">
        <v>1</v>
      </c>
      <c r="B50" s="2" t="s">
        <v>6</v>
      </c>
      <c r="C50" s="2" t="s">
        <v>7</v>
      </c>
      <c r="D50" s="2" t="s">
        <v>13</v>
      </c>
      <c r="E50" s="2" t="s">
        <v>18</v>
      </c>
      <c r="F50" s="2" t="s">
        <v>19</v>
      </c>
      <c r="G50" s="2" t="s">
        <v>16</v>
      </c>
      <c r="H50" s="2">
        <v>-3</v>
      </c>
      <c r="I50" s="2">
        <v>-4</v>
      </c>
      <c r="J50" s="2">
        <v>-5</v>
      </c>
      <c r="K50" s="2">
        <v>-6</v>
      </c>
      <c r="L50" s="2">
        <v>-7</v>
      </c>
      <c r="M50" s="2">
        <v>-8</v>
      </c>
      <c r="O50" s="2" t="s">
        <v>0</v>
      </c>
      <c r="V50" s="2" t="s">
        <v>2</v>
      </c>
      <c r="W50" s="2" t="s">
        <v>22</v>
      </c>
      <c r="X50" s="2" t="s">
        <v>20</v>
      </c>
      <c r="Y50" s="2" t="s">
        <v>21</v>
      </c>
    </row>
    <row r="51" spans="1:30" x14ac:dyDescent="0.35">
      <c r="A51" s="2">
        <v>0</v>
      </c>
      <c r="B51" s="2" t="s">
        <v>8</v>
      </c>
      <c r="C51" s="2" t="s">
        <v>12</v>
      </c>
      <c r="D51" s="2">
        <v>0</v>
      </c>
      <c r="E51" s="2">
        <v>0</v>
      </c>
      <c r="F51" s="2">
        <v>0</v>
      </c>
      <c r="G51" s="2">
        <v>1</v>
      </c>
      <c r="H51" s="2" t="s">
        <v>3</v>
      </c>
      <c r="I51" s="2" t="s">
        <v>3</v>
      </c>
      <c r="J51" s="2">
        <v>110</v>
      </c>
      <c r="K51" s="2">
        <v>13</v>
      </c>
      <c r="L51" s="2">
        <v>0</v>
      </c>
      <c r="M51" s="2">
        <v>0</v>
      </c>
      <c r="O51" s="2" t="e">
        <f>H51*100*10^(-1*$H$2)</f>
        <v>#VALUE!</v>
      </c>
      <c r="P51" s="2" t="e">
        <f>I51*100*10^(-1*$I$2)</f>
        <v>#VALUE!</v>
      </c>
      <c r="Q51" s="2">
        <f t="shared" ref="Q51:Q65" si="23">J51*100*10^(-1*$J$2)</f>
        <v>1100000000</v>
      </c>
      <c r="R51" s="2">
        <f t="shared" ref="R51:R95" si="24">K51*100*10^(-1*$K$2)</f>
        <v>1300000000</v>
      </c>
      <c r="S51" s="2">
        <f t="shared" ref="S51:S95" si="25">L51*100*10^(-1*$L$2)</f>
        <v>0</v>
      </c>
      <c r="T51" s="2">
        <f t="shared" ref="T51:T95" si="26">M51*100*10^(-1*$M$2)</f>
        <v>0</v>
      </c>
      <c r="V51" s="2">
        <f>AVERAGEIF(O51:T51, "&gt;0")</f>
        <v>1200000000</v>
      </c>
      <c r="W51" s="2">
        <f>AVERAGEIF(O51:T53, "&gt;0")</f>
        <v>1015714285.7142857</v>
      </c>
      <c r="X51" s="2">
        <f>AVERAGE(Q51:Q53)</f>
        <v>1070000000</v>
      </c>
      <c r="Y51" s="2">
        <f>_xlfn.STDEV.S(Q51:Q53)/SQRT(COUNT(Q51:Q53))</f>
        <v>17320508.075688776</v>
      </c>
    </row>
    <row r="52" spans="1:30" x14ac:dyDescent="0.35">
      <c r="A52" s="2">
        <v>0</v>
      </c>
      <c r="B52" s="2" t="s">
        <v>8</v>
      </c>
      <c r="C52" s="2" t="s">
        <v>12</v>
      </c>
      <c r="D52" s="2">
        <v>0</v>
      </c>
      <c r="E52" s="2">
        <v>0</v>
      </c>
      <c r="F52" s="2">
        <v>0</v>
      </c>
      <c r="G52" s="2">
        <v>2</v>
      </c>
      <c r="H52" s="2" t="s">
        <v>3</v>
      </c>
      <c r="I52" s="2" t="s">
        <v>3</v>
      </c>
      <c r="J52" s="2">
        <v>104</v>
      </c>
      <c r="K52" s="2">
        <v>8</v>
      </c>
      <c r="L52" s="2">
        <v>0</v>
      </c>
      <c r="M52" s="2">
        <v>0</v>
      </c>
      <c r="O52" s="2" t="e">
        <f t="shared" ref="O52:O95" si="27">H52*100*10^(-1*$H$2)</f>
        <v>#VALUE!</v>
      </c>
      <c r="P52" s="2" t="e">
        <f t="shared" ref="P52:P65" si="28">I52*100*10^(-1*$I$2)</f>
        <v>#VALUE!</v>
      </c>
      <c r="Q52" s="2">
        <f t="shared" si="23"/>
        <v>1040000000</v>
      </c>
      <c r="R52" s="2">
        <f t="shared" si="24"/>
        <v>800000000</v>
      </c>
      <c r="S52" s="2">
        <f t="shared" si="25"/>
        <v>0</v>
      </c>
      <c r="T52" s="2" t="e">
        <f>#REF!*100*10^(-1*$M$2)</f>
        <v>#REF!</v>
      </c>
      <c r="V52" s="2">
        <f t="shared" ref="V52:V95" si="29">AVERAGEIF(O52:T52, "&gt;0")</f>
        <v>920000000</v>
      </c>
    </row>
    <row r="53" spans="1:30" x14ac:dyDescent="0.35">
      <c r="A53" s="2">
        <v>0</v>
      </c>
      <c r="B53" s="2" t="s">
        <v>8</v>
      </c>
      <c r="C53" s="2" t="s">
        <v>12</v>
      </c>
      <c r="D53" s="2">
        <v>0</v>
      </c>
      <c r="E53" s="2">
        <v>0</v>
      </c>
      <c r="F53" s="2">
        <v>0</v>
      </c>
      <c r="G53" s="2">
        <v>3</v>
      </c>
      <c r="H53" s="2" t="s">
        <v>3</v>
      </c>
      <c r="I53" s="2" t="s">
        <v>3</v>
      </c>
      <c r="J53" s="2">
        <v>107</v>
      </c>
      <c r="K53" s="2">
        <v>8</v>
      </c>
      <c r="L53" s="2">
        <v>1</v>
      </c>
      <c r="M53" s="2">
        <v>0</v>
      </c>
      <c r="O53" s="2" t="e">
        <f t="shared" si="27"/>
        <v>#VALUE!</v>
      </c>
      <c r="P53" s="2" t="e">
        <f t="shared" si="28"/>
        <v>#VALUE!</v>
      </c>
      <c r="Q53" s="2">
        <f t="shared" si="23"/>
        <v>1070000000</v>
      </c>
      <c r="R53" s="2">
        <f t="shared" si="24"/>
        <v>800000000</v>
      </c>
      <c r="S53" s="2">
        <f t="shared" si="25"/>
        <v>1000000000</v>
      </c>
      <c r="T53" s="2" t="e">
        <f>#REF!*100*10^(-1*$M$2)</f>
        <v>#REF!</v>
      </c>
      <c r="V53" s="2">
        <f t="shared" si="29"/>
        <v>956666666.66666663</v>
      </c>
    </row>
    <row r="54" spans="1:30" x14ac:dyDescent="0.35">
      <c r="A54" s="2">
        <v>0</v>
      </c>
      <c r="B54" s="2">
        <v>2744</v>
      </c>
      <c r="C54" s="2" t="s">
        <v>8</v>
      </c>
      <c r="D54" s="2">
        <v>0</v>
      </c>
      <c r="E54" s="2">
        <v>0</v>
      </c>
      <c r="F54" s="2">
        <v>0</v>
      </c>
      <c r="G54" s="2">
        <v>1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O54" s="2">
        <f t="shared" si="27"/>
        <v>0</v>
      </c>
      <c r="P54" s="2">
        <f t="shared" si="28"/>
        <v>0</v>
      </c>
      <c r="Q54" s="2">
        <f t="shared" si="23"/>
        <v>0</v>
      </c>
      <c r="R54" s="2">
        <f t="shared" si="24"/>
        <v>0</v>
      </c>
      <c r="S54" s="2">
        <f t="shared" si="25"/>
        <v>0</v>
      </c>
      <c r="T54" s="2">
        <f t="shared" si="26"/>
        <v>0</v>
      </c>
      <c r="V54" s="2">
        <v>0</v>
      </c>
      <c r="W54" s="2">
        <v>0</v>
      </c>
      <c r="X54" s="2">
        <f>AVERAGE(Q54:Q56)</f>
        <v>0</v>
      </c>
      <c r="Y54" s="2">
        <f>_xlfn.STDEV.S(Q54:Q56)/SQRT(COUNT(Q54:Q56))</f>
        <v>0</v>
      </c>
    </row>
    <row r="55" spans="1:30" x14ac:dyDescent="0.35">
      <c r="A55" s="2">
        <v>0</v>
      </c>
      <c r="B55" s="2">
        <v>2744</v>
      </c>
      <c r="C55" s="2" t="s">
        <v>8</v>
      </c>
      <c r="D55" s="2">
        <v>0</v>
      </c>
      <c r="E55" s="2">
        <v>0</v>
      </c>
      <c r="F55" s="2">
        <v>0</v>
      </c>
      <c r="G55" s="2">
        <v>2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O55" s="2">
        <f t="shared" si="27"/>
        <v>0</v>
      </c>
      <c r="P55" s="2">
        <f t="shared" si="28"/>
        <v>0</v>
      </c>
      <c r="Q55" s="2">
        <f t="shared" si="23"/>
        <v>0</v>
      </c>
      <c r="R55" s="2">
        <f t="shared" si="24"/>
        <v>0</v>
      </c>
      <c r="S55" s="2">
        <f t="shared" si="25"/>
        <v>0</v>
      </c>
      <c r="T55" s="2">
        <f t="shared" si="26"/>
        <v>0</v>
      </c>
      <c r="V55" s="2">
        <v>0</v>
      </c>
    </row>
    <row r="56" spans="1:30" x14ac:dyDescent="0.35">
      <c r="A56" s="2">
        <v>0</v>
      </c>
      <c r="B56" s="2">
        <v>2744</v>
      </c>
      <c r="C56" s="2" t="s">
        <v>8</v>
      </c>
      <c r="D56" s="2">
        <v>0</v>
      </c>
      <c r="E56" s="2">
        <v>0</v>
      </c>
      <c r="F56" s="2">
        <v>0</v>
      </c>
      <c r="G56" s="2">
        <v>3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O56" s="2">
        <f t="shared" si="27"/>
        <v>0</v>
      </c>
      <c r="P56" s="2">
        <f t="shared" si="28"/>
        <v>0</v>
      </c>
      <c r="Q56" s="2">
        <f t="shared" si="23"/>
        <v>0</v>
      </c>
      <c r="R56" s="2">
        <f t="shared" si="24"/>
        <v>0</v>
      </c>
      <c r="S56" s="2">
        <f t="shared" si="25"/>
        <v>0</v>
      </c>
      <c r="T56" s="2">
        <f t="shared" si="26"/>
        <v>0</v>
      </c>
      <c r="V56" s="2">
        <v>0</v>
      </c>
      <c r="AD56" s="3"/>
    </row>
    <row r="57" spans="1:30" x14ac:dyDescent="0.35">
      <c r="A57" s="2">
        <v>0</v>
      </c>
      <c r="B57" s="2">
        <v>2430</v>
      </c>
      <c r="C57" s="2" t="s">
        <v>8</v>
      </c>
      <c r="D57" s="2">
        <v>0</v>
      </c>
      <c r="E57" s="2">
        <v>0</v>
      </c>
      <c r="F57" s="2">
        <v>0</v>
      </c>
      <c r="G57" s="2">
        <v>1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O57" s="2">
        <f t="shared" si="27"/>
        <v>0</v>
      </c>
      <c r="P57" s="2">
        <f t="shared" si="28"/>
        <v>0</v>
      </c>
      <c r="Q57" s="2">
        <f t="shared" si="23"/>
        <v>0</v>
      </c>
      <c r="R57" s="2">
        <f t="shared" si="24"/>
        <v>0</v>
      </c>
      <c r="S57" s="2">
        <f t="shared" si="25"/>
        <v>0</v>
      </c>
      <c r="T57" s="2">
        <f t="shared" si="26"/>
        <v>0</v>
      </c>
      <c r="V57" s="2">
        <v>0</v>
      </c>
      <c r="W57" s="2">
        <v>0</v>
      </c>
      <c r="X57" s="2">
        <f>AVERAGE(Q57:Q59)</f>
        <v>0</v>
      </c>
      <c r="Y57" s="2">
        <f>_xlfn.STDEV.S(Q57:Q59)/SQRT(COUNT(Q57:Q59))</f>
        <v>0</v>
      </c>
    </row>
    <row r="58" spans="1:30" x14ac:dyDescent="0.35">
      <c r="A58" s="2">
        <v>0</v>
      </c>
      <c r="B58" s="2">
        <v>2430</v>
      </c>
      <c r="C58" s="2" t="s">
        <v>8</v>
      </c>
      <c r="D58" s="2">
        <v>0</v>
      </c>
      <c r="E58" s="2">
        <v>0</v>
      </c>
      <c r="F58" s="2">
        <v>0</v>
      </c>
      <c r="G58" s="2">
        <v>2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O58" s="2">
        <f t="shared" si="27"/>
        <v>0</v>
      </c>
      <c r="P58" s="2">
        <f t="shared" si="28"/>
        <v>0</v>
      </c>
      <c r="Q58" s="2">
        <f t="shared" si="23"/>
        <v>0</v>
      </c>
      <c r="R58" s="2">
        <f t="shared" si="24"/>
        <v>0</v>
      </c>
      <c r="S58" s="2">
        <f t="shared" si="25"/>
        <v>0</v>
      </c>
      <c r="T58" s="2">
        <f t="shared" si="26"/>
        <v>0</v>
      </c>
      <c r="V58" s="2">
        <v>0</v>
      </c>
    </row>
    <row r="59" spans="1:30" x14ac:dyDescent="0.35">
      <c r="A59" s="2">
        <v>0</v>
      </c>
      <c r="B59" s="2">
        <v>2430</v>
      </c>
      <c r="C59" s="2" t="s">
        <v>8</v>
      </c>
      <c r="D59" s="2">
        <v>0</v>
      </c>
      <c r="E59" s="2">
        <v>0</v>
      </c>
      <c r="F59" s="2">
        <v>0</v>
      </c>
      <c r="G59" s="2">
        <v>3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O59" s="2">
        <f t="shared" si="27"/>
        <v>0</v>
      </c>
      <c r="P59" s="2">
        <f t="shared" si="28"/>
        <v>0</v>
      </c>
      <c r="Q59" s="2">
        <f t="shared" si="23"/>
        <v>0</v>
      </c>
      <c r="R59" s="2">
        <f t="shared" si="24"/>
        <v>0</v>
      </c>
      <c r="S59" s="2">
        <f t="shared" si="25"/>
        <v>0</v>
      </c>
      <c r="T59" s="2">
        <f t="shared" si="26"/>
        <v>0</v>
      </c>
      <c r="V59" s="2">
        <v>0</v>
      </c>
    </row>
    <row r="60" spans="1:30" x14ac:dyDescent="0.35">
      <c r="A60" s="2">
        <v>0</v>
      </c>
      <c r="B60" s="2">
        <v>2744</v>
      </c>
      <c r="C60" s="2" t="s">
        <v>12</v>
      </c>
      <c r="D60" s="2">
        <v>0</v>
      </c>
      <c r="E60" s="2">
        <v>0</v>
      </c>
      <c r="F60" s="2">
        <v>0</v>
      </c>
      <c r="G60" s="2">
        <v>1</v>
      </c>
      <c r="H60" s="2" t="s">
        <v>3</v>
      </c>
      <c r="I60" s="2" t="s">
        <v>3</v>
      </c>
      <c r="J60" s="2">
        <v>47</v>
      </c>
      <c r="K60" s="2">
        <v>4</v>
      </c>
      <c r="L60" s="2">
        <v>1</v>
      </c>
      <c r="M60" s="2">
        <v>0</v>
      </c>
      <c r="O60" s="2" t="e">
        <f t="shared" si="27"/>
        <v>#VALUE!</v>
      </c>
      <c r="P60" s="2" t="e">
        <f t="shared" si="28"/>
        <v>#VALUE!</v>
      </c>
      <c r="Q60" s="2">
        <f t="shared" si="23"/>
        <v>470000000</v>
      </c>
      <c r="R60" s="2">
        <f t="shared" si="24"/>
        <v>400000000</v>
      </c>
      <c r="S60" s="2">
        <f t="shared" si="25"/>
        <v>1000000000</v>
      </c>
      <c r="T60" s="2">
        <f t="shared" si="26"/>
        <v>0</v>
      </c>
      <c r="V60" s="2">
        <f t="shared" si="29"/>
        <v>623333333.33333337</v>
      </c>
      <c r="W60" s="2">
        <f>AVERAGEIF(O60:T62, "&gt;0")</f>
        <v>614285714.28571427</v>
      </c>
      <c r="X60" s="2">
        <f>AVERAGE(Q60:Q62)</f>
        <v>533333333.33333331</v>
      </c>
      <c r="Y60" s="2">
        <f>_xlfn.STDEV.S(Q60:Q62)/SQRT(COUNT(Q60:Q62))</f>
        <v>73560254.969046324</v>
      </c>
    </row>
    <row r="61" spans="1:30" x14ac:dyDescent="0.35">
      <c r="A61" s="2">
        <v>0</v>
      </c>
      <c r="B61" s="2">
        <v>2744</v>
      </c>
      <c r="C61" s="2" t="s">
        <v>12</v>
      </c>
      <c r="D61" s="2">
        <v>0</v>
      </c>
      <c r="E61" s="2">
        <v>0</v>
      </c>
      <c r="F61" s="2">
        <v>0</v>
      </c>
      <c r="G61" s="2">
        <v>2</v>
      </c>
      <c r="H61" s="2" t="s">
        <v>3</v>
      </c>
      <c r="I61" s="2" t="s">
        <v>3</v>
      </c>
      <c r="J61" s="2">
        <v>45</v>
      </c>
      <c r="K61" s="2">
        <v>6</v>
      </c>
      <c r="L61" s="2">
        <v>0</v>
      </c>
      <c r="M61" s="2">
        <v>0</v>
      </c>
      <c r="O61" s="2" t="e">
        <f t="shared" si="27"/>
        <v>#VALUE!</v>
      </c>
      <c r="P61" s="2" t="e">
        <f t="shared" si="28"/>
        <v>#VALUE!</v>
      </c>
      <c r="Q61" s="2">
        <f t="shared" si="23"/>
        <v>450000000</v>
      </c>
      <c r="R61" s="2">
        <f t="shared" si="24"/>
        <v>600000000</v>
      </c>
      <c r="S61" s="2">
        <f t="shared" si="25"/>
        <v>0</v>
      </c>
      <c r="T61" s="2">
        <f t="shared" si="26"/>
        <v>0</v>
      </c>
      <c r="V61" s="2">
        <f t="shared" si="29"/>
        <v>525000000</v>
      </c>
    </row>
    <row r="62" spans="1:30" x14ac:dyDescent="0.35">
      <c r="A62" s="2">
        <v>0</v>
      </c>
      <c r="B62" s="2">
        <v>2744</v>
      </c>
      <c r="C62" s="2" t="s">
        <v>12</v>
      </c>
      <c r="D62" s="2">
        <v>0</v>
      </c>
      <c r="E62" s="2">
        <v>0</v>
      </c>
      <c r="F62" s="2">
        <v>0</v>
      </c>
      <c r="G62" s="2">
        <v>3</v>
      </c>
      <c r="H62" s="2" t="s">
        <v>3</v>
      </c>
      <c r="I62" s="2" t="s">
        <v>3</v>
      </c>
      <c r="J62" s="2">
        <v>68</v>
      </c>
      <c r="K62" s="2">
        <v>7</v>
      </c>
      <c r="L62" s="2">
        <v>0</v>
      </c>
      <c r="M62" s="2">
        <v>0</v>
      </c>
      <c r="O62" s="2" t="e">
        <f t="shared" si="27"/>
        <v>#VALUE!</v>
      </c>
      <c r="P62" s="2" t="e">
        <f t="shared" si="28"/>
        <v>#VALUE!</v>
      </c>
      <c r="Q62" s="2">
        <f t="shared" si="23"/>
        <v>680000000</v>
      </c>
      <c r="R62" s="2">
        <f t="shared" si="24"/>
        <v>700000000</v>
      </c>
      <c r="S62" s="2">
        <f t="shared" si="25"/>
        <v>0</v>
      </c>
      <c r="T62" s="2">
        <f t="shared" si="26"/>
        <v>0</v>
      </c>
      <c r="V62" s="2">
        <f t="shared" si="29"/>
        <v>690000000</v>
      </c>
    </row>
    <row r="63" spans="1:30" x14ac:dyDescent="0.35">
      <c r="A63" s="2">
        <v>0</v>
      </c>
      <c r="B63" s="2">
        <v>2430</v>
      </c>
      <c r="C63" s="2" t="s">
        <v>12</v>
      </c>
      <c r="D63" s="2">
        <v>0</v>
      </c>
      <c r="E63" s="2">
        <v>0</v>
      </c>
      <c r="F63" s="2">
        <v>0</v>
      </c>
      <c r="G63" s="2">
        <v>1</v>
      </c>
      <c r="H63" s="2" t="s">
        <v>3</v>
      </c>
      <c r="I63" s="2" t="s">
        <v>3</v>
      </c>
      <c r="J63" s="2">
        <v>52</v>
      </c>
      <c r="K63" s="2">
        <v>10</v>
      </c>
      <c r="L63" s="2">
        <v>1</v>
      </c>
      <c r="M63" s="2">
        <v>0</v>
      </c>
      <c r="O63" s="2" t="e">
        <f t="shared" si="27"/>
        <v>#VALUE!</v>
      </c>
      <c r="P63" s="2" t="e">
        <f t="shared" si="28"/>
        <v>#VALUE!</v>
      </c>
      <c r="Q63" s="2">
        <f t="shared" si="23"/>
        <v>520000000</v>
      </c>
      <c r="R63" s="2">
        <f t="shared" si="24"/>
        <v>1000000000</v>
      </c>
      <c r="S63" s="2">
        <f t="shared" si="25"/>
        <v>1000000000</v>
      </c>
      <c r="T63" s="2">
        <f t="shared" si="26"/>
        <v>0</v>
      </c>
      <c r="V63" s="2">
        <f t="shared" si="29"/>
        <v>840000000</v>
      </c>
      <c r="W63" s="2">
        <f>AVERAGEIF(O63:T65, "&gt;0")</f>
        <v>741428571.42857146</v>
      </c>
      <c r="X63" s="2">
        <f>AVERAGE(Q63:Q65)</f>
        <v>563333333.33333337</v>
      </c>
      <c r="Y63" s="2">
        <f>_xlfn.STDEV.S(Q63:Q65)/SQRT(COUNT(Q63:Q65))</f>
        <v>48419463.487779766</v>
      </c>
    </row>
    <row r="64" spans="1:30" x14ac:dyDescent="0.35">
      <c r="A64" s="2">
        <v>0</v>
      </c>
      <c r="B64" s="2">
        <v>2430</v>
      </c>
      <c r="C64" s="2" t="s">
        <v>12</v>
      </c>
      <c r="D64" s="2">
        <v>0</v>
      </c>
      <c r="E64" s="2">
        <v>0</v>
      </c>
      <c r="F64" s="2">
        <v>0</v>
      </c>
      <c r="G64" s="2">
        <v>2</v>
      </c>
      <c r="H64" s="2" t="s">
        <v>3</v>
      </c>
      <c r="I64" s="2" t="s">
        <v>3</v>
      </c>
      <c r="J64" s="2">
        <v>66</v>
      </c>
      <c r="K64" s="2">
        <v>11</v>
      </c>
      <c r="L64" s="2">
        <v>0</v>
      </c>
      <c r="M64" s="2">
        <v>0</v>
      </c>
      <c r="O64" s="2" t="e">
        <f t="shared" si="27"/>
        <v>#VALUE!</v>
      </c>
      <c r="P64" s="2" t="e">
        <f t="shared" si="28"/>
        <v>#VALUE!</v>
      </c>
      <c r="Q64" s="2">
        <f t="shared" si="23"/>
        <v>660000000</v>
      </c>
      <c r="R64" s="2">
        <f t="shared" si="24"/>
        <v>1100000000</v>
      </c>
      <c r="S64" s="2">
        <f t="shared" si="25"/>
        <v>0</v>
      </c>
      <c r="T64" s="2">
        <f t="shared" si="26"/>
        <v>0</v>
      </c>
      <c r="V64" s="2">
        <f t="shared" si="29"/>
        <v>880000000</v>
      </c>
    </row>
    <row r="65" spans="1:32" x14ac:dyDescent="0.35">
      <c r="A65" s="2">
        <v>0</v>
      </c>
      <c r="B65" s="2">
        <v>2430</v>
      </c>
      <c r="C65" s="2" t="s">
        <v>12</v>
      </c>
      <c r="D65" s="2">
        <v>0</v>
      </c>
      <c r="E65" s="2">
        <v>0</v>
      </c>
      <c r="F65" s="2">
        <v>0</v>
      </c>
      <c r="G65" s="2">
        <v>3</v>
      </c>
      <c r="H65" s="2" t="s">
        <v>3</v>
      </c>
      <c r="I65" s="2" t="s">
        <v>3</v>
      </c>
      <c r="J65" s="2">
        <v>51</v>
      </c>
      <c r="K65" s="2">
        <v>4</v>
      </c>
      <c r="L65" s="2">
        <v>0</v>
      </c>
      <c r="M65" s="2">
        <v>0</v>
      </c>
      <c r="O65" s="2" t="e">
        <f t="shared" si="27"/>
        <v>#VALUE!</v>
      </c>
      <c r="P65" s="2" t="e">
        <f t="shared" si="28"/>
        <v>#VALUE!</v>
      </c>
      <c r="Q65" s="2">
        <f t="shared" si="23"/>
        <v>510000000</v>
      </c>
      <c r="R65" s="2">
        <f t="shared" si="24"/>
        <v>400000000</v>
      </c>
      <c r="S65" s="2">
        <f t="shared" si="25"/>
        <v>0</v>
      </c>
      <c r="T65" s="2">
        <f t="shared" si="26"/>
        <v>0</v>
      </c>
      <c r="V65" s="2">
        <f t="shared" si="29"/>
        <v>455000000</v>
      </c>
    </row>
    <row r="66" spans="1:32" x14ac:dyDescent="0.35">
      <c r="A66" s="2">
        <v>24</v>
      </c>
      <c r="B66" s="2">
        <v>2744</v>
      </c>
      <c r="C66" s="2" t="s">
        <v>12</v>
      </c>
      <c r="D66" s="2">
        <v>0</v>
      </c>
      <c r="E66" s="2">
        <v>0</v>
      </c>
      <c r="F66" s="2">
        <v>0</v>
      </c>
      <c r="G66" s="2">
        <v>1</v>
      </c>
      <c r="H66" s="2" t="s">
        <v>3</v>
      </c>
      <c r="I66" s="2" t="s">
        <v>3</v>
      </c>
      <c r="J66" s="2">
        <v>39</v>
      </c>
      <c r="K66" s="2">
        <v>3</v>
      </c>
      <c r="L66" s="2">
        <v>0</v>
      </c>
      <c r="M66" s="2">
        <v>0</v>
      </c>
      <c r="O66" s="2" t="e">
        <f t="shared" si="27"/>
        <v>#VALUE!</v>
      </c>
      <c r="P66" s="2" t="e">
        <f t="shared" ref="P66:P95" si="30">I66*100*10^(-1*$I$2)</f>
        <v>#VALUE!</v>
      </c>
      <c r="Q66" s="2">
        <f t="shared" ref="Q66:Q95" si="31">J66*100*10^(-1*$J$2)</f>
        <v>390000000</v>
      </c>
      <c r="R66" s="2">
        <f t="shared" si="24"/>
        <v>300000000</v>
      </c>
      <c r="S66" s="2">
        <f t="shared" si="25"/>
        <v>0</v>
      </c>
      <c r="T66" s="2">
        <f t="shared" si="26"/>
        <v>0</v>
      </c>
      <c r="V66" s="2">
        <f t="shared" si="29"/>
        <v>345000000</v>
      </c>
      <c r="W66" s="2">
        <f>AVERAGEIF(O66:T68, "&gt;0")</f>
        <v>548333333.33333337</v>
      </c>
      <c r="X66" s="2">
        <f>AVERAGE(Q66:Q68)</f>
        <v>596666666.66666663</v>
      </c>
      <c r="Y66" s="2">
        <f>_xlfn.STDEV.S(Q66:Q68)/SQRT(COUNT(Q66:Q68))</f>
        <v>196751394.17831609</v>
      </c>
    </row>
    <row r="67" spans="1:32" x14ac:dyDescent="0.35">
      <c r="A67" s="2">
        <v>24</v>
      </c>
      <c r="B67" s="2">
        <v>2744</v>
      </c>
      <c r="C67" s="2" t="s">
        <v>12</v>
      </c>
      <c r="D67" s="2">
        <v>0</v>
      </c>
      <c r="E67" s="2">
        <v>0</v>
      </c>
      <c r="F67" s="2">
        <v>0</v>
      </c>
      <c r="G67" s="2">
        <v>2</v>
      </c>
      <c r="H67" s="2" t="s">
        <v>3</v>
      </c>
      <c r="I67" s="2" t="s">
        <v>3</v>
      </c>
      <c r="J67" s="2">
        <v>99</v>
      </c>
      <c r="K67" s="2">
        <v>8</v>
      </c>
      <c r="L67" s="2">
        <v>0</v>
      </c>
      <c r="M67" s="2">
        <v>0</v>
      </c>
      <c r="O67" s="2" t="e">
        <f t="shared" si="27"/>
        <v>#VALUE!</v>
      </c>
      <c r="P67" s="2" t="e">
        <f t="shared" si="30"/>
        <v>#VALUE!</v>
      </c>
      <c r="Q67" s="2">
        <f t="shared" si="31"/>
        <v>990000000</v>
      </c>
      <c r="R67" s="2">
        <f t="shared" si="24"/>
        <v>800000000</v>
      </c>
      <c r="S67" s="2">
        <f t="shared" si="25"/>
        <v>0</v>
      </c>
      <c r="T67" s="2">
        <f t="shared" si="26"/>
        <v>0</v>
      </c>
      <c r="V67" s="2">
        <f t="shared" si="29"/>
        <v>895000000</v>
      </c>
    </row>
    <row r="68" spans="1:32" x14ac:dyDescent="0.35">
      <c r="A68" s="2">
        <v>24</v>
      </c>
      <c r="B68" s="2">
        <v>2744</v>
      </c>
      <c r="C68" s="2" t="s">
        <v>12</v>
      </c>
      <c r="D68" s="2">
        <v>0</v>
      </c>
      <c r="E68" s="2">
        <v>0</v>
      </c>
      <c r="F68" s="2">
        <v>0</v>
      </c>
      <c r="G68" s="2">
        <v>3</v>
      </c>
      <c r="H68" s="2" t="s">
        <v>3</v>
      </c>
      <c r="I68" s="2" t="s">
        <v>3</v>
      </c>
      <c r="J68" s="2">
        <v>41</v>
      </c>
      <c r="K68" s="2">
        <v>4</v>
      </c>
      <c r="L68" s="2">
        <v>0</v>
      </c>
      <c r="M68" s="2">
        <v>0</v>
      </c>
      <c r="O68" s="2" t="e">
        <f t="shared" si="27"/>
        <v>#VALUE!</v>
      </c>
      <c r="P68" s="2" t="e">
        <f t="shared" si="30"/>
        <v>#VALUE!</v>
      </c>
      <c r="Q68" s="2">
        <f t="shared" si="31"/>
        <v>410000000</v>
      </c>
      <c r="R68" s="2">
        <f t="shared" si="24"/>
        <v>400000000</v>
      </c>
      <c r="S68" s="2">
        <f t="shared" si="25"/>
        <v>0</v>
      </c>
      <c r="T68" s="2">
        <f t="shared" si="26"/>
        <v>0</v>
      </c>
      <c r="V68" s="2">
        <f t="shared" si="29"/>
        <v>405000000</v>
      </c>
    </row>
    <row r="69" spans="1:32" x14ac:dyDescent="0.35">
      <c r="A69" s="2">
        <v>24</v>
      </c>
      <c r="B69" s="2">
        <v>2744</v>
      </c>
      <c r="C69" s="2" t="s">
        <v>12</v>
      </c>
      <c r="D69" s="2">
        <v>5</v>
      </c>
      <c r="E69" s="2">
        <v>0</v>
      </c>
      <c r="F69" s="2">
        <v>0</v>
      </c>
      <c r="G69" s="2">
        <v>1</v>
      </c>
      <c r="H69" s="2" t="s">
        <v>3</v>
      </c>
      <c r="I69" s="2" t="s">
        <v>3</v>
      </c>
      <c r="J69">
        <v>121</v>
      </c>
      <c r="K69" s="2">
        <v>13</v>
      </c>
      <c r="L69" s="2">
        <v>2</v>
      </c>
      <c r="M69" s="2">
        <v>0</v>
      </c>
      <c r="O69" s="2" t="e">
        <f t="shared" si="27"/>
        <v>#VALUE!</v>
      </c>
      <c r="P69" s="2" t="e">
        <f t="shared" si="30"/>
        <v>#VALUE!</v>
      </c>
      <c r="Q69" s="2">
        <f t="shared" si="31"/>
        <v>1210000000</v>
      </c>
      <c r="R69" s="2">
        <f t="shared" si="24"/>
        <v>1300000000</v>
      </c>
      <c r="S69" s="2">
        <f t="shared" si="25"/>
        <v>2000000000</v>
      </c>
      <c r="T69" s="2">
        <f t="shared" si="26"/>
        <v>0</v>
      </c>
      <c r="V69" s="2">
        <f t="shared" si="29"/>
        <v>1503333333.3333333</v>
      </c>
      <c r="W69" s="2">
        <f>AVERAGEIF(O69:T71, "&gt;0")</f>
        <v>1966666666.6666667</v>
      </c>
      <c r="X69" s="4">
        <f>AVERAGE(Q69:Q71)</f>
        <v>1333333333.3333333</v>
      </c>
      <c r="Y69" s="2">
        <f>_xlfn.STDEV.S(Q69:Q71)/SQRT(COUNT(Q69:Q71))</f>
        <v>66916199.666282438</v>
      </c>
    </row>
    <row r="70" spans="1:32" x14ac:dyDescent="0.35">
      <c r="A70" s="2">
        <v>24</v>
      </c>
      <c r="B70" s="2">
        <v>2744</v>
      </c>
      <c r="C70" s="2" t="s">
        <v>12</v>
      </c>
      <c r="D70" s="2">
        <v>5</v>
      </c>
      <c r="E70" s="2">
        <v>0</v>
      </c>
      <c r="F70" s="2">
        <v>0</v>
      </c>
      <c r="G70" s="2">
        <v>2</v>
      </c>
      <c r="H70" s="2" t="s">
        <v>3</v>
      </c>
      <c r="I70" s="2" t="s">
        <v>3</v>
      </c>
      <c r="J70" s="2">
        <v>135</v>
      </c>
      <c r="K70" s="2">
        <v>34</v>
      </c>
      <c r="L70" s="2">
        <v>3</v>
      </c>
      <c r="M70" s="2">
        <v>0</v>
      </c>
      <c r="O70" s="2" t="e">
        <f t="shared" si="27"/>
        <v>#VALUE!</v>
      </c>
      <c r="P70" s="2" t="e">
        <f t="shared" si="30"/>
        <v>#VALUE!</v>
      </c>
      <c r="Q70" s="2">
        <f t="shared" si="31"/>
        <v>1350000000</v>
      </c>
      <c r="R70" s="2">
        <f t="shared" si="24"/>
        <v>3400000000</v>
      </c>
      <c r="S70" s="2">
        <f t="shared" si="25"/>
        <v>3000000000</v>
      </c>
      <c r="T70" s="2">
        <f t="shared" si="26"/>
        <v>0</v>
      </c>
      <c r="V70" s="2">
        <f t="shared" si="29"/>
        <v>2583333333.3333335</v>
      </c>
    </row>
    <row r="71" spans="1:32" x14ac:dyDescent="0.35">
      <c r="A71" s="2">
        <v>24</v>
      </c>
      <c r="B71" s="2">
        <v>2744</v>
      </c>
      <c r="C71" s="2" t="s">
        <v>12</v>
      </c>
      <c r="D71" s="2">
        <v>5</v>
      </c>
      <c r="E71" s="2">
        <v>0</v>
      </c>
      <c r="F71" s="2">
        <v>0</v>
      </c>
      <c r="G71" s="2">
        <v>3</v>
      </c>
      <c r="H71" s="2" t="s">
        <v>3</v>
      </c>
      <c r="I71" s="2" t="s">
        <v>3</v>
      </c>
      <c r="J71" s="2">
        <v>144</v>
      </c>
      <c r="K71" s="2">
        <v>20</v>
      </c>
      <c r="L71" s="2">
        <v>2</v>
      </c>
      <c r="M71" s="2">
        <v>0</v>
      </c>
      <c r="O71" s="2" t="e">
        <f t="shared" si="27"/>
        <v>#VALUE!</v>
      </c>
      <c r="P71" s="2" t="e">
        <f t="shared" si="30"/>
        <v>#VALUE!</v>
      </c>
      <c r="Q71" s="2">
        <f t="shared" si="31"/>
        <v>1440000000</v>
      </c>
      <c r="R71" s="2">
        <f t="shared" si="24"/>
        <v>2000000000</v>
      </c>
      <c r="S71" s="2">
        <f t="shared" si="25"/>
        <v>2000000000</v>
      </c>
      <c r="T71" s="2">
        <f t="shared" si="26"/>
        <v>0</v>
      </c>
      <c r="V71" s="2">
        <f t="shared" si="29"/>
        <v>1813333333.3333333</v>
      </c>
      <c r="AD71" s="3"/>
      <c r="AF71" s="3"/>
    </row>
    <row r="72" spans="1:32" x14ac:dyDescent="0.35">
      <c r="A72" s="2">
        <v>24</v>
      </c>
      <c r="B72" s="2">
        <v>2744</v>
      </c>
      <c r="C72" s="2" t="s">
        <v>12</v>
      </c>
      <c r="D72" s="2">
        <v>5</v>
      </c>
      <c r="E72" s="2">
        <v>2</v>
      </c>
      <c r="F72" s="2">
        <v>0</v>
      </c>
      <c r="G72" s="2">
        <v>1</v>
      </c>
      <c r="H72" s="2" t="s">
        <v>3</v>
      </c>
      <c r="I72" s="2" t="s">
        <v>3</v>
      </c>
      <c r="J72" s="2">
        <v>115</v>
      </c>
      <c r="K72" s="2">
        <v>12</v>
      </c>
      <c r="L72" s="2">
        <v>1</v>
      </c>
      <c r="M72" s="2">
        <v>1</v>
      </c>
      <c r="O72" s="2" t="e">
        <f t="shared" si="27"/>
        <v>#VALUE!</v>
      </c>
      <c r="P72" s="2" t="e">
        <f t="shared" si="30"/>
        <v>#VALUE!</v>
      </c>
      <c r="Q72" s="2">
        <f t="shared" si="31"/>
        <v>1150000000</v>
      </c>
      <c r="R72" s="2">
        <f t="shared" si="24"/>
        <v>1200000000</v>
      </c>
      <c r="S72" s="2">
        <f t="shared" si="25"/>
        <v>1000000000</v>
      </c>
      <c r="T72" s="2">
        <f t="shared" si="26"/>
        <v>10000000000</v>
      </c>
      <c r="V72" s="2">
        <f t="shared" si="29"/>
        <v>3337500000</v>
      </c>
      <c r="W72" s="2">
        <f>AVERAGEIF(O72:T74, "&gt;0")</f>
        <v>2263333333.3333335</v>
      </c>
      <c r="X72" s="4">
        <f>AVERAGE(Q72:Q74)</f>
        <v>1223333333.3333333</v>
      </c>
      <c r="Y72" s="2">
        <f>_xlfn.STDEV.S(Q72:Q74)/SQRT(COUNT(Q72:Q74))</f>
        <v>46666666.666666672</v>
      </c>
    </row>
    <row r="73" spans="1:32" x14ac:dyDescent="0.35">
      <c r="A73" s="2">
        <v>24</v>
      </c>
      <c r="B73" s="2">
        <v>2744</v>
      </c>
      <c r="C73" s="2" t="s">
        <v>12</v>
      </c>
      <c r="D73" s="2">
        <v>5</v>
      </c>
      <c r="E73" s="2">
        <v>2</v>
      </c>
      <c r="F73" s="2">
        <v>0</v>
      </c>
      <c r="G73" s="2">
        <v>2</v>
      </c>
      <c r="H73" s="2" t="s">
        <v>3</v>
      </c>
      <c r="I73" s="2" t="s">
        <v>3</v>
      </c>
      <c r="J73" s="2">
        <v>131</v>
      </c>
      <c r="K73" s="2">
        <v>10</v>
      </c>
      <c r="L73" s="2">
        <v>0</v>
      </c>
      <c r="M73" s="2">
        <v>0</v>
      </c>
      <c r="O73" s="2" t="e">
        <f t="shared" si="27"/>
        <v>#VALUE!</v>
      </c>
      <c r="P73" s="2" t="e">
        <f t="shared" si="30"/>
        <v>#VALUE!</v>
      </c>
      <c r="Q73" s="2">
        <f t="shared" si="31"/>
        <v>1310000000</v>
      </c>
      <c r="R73" s="2">
        <f t="shared" si="24"/>
        <v>1000000000</v>
      </c>
      <c r="S73" s="2">
        <f t="shared" si="25"/>
        <v>0</v>
      </c>
      <c r="T73" s="2">
        <f t="shared" si="26"/>
        <v>0</v>
      </c>
      <c r="V73" s="2">
        <f t="shared" si="29"/>
        <v>1155000000</v>
      </c>
    </row>
    <row r="74" spans="1:32" x14ac:dyDescent="0.35">
      <c r="A74" s="2">
        <v>24</v>
      </c>
      <c r="B74" s="2">
        <v>2744</v>
      </c>
      <c r="C74" s="2" t="s">
        <v>12</v>
      </c>
      <c r="D74" s="2">
        <v>5</v>
      </c>
      <c r="E74" s="2">
        <v>2</v>
      </c>
      <c r="F74" s="2">
        <v>0</v>
      </c>
      <c r="G74" s="2">
        <v>3</v>
      </c>
      <c r="H74" s="2" t="s">
        <v>3</v>
      </c>
      <c r="I74" s="2" t="s">
        <v>3</v>
      </c>
      <c r="J74">
        <v>121</v>
      </c>
      <c r="K74" s="2">
        <v>15</v>
      </c>
      <c r="L74" s="2">
        <v>2</v>
      </c>
      <c r="M74" s="2">
        <v>0</v>
      </c>
      <c r="O74" s="2" t="e">
        <f t="shared" si="27"/>
        <v>#VALUE!</v>
      </c>
      <c r="P74" s="2" t="e">
        <f t="shared" si="30"/>
        <v>#VALUE!</v>
      </c>
      <c r="Q74" s="2">
        <f t="shared" si="31"/>
        <v>1210000000</v>
      </c>
      <c r="R74" s="2">
        <f t="shared" si="24"/>
        <v>1500000000</v>
      </c>
      <c r="S74" s="2">
        <f t="shared" si="25"/>
        <v>2000000000</v>
      </c>
      <c r="T74" s="2">
        <f t="shared" si="26"/>
        <v>0</v>
      </c>
      <c r="V74" s="2">
        <f t="shared" si="29"/>
        <v>1570000000</v>
      </c>
    </row>
    <row r="75" spans="1:32" x14ac:dyDescent="0.35">
      <c r="A75" s="2">
        <v>24</v>
      </c>
      <c r="B75" s="2">
        <v>2744</v>
      </c>
      <c r="C75" s="2" t="s">
        <v>12</v>
      </c>
      <c r="D75" s="2">
        <v>5</v>
      </c>
      <c r="E75" s="2">
        <v>2</v>
      </c>
      <c r="F75" s="2">
        <v>2</v>
      </c>
      <c r="G75" s="2">
        <v>1</v>
      </c>
      <c r="H75" s="2" t="s">
        <v>3</v>
      </c>
      <c r="I75" s="2" t="s">
        <v>3</v>
      </c>
      <c r="J75" s="2">
        <v>124</v>
      </c>
      <c r="K75" s="2">
        <v>24</v>
      </c>
      <c r="L75" s="2">
        <v>1</v>
      </c>
      <c r="M75" s="2">
        <v>0</v>
      </c>
      <c r="O75" s="2" t="e">
        <f t="shared" si="27"/>
        <v>#VALUE!</v>
      </c>
      <c r="P75" s="2" t="e">
        <f t="shared" si="30"/>
        <v>#VALUE!</v>
      </c>
      <c r="Q75" s="2">
        <f t="shared" si="31"/>
        <v>1240000000</v>
      </c>
      <c r="R75" s="2">
        <f t="shared" si="24"/>
        <v>2400000000</v>
      </c>
      <c r="S75" s="2">
        <f t="shared" si="25"/>
        <v>1000000000</v>
      </c>
      <c r="T75" s="2">
        <f t="shared" si="26"/>
        <v>0</v>
      </c>
      <c r="V75" s="2">
        <f t="shared" si="29"/>
        <v>1546666666.6666667</v>
      </c>
      <c r="W75" s="2">
        <f>AVERAGEIF(O75:T77, "&gt;0")</f>
        <v>1491250000</v>
      </c>
      <c r="X75" s="2">
        <f>AVERAGE(Q75:Q77)</f>
        <v>1276666666.6666667</v>
      </c>
      <c r="Y75" s="2">
        <f>_xlfn.STDEV.S(Q75:Q77)/SQRT(COUNT(Q75:Q77))</f>
        <v>18559214.542766742</v>
      </c>
    </row>
    <row r="76" spans="1:32" x14ac:dyDescent="0.35">
      <c r="A76" s="2">
        <v>24</v>
      </c>
      <c r="B76" s="2">
        <v>2744</v>
      </c>
      <c r="C76" s="2" t="s">
        <v>12</v>
      </c>
      <c r="D76" s="2">
        <v>5</v>
      </c>
      <c r="E76" s="2">
        <v>2</v>
      </c>
      <c r="F76" s="2">
        <v>2</v>
      </c>
      <c r="G76" s="2">
        <v>2</v>
      </c>
      <c r="H76" s="2" t="s">
        <v>3</v>
      </c>
      <c r="I76" s="2" t="s">
        <v>3</v>
      </c>
      <c r="J76" s="2">
        <v>130</v>
      </c>
      <c r="K76" s="2">
        <v>17</v>
      </c>
      <c r="L76" s="2">
        <v>0</v>
      </c>
      <c r="M76" s="2">
        <v>0</v>
      </c>
      <c r="O76" s="2" t="e">
        <f t="shared" si="27"/>
        <v>#VALUE!</v>
      </c>
      <c r="P76" s="2" t="e">
        <f t="shared" si="30"/>
        <v>#VALUE!</v>
      </c>
      <c r="Q76" s="2">
        <f t="shared" si="31"/>
        <v>1300000000</v>
      </c>
      <c r="R76" s="2">
        <f t="shared" si="24"/>
        <v>1700000000</v>
      </c>
      <c r="S76" s="2">
        <f t="shared" si="25"/>
        <v>0</v>
      </c>
      <c r="T76" s="2">
        <f t="shared" si="26"/>
        <v>0</v>
      </c>
      <c r="V76" s="2">
        <f t="shared" si="29"/>
        <v>1500000000</v>
      </c>
    </row>
    <row r="77" spans="1:32" x14ac:dyDescent="0.35">
      <c r="A77" s="2">
        <v>24</v>
      </c>
      <c r="B77" s="2">
        <v>2744</v>
      </c>
      <c r="C77" s="2" t="s">
        <v>12</v>
      </c>
      <c r="D77" s="2">
        <v>5</v>
      </c>
      <c r="E77" s="2">
        <v>2</v>
      </c>
      <c r="F77" s="2">
        <v>2</v>
      </c>
      <c r="G77" s="2">
        <v>3</v>
      </c>
      <c r="H77" s="2" t="s">
        <v>3</v>
      </c>
      <c r="I77" s="2" t="s">
        <v>3</v>
      </c>
      <c r="J77" s="2">
        <v>129</v>
      </c>
      <c r="K77" s="2">
        <v>20</v>
      </c>
      <c r="L77" s="2">
        <v>1</v>
      </c>
      <c r="M77" s="2">
        <v>0</v>
      </c>
      <c r="O77" s="2" t="e">
        <f t="shared" si="27"/>
        <v>#VALUE!</v>
      </c>
      <c r="P77" s="2" t="e">
        <f t="shared" si="30"/>
        <v>#VALUE!</v>
      </c>
      <c r="Q77" s="2">
        <f t="shared" si="31"/>
        <v>1290000000</v>
      </c>
      <c r="R77" s="2">
        <f t="shared" si="24"/>
        <v>2000000000</v>
      </c>
      <c r="S77" s="2">
        <f t="shared" si="25"/>
        <v>1000000000</v>
      </c>
      <c r="T77" s="2">
        <f t="shared" si="26"/>
        <v>0</v>
      </c>
      <c r="V77" s="2">
        <f t="shared" si="29"/>
        <v>1430000000</v>
      </c>
    </row>
    <row r="78" spans="1:32" x14ac:dyDescent="0.35">
      <c r="A78" s="2">
        <v>24</v>
      </c>
      <c r="B78" s="2">
        <v>2744</v>
      </c>
      <c r="C78" s="2" t="s">
        <v>12</v>
      </c>
      <c r="D78" s="2">
        <v>5</v>
      </c>
      <c r="E78" s="2">
        <v>2</v>
      </c>
      <c r="F78" s="2">
        <v>4</v>
      </c>
      <c r="G78" s="2">
        <v>1</v>
      </c>
      <c r="H78" s="2" t="s">
        <v>3</v>
      </c>
      <c r="I78" s="2" t="s">
        <v>3</v>
      </c>
      <c r="J78" s="2">
        <v>112</v>
      </c>
      <c r="K78" s="2">
        <v>9</v>
      </c>
      <c r="L78" s="2">
        <v>1</v>
      </c>
      <c r="M78" s="2">
        <v>1</v>
      </c>
      <c r="O78" s="2" t="e">
        <f t="shared" si="27"/>
        <v>#VALUE!</v>
      </c>
      <c r="P78" s="2" t="e">
        <f t="shared" si="30"/>
        <v>#VALUE!</v>
      </c>
      <c r="Q78" s="2">
        <f t="shared" si="31"/>
        <v>1120000000</v>
      </c>
      <c r="R78" s="2">
        <f t="shared" si="24"/>
        <v>900000000</v>
      </c>
      <c r="S78" s="2">
        <f t="shared" si="25"/>
        <v>1000000000</v>
      </c>
      <c r="T78" s="2">
        <f t="shared" si="26"/>
        <v>10000000000</v>
      </c>
      <c r="V78" s="2">
        <f t="shared" si="29"/>
        <v>3255000000</v>
      </c>
      <c r="W78" s="2">
        <f>AVERAGEIF(O78:T80, "&gt;0")</f>
        <v>2028888888.8888888</v>
      </c>
      <c r="X78" s="2">
        <f>AVERAGE(Q78:Q80)</f>
        <v>1020000000</v>
      </c>
      <c r="Y78" s="2">
        <f>_xlfn.STDEV.S(Q78:Q80)/SQRT(COUNT(Q78:Q80))</f>
        <v>55075705.472861022</v>
      </c>
    </row>
    <row r="79" spans="1:32" x14ac:dyDescent="0.35">
      <c r="A79" s="2">
        <v>24</v>
      </c>
      <c r="B79" s="2">
        <v>2744</v>
      </c>
      <c r="C79" s="2" t="s">
        <v>12</v>
      </c>
      <c r="D79" s="2">
        <v>5</v>
      </c>
      <c r="E79" s="2">
        <v>2</v>
      </c>
      <c r="F79" s="2">
        <v>4</v>
      </c>
      <c r="G79" s="2">
        <v>2</v>
      </c>
      <c r="H79" s="2" t="s">
        <v>3</v>
      </c>
      <c r="I79" s="2" t="s">
        <v>3</v>
      </c>
      <c r="J79" s="2">
        <v>101</v>
      </c>
      <c r="K79" s="2">
        <v>11</v>
      </c>
      <c r="L79" s="2">
        <v>0</v>
      </c>
      <c r="M79" s="2">
        <v>0</v>
      </c>
      <c r="O79" s="2" t="e">
        <f t="shared" si="27"/>
        <v>#VALUE!</v>
      </c>
      <c r="P79" s="2" t="e">
        <f t="shared" si="30"/>
        <v>#VALUE!</v>
      </c>
      <c r="Q79" s="2">
        <f t="shared" si="31"/>
        <v>1010000000</v>
      </c>
      <c r="R79" s="2">
        <f t="shared" si="24"/>
        <v>1100000000</v>
      </c>
      <c r="S79" s="2">
        <f t="shared" si="25"/>
        <v>0</v>
      </c>
      <c r="T79" s="2">
        <f t="shared" si="26"/>
        <v>0</v>
      </c>
      <c r="V79" s="2">
        <f t="shared" si="29"/>
        <v>1055000000</v>
      </c>
    </row>
    <row r="80" spans="1:32" x14ac:dyDescent="0.35">
      <c r="A80" s="2">
        <v>24</v>
      </c>
      <c r="B80" s="2">
        <v>2744</v>
      </c>
      <c r="C80" s="2" t="s">
        <v>12</v>
      </c>
      <c r="D80" s="2">
        <v>5</v>
      </c>
      <c r="E80" s="2">
        <v>2</v>
      </c>
      <c r="F80" s="2">
        <v>4</v>
      </c>
      <c r="G80" s="2">
        <v>3</v>
      </c>
      <c r="H80" s="2" t="s">
        <v>3</v>
      </c>
      <c r="I80" s="2" t="s">
        <v>3</v>
      </c>
      <c r="J80" s="2">
        <v>93</v>
      </c>
      <c r="K80" s="2">
        <v>12</v>
      </c>
      <c r="L80" s="2">
        <v>1</v>
      </c>
      <c r="M80" s="2">
        <v>0</v>
      </c>
      <c r="O80" s="2" t="e">
        <f t="shared" si="27"/>
        <v>#VALUE!</v>
      </c>
      <c r="P80" s="2" t="e">
        <f t="shared" si="30"/>
        <v>#VALUE!</v>
      </c>
      <c r="Q80" s="2">
        <f t="shared" si="31"/>
        <v>930000000</v>
      </c>
      <c r="R80" s="2">
        <f t="shared" si="24"/>
        <v>1200000000</v>
      </c>
      <c r="S80" s="2">
        <f t="shared" si="25"/>
        <v>1000000000</v>
      </c>
      <c r="T80" s="2">
        <f t="shared" si="26"/>
        <v>0</v>
      </c>
      <c r="V80" s="2">
        <f t="shared" si="29"/>
        <v>1043333333.3333334</v>
      </c>
    </row>
    <row r="81" spans="1:31" x14ac:dyDescent="0.35">
      <c r="A81" s="2">
        <v>24</v>
      </c>
      <c r="B81" s="2">
        <v>2430</v>
      </c>
      <c r="C81" s="2" t="s">
        <v>12</v>
      </c>
      <c r="D81" s="2">
        <v>0</v>
      </c>
      <c r="E81" s="2">
        <v>0</v>
      </c>
      <c r="F81" s="2">
        <v>0</v>
      </c>
      <c r="G81" s="2">
        <v>1</v>
      </c>
      <c r="H81" s="2" t="s">
        <v>3</v>
      </c>
      <c r="I81" s="2" t="s">
        <v>3</v>
      </c>
      <c r="J81" s="2">
        <v>82</v>
      </c>
      <c r="K81" s="2">
        <v>8</v>
      </c>
      <c r="L81" s="2">
        <v>0</v>
      </c>
      <c r="M81" s="2">
        <v>0</v>
      </c>
      <c r="O81" s="2" t="e">
        <f t="shared" si="27"/>
        <v>#VALUE!</v>
      </c>
      <c r="P81" s="2" t="e">
        <f t="shared" si="30"/>
        <v>#VALUE!</v>
      </c>
      <c r="Q81" s="2">
        <f t="shared" si="31"/>
        <v>820000000</v>
      </c>
      <c r="R81" s="2">
        <f t="shared" si="24"/>
        <v>800000000</v>
      </c>
      <c r="S81" s="2">
        <f t="shared" si="25"/>
        <v>0</v>
      </c>
      <c r="T81" s="2">
        <f t="shared" si="26"/>
        <v>0</v>
      </c>
      <c r="V81" s="2">
        <f t="shared" si="29"/>
        <v>810000000</v>
      </c>
      <c r="W81" s="2">
        <f>AVERAGEIF(O81:T83, "&gt;0")</f>
        <v>908333333.33333337</v>
      </c>
      <c r="X81" s="2">
        <f>AVERAGE(Q81:Q83)</f>
        <v>883333333.33333337</v>
      </c>
      <c r="Y81" s="2">
        <f>_xlfn.STDEV.S(Q81:Q83)/SQRT(COUNT(Q81:Q83))</f>
        <v>44845413.490245707</v>
      </c>
    </row>
    <row r="82" spans="1:31" x14ac:dyDescent="0.35">
      <c r="A82" s="2">
        <v>24</v>
      </c>
      <c r="B82" s="2">
        <v>2430</v>
      </c>
      <c r="C82" s="2" t="s">
        <v>12</v>
      </c>
      <c r="D82" s="2">
        <v>0</v>
      </c>
      <c r="E82" s="2">
        <v>0</v>
      </c>
      <c r="F82" s="2">
        <v>0</v>
      </c>
      <c r="G82" s="2">
        <v>2</v>
      </c>
      <c r="H82" s="2" t="s">
        <v>3</v>
      </c>
      <c r="I82" s="2" t="s">
        <v>3</v>
      </c>
      <c r="J82" s="2">
        <v>86</v>
      </c>
      <c r="K82" s="2">
        <v>9</v>
      </c>
      <c r="L82" s="2">
        <v>0</v>
      </c>
      <c r="M82" s="2">
        <v>0</v>
      </c>
      <c r="O82" s="2" t="e">
        <f t="shared" si="27"/>
        <v>#VALUE!</v>
      </c>
      <c r="P82" s="2" t="e">
        <f t="shared" si="30"/>
        <v>#VALUE!</v>
      </c>
      <c r="Q82" s="2">
        <f t="shared" si="31"/>
        <v>860000000</v>
      </c>
      <c r="R82" s="2">
        <f t="shared" si="24"/>
        <v>900000000</v>
      </c>
      <c r="S82" s="2">
        <f t="shared" si="25"/>
        <v>0</v>
      </c>
      <c r="T82" s="2">
        <f t="shared" si="26"/>
        <v>0</v>
      </c>
      <c r="V82" s="2">
        <f t="shared" si="29"/>
        <v>880000000</v>
      </c>
    </row>
    <row r="83" spans="1:31" x14ac:dyDescent="0.35">
      <c r="A83" s="2">
        <v>24</v>
      </c>
      <c r="B83" s="2">
        <v>2430</v>
      </c>
      <c r="C83" s="2" t="s">
        <v>12</v>
      </c>
      <c r="D83" s="2">
        <v>0</v>
      </c>
      <c r="E83" s="2">
        <v>0</v>
      </c>
      <c r="F83" s="2">
        <v>0</v>
      </c>
      <c r="G83" s="2">
        <v>3</v>
      </c>
      <c r="H83" s="2" t="s">
        <v>3</v>
      </c>
      <c r="I83" s="2" t="s">
        <v>3</v>
      </c>
      <c r="J83" s="2">
        <v>97</v>
      </c>
      <c r="K83" s="2">
        <v>11</v>
      </c>
      <c r="L83" s="2">
        <v>0</v>
      </c>
      <c r="M83" s="2">
        <v>0</v>
      </c>
      <c r="O83" s="2" t="e">
        <f t="shared" si="27"/>
        <v>#VALUE!</v>
      </c>
      <c r="P83" s="2" t="e">
        <f t="shared" si="30"/>
        <v>#VALUE!</v>
      </c>
      <c r="Q83" s="2">
        <f t="shared" si="31"/>
        <v>970000000</v>
      </c>
      <c r="R83" s="2">
        <f t="shared" si="24"/>
        <v>1100000000</v>
      </c>
      <c r="S83" s="2">
        <f t="shared" si="25"/>
        <v>0</v>
      </c>
      <c r="T83" s="2">
        <f t="shared" si="26"/>
        <v>0</v>
      </c>
      <c r="V83" s="2">
        <f t="shared" si="29"/>
        <v>1035000000</v>
      </c>
    </row>
    <row r="84" spans="1:31" x14ac:dyDescent="0.35">
      <c r="A84" s="2">
        <v>24</v>
      </c>
      <c r="B84" s="2">
        <v>2430</v>
      </c>
      <c r="C84" s="2" t="s">
        <v>12</v>
      </c>
      <c r="D84" s="2">
        <v>5</v>
      </c>
      <c r="E84" s="2">
        <v>0</v>
      </c>
      <c r="F84" s="2">
        <v>0</v>
      </c>
      <c r="G84" s="2">
        <v>1</v>
      </c>
      <c r="H84" s="2" t="s">
        <v>3</v>
      </c>
      <c r="I84" s="2" t="s">
        <v>3</v>
      </c>
      <c r="J84" s="2">
        <v>113</v>
      </c>
      <c r="K84" s="2">
        <v>18</v>
      </c>
      <c r="L84" s="2">
        <v>0</v>
      </c>
      <c r="M84" s="2">
        <v>0</v>
      </c>
      <c r="O84" s="2" t="e">
        <f t="shared" si="27"/>
        <v>#VALUE!</v>
      </c>
      <c r="P84" s="2" t="e">
        <f t="shared" si="30"/>
        <v>#VALUE!</v>
      </c>
      <c r="Q84" s="2">
        <f t="shared" si="31"/>
        <v>1130000000</v>
      </c>
      <c r="R84" s="2">
        <f t="shared" si="24"/>
        <v>1800000000</v>
      </c>
      <c r="S84" s="2">
        <f t="shared" si="25"/>
        <v>0</v>
      </c>
      <c r="T84" s="2">
        <f t="shared" si="26"/>
        <v>0</v>
      </c>
      <c r="V84" s="2">
        <f t="shared" si="29"/>
        <v>1465000000</v>
      </c>
      <c r="W84" s="2">
        <f>AVERAGEIF(O84:T86, "&gt;0")</f>
        <v>2335555555.5555553</v>
      </c>
      <c r="X84" s="2">
        <f>AVERAGE(Q84:Q86)</f>
        <v>1206666666.6666667</v>
      </c>
      <c r="Y84" s="2">
        <f>_xlfn.STDEV.S(Q84:Q86)/SQRT(COUNT(Q84:Q86))</f>
        <v>39299420.408505321</v>
      </c>
      <c r="AE84" s="3"/>
    </row>
    <row r="85" spans="1:31" x14ac:dyDescent="0.35">
      <c r="A85" s="2">
        <v>24</v>
      </c>
      <c r="B85" s="2">
        <v>2430</v>
      </c>
      <c r="C85" s="2" t="s">
        <v>12</v>
      </c>
      <c r="D85" s="2">
        <v>5</v>
      </c>
      <c r="E85" s="2">
        <v>0</v>
      </c>
      <c r="F85" s="2">
        <v>0</v>
      </c>
      <c r="G85" s="2">
        <v>2</v>
      </c>
      <c r="H85" s="2" t="s">
        <v>3</v>
      </c>
      <c r="I85" s="2" t="s">
        <v>3</v>
      </c>
      <c r="J85" s="2">
        <v>126</v>
      </c>
      <c r="K85" s="2">
        <v>11</v>
      </c>
      <c r="L85" s="2">
        <v>1</v>
      </c>
      <c r="M85" s="2">
        <v>0</v>
      </c>
      <c r="O85" s="2" t="e">
        <f t="shared" si="27"/>
        <v>#VALUE!</v>
      </c>
      <c r="P85" s="2" t="e">
        <f t="shared" si="30"/>
        <v>#VALUE!</v>
      </c>
      <c r="Q85" s="2">
        <f t="shared" si="31"/>
        <v>1260000000</v>
      </c>
      <c r="R85" s="2">
        <f t="shared" si="24"/>
        <v>1100000000</v>
      </c>
      <c r="S85" s="2">
        <f t="shared" si="25"/>
        <v>1000000000</v>
      </c>
      <c r="T85" s="2">
        <f t="shared" si="26"/>
        <v>0</v>
      </c>
      <c r="V85" s="2">
        <f t="shared" si="29"/>
        <v>1120000000</v>
      </c>
    </row>
    <row r="86" spans="1:31" x14ac:dyDescent="0.35">
      <c r="A86" s="2">
        <v>24</v>
      </c>
      <c r="B86" s="2">
        <v>2430</v>
      </c>
      <c r="C86" s="2" t="s">
        <v>12</v>
      </c>
      <c r="D86" s="2">
        <v>5</v>
      </c>
      <c r="E86" s="2">
        <v>0</v>
      </c>
      <c r="F86" s="2">
        <v>0</v>
      </c>
      <c r="G86" s="2">
        <v>3</v>
      </c>
      <c r="H86" s="2" t="s">
        <v>3</v>
      </c>
      <c r="I86" s="2" t="s">
        <v>3</v>
      </c>
      <c r="J86" s="2">
        <v>123</v>
      </c>
      <c r="K86" s="2">
        <v>15</v>
      </c>
      <c r="L86" s="2">
        <v>2</v>
      </c>
      <c r="M86" s="2">
        <v>1</v>
      </c>
      <c r="O86" s="2" t="e">
        <f t="shared" si="27"/>
        <v>#VALUE!</v>
      </c>
      <c r="P86" s="2" t="e">
        <f t="shared" si="30"/>
        <v>#VALUE!</v>
      </c>
      <c r="Q86" s="2">
        <f t="shared" si="31"/>
        <v>1230000000</v>
      </c>
      <c r="R86" s="2">
        <f t="shared" si="24"/>
        <v>1500000000</v>
      </c>
      <c r="S86" s="2">
        <f t="shared" si="25"/>
        <v>2000000000</v>
      </c>
      <c r="T86" s="2">
        <f t="shared" si="26"/>
        <v>10000000000</v>
      </c>
      <c r="V86" s="2">
        <f t="shared" si="29"/>
        <v>3682500000</v>
      </c>
    </row>
    <row r="87" spans="1:31" x14ac:dyDescent="0.35">
      <c r="A87" s="2">
        <v>24</v>
      </c>
      <c r="B87" s="2">
        <v>2430</v>
      </c>
      <c r="C87" s="2" t="s">
        <v>12</v>
      </c>
      <c r="D87" s="2">
        <v>5</v>
      </c>
      <c r="E87" s="2">
        <v>2</v>
      </c>
      <c r="F87" s="2">
        <v>0</v>
      </c>
      <c r="G87" s="2">
        <v>1</v>
      </c>
      <c r="H87" s="2" t="s">
        <v>3</v>
      </c>
      <c r="I87" s="2" t="s">
        <v>3</v>
      </c>
      <c r="J87" s="2">
        <v>144</v>
      </c>
      <c r="K87" s="2">
        <v>16</v>
      </c>
      <c r="L87" s="2">
        <v>3</v>
      </c>
      <c r="M87" s="2">
        <v>0</v>
      </c>
      <c r="O87" s="2" t="e">
        <f t="shared" si="27"/>
        <v>#VALUE!</v>
      </c>
      <c r="P87" s="2" t="e">
        <f t="shared" si="30"/>
        <v>#VALUE!</v>
      </c>
      <c r="Q87" s="2">
        <f t="shared" si="31"/>
        <v>1440000000</v>
      </c>
      <c r="R87" s="2">
        <f t="shared" si="24"/>
        <v>1600000000</v>
      </c>
      <c r="S87" s="2">
        <f t="shared" si="25"/>
        <v>3000000000</v>
      </c>
      <c r="T87" s="2">
        <f t="shared" si="26"/>
        <v>0</v>
      </c>
      <c r="V87" s="2">
        <f t="shared" si="29"/>
        <v>2013333333.3333333</v>
      </c>
      <c r="W87" s="2">
        <f>AVERAGEIF(O87:T89, "&gt;0")</f>
        <v>1594444444.4444444</v>
      </c>
      <c r="X87" s="2">
        <f>AVERAGE(Q87:Q89)</f>
        <v>1416666666.6666667</v>
      </c>
      <c r="Y87" s="2">
        <f>_xlfn.STDEV.S(Q87:Q89)/SQRT(COUNT(Q87:Q89))</f>
        <v>23333333.333333336</v>
      </c>
    </row>
    <row r="88" spans="1:31" x14ac:dyDescent="0.35">
      <c r="A88" s="2">
        <v>24</v>
      </c>
      <c r="B88" s="2">
        <v>2430</v>
      </c>
      <c r="C88" s="2" t="s">
        <v>12</v>
      </c>
      <c r="D88" s="2">
        <v>5</v>
      </c>
      <c r="E88" s="2">
        <v>2</v>
      </c>
      <c r="F88" s="2">
        <v>0</v>
      </c>
      <c r="G88" s="2">
        <v>2</v>
      </c>
      <c r="H88" s="2" t="s">
        <v>3</v>
      </c>
      <c r="I88" s="2" t="s">
        <v>3</v>
      </c>
      <c r="J88" s="2">
        <v>137</v>
      </c>
      <c r="K88" s="2">
        <v>18</v>
      </c>
      <c r="L88" s="2">
        <v>1</v>
      </c>
      <c r="M88" s="2">
        <v>0</v>
      </c>
      <c r="O88" s="2" t="e">
        <f t="shared" si="27"/>
        <v>#VALUE!</v>
      </c>
      <c r="P88" s="2" t="e">
        <f t="shared" si="30"/>
        <v>#VALUE!</v>
      </c>
      <c r="Q88" s="2">
        <f t="shared" si="31"/>
        <v>1370000000</v>
      </c>
      <c r="R88" s="2">
        <f t="shared" si="24"/>
        <v>1800000000</v>
      </c>
      <c r="S88" s="2">
        <f t="shared" si="25"/>
        <v>1000000000</v>
      </c>
      <c r="T88" s="2">
        <f t="shared" si="26"/>
        <v>0</v>
      </c>
      <c r="V88" s="2">
        <f t="shared" si="29"/>
        <v>1390000000</v>
      </c>
    </row>
    <row r="89" spans="1:31" x14ac:dyDescent="0.35">
      <c r="A89" s="2">
        <v>24</v>
      </c>
      <c r="B89" s="2">
        <v>2430</v>
      </c>
      <c r="C89" s="2" t="s">
        <v>12</v>
      </c>
      <c r="D89" s="2">
        <v>5</v>
      </c>
      <c r="E89" s="2">
        <v>2</v>
      </c>
      <c r="F89" s="2">
        <v>0</v>
      </c>
      <c r="G89" s="2">
        <v>3</v>
      </c>
      <c r="H89" s="2" t="s">
        <v>3</v>
      </c>
      <c r="I89" s="2" t="s">
        <v>3</v>
      </c>
      <c r="J89" s="2">
        <v>144</v>
      </c>
      <c r="K89" s="2">
        <v>17</v>
      </c>
      <c r="L89" s="2">
        <v>1</v>
      </c>
      <c r="M89" s="2">
        <v>0</v>
      </c>
      <c r="O89" s="2" t="e">
        <f t="shared" si="27"/>
        <v>#VALUE!</v>
      </c>
      <c r="P89" s="2" t="e">
        <f t="shared" si="30"/>
        <v>#VALUE!</v>
      </c>
      <c r="Q89" s="2">
        <f t="shared" si="31"/>
        <v>1440000000</v>
      </c>
      <c r="R89" s="2">
        <f t="shared" si="24"/>
        <v>1700000000</v>
      </c>
      <c r="S89" s="2">
        <f t="shared" si="25"/>
        <v>1000000000</v>
      </c>
      <c r="T89" s="2">
        <f t="shared" si="26"/>
        <v>0</v>
      </c>
      <c r="V89" s="2">
        <f t="shared" si="29"/>
        <v>1380000000</v>
      </c>
    </row>
    <row r="90" spans="1:31" x14ac:dyDescent="0.35">
      <c r="A90" s="2">
        <v>24</v>
      </c>
      <c r="B90" s="2">
        <v>2430</v>
      </c>
      <c r="C90" s="2" t="s">
        <v>12</v>
      </c>
      <c r="D90" s="2">
        <v>5</v>
      </c>
      <c r="E90" s="2">
        <v>2</v>
      </c>
      <c r="F90" s="2">
        <v>2</v>
      </c>
      <c r="G90" s="2">
        <v>1</v>
      </c>
      <c r="H90" s="2" t="s">
        <v>3</v>
      </c>
      <c r="I90" s="2">
        <v>35</v>
      </c>
      <c r="J90" s="2">
        <v>5</v>
      </c>
      <c r="K90" s="2">
        <v>0</v>
      </c>
      <c r="L90" s="2">
        <v>0</v>
      </c>
      <c r="M90" s="2">
        <v>0</v>
      </c>
      <c r="O90" s="2" t="e">
        <f t="shared" si="27"/>
        <v>#VALUE!</v>
      </c>
      <c r="P90" s="2">
        <f t="shared" si="30"/>
        <v>35000000</v>
      </c>
      <c r="Q90" s="2">
        <f t="shared" si="31"/>
        <v>50000000</v>
      </c>
      <c r="R90" s="2">
        <f t="shared" si="24"/>
        <v>0</v>
      </c>
      <c r="S90" s="2">
        <f t="shared" si="25"/>
        <v>0</v>
      </c>
      <c r="T90" s="2">
        <f t="shared" si="26"/>
        <v>0</v>
      </c>
      <c r="V90" s="2">
        <f t="shared" si="29"/>
        <v>42500000</v>
      </c>
      <c r="W90" s="2">
        <f>AVERAGEIF(O90:T92, "&gt;0")</f>
        <v>37333333.333333336</v>
      </c>
      <c r="X90" s="2">
        <f>AVERAGE(P90:P92)</f>
        <v>34666666.666666664</v>
      </c>
      <c r="Y90" s="2">
        <f>_xlfn.STDEV.S(P90:P92)/SQRT(COUNT(P90:P92))</f>
        <v>881917.10368819686</v>
      </c>
    </row>
    <row r="91" spans="1:31" x14ac:dyDescent="0.35">
      <c r="A91" s="2">
        <v>24</v>
      </c>
      <c r="B91" s="2">
        <v>2430</v>
      </c>
      <c r="C91" s="2" t="s">
        <v>12</v>
      </c>
      <c r="D91" s="2">
        <v>5</v>
      </c>
      <c r="E91" s="2">
        <v>2</v>
      </c>
      <c r="F91" s="2">
        <v>2</v>
      </c>
      <c r="G91" s="2">
        <v>2</v>
      </c>
      <c r="H91" s="2" t="s">
        <v>3</v>
      </c>
      <c r="I91" s="2">
        <v>33</v>
      </c>
      <c r="J91" s="2">
        <v>2</v>
      </c>
      <c r="K91" s="2">
        <v>0</v>
      </c>
      <c r="L91" s="2">
        <v>0</v>
      </c>
      <c r="M91" s="2">
        <v>0</v>
      </c>
      <c r="O91" s="2" t="e">
        <f t="shared" si="27"/>
        <v>#VALUE!</v>
      </c>
      <c r="P91" s="2">
        <f t="shared" si="30"/>
        <v>33000000</v>
      </c>
      <c r="Q91" s="2">
        <f t="shared" si="31"/>
        <v>20000000</v>
      </c>
      <c r="R91" s="2">
        <f t="shared" si="24"/>
        <v>0</v>
      </c>
      <c r="S91" s="2">
        <f t="shared" si="25"/>
        <v>0</v>
      </c>
      <c r="T91" s="2">
        <f t="shared" si="26"/>
        <v>0</v>
      </c>
      <c r="V91" s="2">
        <f t="shared" si="29"/>
        <v>26500000</v>
      </c>
    </row>
    <row r="92" spans="1:31" x14ac:dyDescent="0.35">
      <c r="A92" s="2">
        <v>24</v>
      </c>
      <c r="B92" s="2">
        <v>2430</v>
      </c>
      <c r="C92" s="2" t="s">
        <v>12</v>
      </c>
      <c r="D92" s="2">
        <v>5</v>
      </c>
      <c r="E92" s="2">
        <v>2</v>
      </c>
      <c r="F92" s="2">
        <v>2</v>
      </c>
      <c r="G92" s="2">
        <v>3</v>
      </c>
      <c r="H92" s="2" t="s">
        <v>3</v>
      </c>
      <c r="I92" s="2">
        <v>36</v>
      </c>
      <c r="J92" s="2">
        <v>5</v>
      </c>
      <c r="K92" s="2">
        <v>0</v>
      </c>
      <c r="L92" s="2">
        <v>0</v>
      </c>
      <c r="M92" s="2">
        <v>0</v>
      </c>
      <c r="O92" s="2" t="e">
        <f t="shared" si="27"/>
        <v>#VALUE!</v>
      </c>
      <c r="P92" s="2">
        <f t="shared" si="30"/>
        <v>36000000</v>
      </c>
      <c r="Q92" s="2">
        <f t="shared" si="31"/>
        <v>50000000</v>
      </c>
      <c r="R92" s="2">
        <f t="shared" si="24"/>
        <v>0</v>
      </c>
      <c r="S92" s="2">
        <f t="shared" si="25"/>
        <v>0</v>
      </c>
      <c r="T92" s="2">
        <f t="shared" si="26"/>
        <v>0</v>
      </c>
      <c r="V92" s="2">
        <f t="shared" si="29"/>
        <v>43000000</v>
      </c>
    </row>
    <row r="93" spans="1:31" x14ac:dyDescent="0.35">
      <c r="A93" s="2">
        <v>24</v>
      </c>
      <c r="B93" s="2">
        <v>2430</v>
      </c>
      <c r="C93" s="2" t="s">
        <v>12</v>
      </c>
      <c r="D93" s="2">
        <v>5</v>
      </c>
      <c r="E93" s="2">
        <v>2</v>
      </c>
      <c r="F93" s="2">
        <v>4</v>
      </c>
      <c r="G93" s="2">
        <v>1</v>
      </c>
      <c r="H93" s="2">
        <v>3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O93" s="2">
        <f t="shared" si="27"/>
        <v>300000</v>
      </c>
      <c r="P93" s="2">
        <f t="shared" si="30"/>
        <v>0</v>
      </c>
      <c r="Q93" s="2">
        <f t="shared" si="31"/>
        <v>0</v>
      </c>
      <c r="R93" s="2">
        <f t="shared" si="24"/>
        <v>0</v>
      </c>
      <c r="S93" s="2">
        <f t="shared" si="25"/>
        <v>0</v>
      </c>
      <c r="T93" s="2">
        <f t="shared" si="26"/>
        <v>0</v>
      </c>
      <c r="V93" s="2">
        <f t="shared" si="29"/>
        <v>300000</v>
      </c>
      <c r="W93" s="2">
        <f>AVERAGEIF(O93:T95, "&gt;0")</f>
        <v>200000</v>
      </c>
      <c r="X93" s="2">
        <f>AVERAGE(O93:O95)</f>
        <v>200000</v>
      </c>
      <c r="Y93" s="2">
        <f>_xlfn.STDEV.S(O93:O95)/SQRT(COUNT(O93:O95))</f>
        <v>57735.026918962583</v>
      </c>
    </row>
    <row r="94" spans="1:31" x14ac:dyDescent="0.35">
      <c r="A94" s="2">
        <v>24</v>
      </c>
      <c r="B94" s="2">
        <v>2430</v>
      </c>
      <c r="C94" s="2" t="s">
        <v>12</v>
      </c>
      <c r="D94" s="2">
        <v>5</v>
      </c>
      <c r="E94" s="2">
        <v>2</v>
      </c>
      <c r="F94" s="2">
        <v>4</v>
      </c>
      <c r="G94" s="2">
        <v>2</v>
      </c>
      <c r="H94" s="2">
        <v>1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  <c r="O94" s="2">
        <f t="shared" si="27"/>
        <v>100000</v>
      </c>
      <c r="P94" s="2">
        <f t="shared" si="30"/>
        <v>0</v>
      </c>
      <c r="Q94" s="2">
        <f t="shared" si="31"/>
        <v>0</v>
      </c>
      <c r="R94" s="2">
        <f t="shared" si="24"/>
        <v>0</v>
      </c>
      <c r="S94" s="2">
        <f t="shared" si="25"/>
        <v>0</v>
      </c>
      <c r="T94" s="2">
        <f t="shared" si="26"/>
        <v>0</v>
      </c>
      <c r="V94" s="2">
        <f t="shared" si="29"/>
        <v>100000</v>
      </c>
    </row>
    <row r="95" spans="1:31" x14ac:dyDescent="0.35">
      <c r="A95" s="2">
        <v>24</v>
      </c>
      <c r="B95" s="2">
        <v>2430</v>
      </c>
      <c r="C95" s="2" t="s">
        <v>12</v>
      </c>
      <c r="D95" s="2">
        <v>5</v>
      </c>
      <c r="E95" s="2">
        <v>2</v>
      </c>
      <c r="F95" s="2">
        <v>4</v>
      </c>
      <c r="G95" s="2">
        <v>3</v>
      </c>
      <c r="H95" s="2">
        <v>2</v>
      </c>
      <c r="I95" s="2">
        <v>0</v>
      </c>
      <c r="J95" s="2">
        <v>0</v>
      </c>
      <c r="K95" s="2">
        <v>0</v>
      </c>
      <c r="L95" s="2">
        <v>0</v>
      </c>
      <c r="M95" s="2">
        <v>0</v>
      </c>
      <c r="O95" s="2">
        <f t="shared" si="27"/>
        <v>200000</v>
      </c>
      <c r="P95" s="2">
        <f t="shared" si="30"/>
        <v>0</v>
      </c>
      <c r="Q95" s="2">
        <f t="shared" si="31"/>
        <v>0</v>
      </c>
      <c r="R95" s="2">
        <f t="shared" si="24"/>
        <v>0</v>
      </c>
      <c r="S95" s="2">
        <f t="shared" si="25"/>
        <v>0</v>
      </c>
      <c r="T95" s="2">
        <f t="shared" si="26"/>
        <v>0</v>
      </c>
      <c r="V95" s="2">
        <f t="shared" si="29"/>
        <v>200000</v>
      </c>
    </row>
    <row r="99" spans="31:31" x14ac:dyDescent="0.35">
      <c r="AE99" s="3"/>
    </row>
  </sheetData>
  <phoneticPr fontId="1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69B74-3184-4F48-80CF-B6BBF14018AA}">
  <dimension ref="A1:L9"/>
  <sheetViews>
    <sheetView zoomScale="55" zoomScaleNormal="55" workbookViewId="0">
      <selection activeCell="W28" sqref="W28"/>
    </sheetView>
  </sheetViews>
  <sheetFormatPr defaultRowHeight="14.5" x14ac:dyDescent="0.35"/>
  <sheetData>
    <row r="1" spans="1:12" x14ac:dyDescent="0.35">
      <c r="B1" s="5" t="s">
        <v>29</v>
      </c>
      <c r="C1" s="5"/>
      <c r="D1" s="5"/>
      <c r="E1" s="5"/>
      <c r="F1" s="5"/>
      <c r="H1" s="5" t="s">
        <v>9</v>
      </c>
      <c r="I1" s="5"/>
      <c r="J1" s="5"/>
      <c r="K1" s="5"/>
      <c r="L1" s="5"/>
    </row>
    <row r="2" spans="1:12" x14ac:dyDescent="0.35">
      <c r="B2" s="2" t="s">
        <v>24</v>
      </c>
      <c r="C2" s="2" t="s">
        <v>25</v>
      </c>
      <c r="D2" s="2" t="s">
        <v>26</v>
      </c>
      <c r="E2" s="2" t="s">
        <v>27</v>
      </c>
      <c r="F2" s="2" t="s">
        <v>28</v>
      </c>
      <c r="G2" s="2" t="s">
        <v>24</v>
      </c>
      <c r="H2" s="2" t="s">
        <v>25</v>
      </c>
      <c r="I2" s="2" t="s">
        <v>26</v>
      </c>
      <c r="J2" s="2" t="s">
        <v>27</v>
      </c>
      <c r="K2" s="2" t="s">
        <v>28</v>
      </c>
      <c r="L2" s="1"/>
    </row>
    <row r="3" spans="1:12" x14ac:dyDescent="0.35">
      <c r="A3" t="s">
        <v>10</v>
      </c>
      <c r="B3">
        <v>1.8410000577569008</v>
      </c>
      <c r="C3">
        <v>1.7469999566674232</v>
      </c>
      <c r="D3">
        <v>1.8359999731183052</v>
      </c>
      <c r="E3">
        <v>1.6190000250935555</v>
      </c>
      <c r="F3">
        <v>1.6319999471306801</v>
      </c>
      <c r="G3">
        <v>1.8240000680088997</v>
      </c>
      <c r="H3">
        <v>1.4700000360608101</v>
      </c>
      <c r="I3">
        <v>1.8420000746846199</v>
      </c>
      <c r="J3">
        <v>1.4170000329613686</v>
      </c>
      <c r="K3">
        <v>1.31499994546175</v>
      </c>
    </row>
    <row r="4" spans="1:12" x14ac:dyDescent="0.35">
      <c r="A4" t="s">
        <v>30</v>
      </c>
    </row>
    <row r="7" spans="1:12" x14ac:dyDescent="0.35">
      <c r="A7" s="2" t="s">
        <v>6</v>
      </c>
      <c r="B7" s="2" t="s">
        <v>15</v>
      </c>
      <c r="C7" s="2" t="s">
        <v>24</v>
      </c>
      <c r="D7" s="2" t="s">
        <v>25</v>
      </c>
      <c r="E7" s="2" t="s">
        <v>26</v>
      </c>
      <c r="F7" s="2" t="s">
        <v>27</v>
      </c>
      <c r="G7" s="2" t="s">
        <v>28</v>
      </c>
    </row>
    <row r="8" spans="1:12" x14ac:dyDescent="0.35">
      <c r="A8" s="2">
        <v>2620</v>
      </c>
      <c r="B8" s="2"/>
      <c r="C8">
        <v>1.8410000577569008</v>
      </c>
      <c r="D8">
        <v>1.7469999566674232</v>
      </c>
      <c r="E8">
        <v>1.8359999731183052</v>
      </c>
      <c r="F8">
        <v>1.6190000250935555</v>
      </c>
      <c r="G8">
        <v>1.6319999471306801</v>
      </c>
    </row>
    <row r="9" spans="1:12" x14ac:dyDescent="0.35">
      <c r="A9" s="2">
        <v>4682</v>
      </c>
      <c r="B9" s="2"/>
      <c r="C9">
        <v>1.8240000680088997</v>
      </c>
      <c r="D9">
        <v>1.4700000360608101</v>
      </c>
      <c r="E9">
        <v>1.8420000746846199</v>
      </c>
      <c r="F9">
        <v>1.4170000329613686</v>
      </c>
      <c r="G9">
        <v>1.31499994546175</v>
      </c>
    </row>
  </sheetData>
  <mergeCells count="2">
    <mergeCell ref="B1:F1"/>
    <mergeCell ref="H1:L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1A1A6-0655-4932-98D4-787DD76B053C}">
  <dimension ref="A1:K11"/>
  <sheetViews>
    <sheetView zoomScale="85" zoomScaleNormal="85" workbookViewId="0">
      <selection activeCell="J14" sqref="J14"/>
    </sheetView>
  </sheetViews>
  <sheetFormatPr defaultRowHeight="14.5" x14ac:dyDescent="0.35"/>
  <cols>
    <col min="1" max="2" width="9.08984375" bestFit="1" customWidth="1"/>
    <col min="3" max="3" width="11" bestFit="1" customWidth="1"/>
    <col min="4" max="4" width="13.08984375" bestFit="1" customWidth="1"/>
  </cols>
  <sheetData>
    <row r="1" spans="1:11" x14ac:dyDescent="0.35">
      <c r="A1" t="s">
        <v>1</v>
      </c>
      <c r="B1" t="s">
        <v>6</v>
      </c>
      <c r="C1" t="s">
        <v>31</v>
      </c>
      <c r="D1" t="s">
        <v>4</v>
      </c>
      <c r="E1" t="s">
        <v>10</v>
      </c>
      <c r="F1" t="s">
        <v>32</v>
      </c>
      <c r="G1" t="s">
        <v>30</v>
      </c>
      <c r="H1" t="s">
        <v>33</v>
      </c>
      <c r="J1" t="s">
        <v>4</v>
      </c>
      <c r="K1" t="s">
        <v>11</v>
      </c>
    </row>
    <row r="2" spans="1:11" x14ac:dyDescent="0.35">
      <c r="A2">
        <v>24</v>
      </c>
      <c r="B2">
        <v>2620</v>
      </c>
      <c r="C2" s="2" t="s">
        <v>24</v>
      </c>
      <c r="H2" t="e">
        <f>G2/E2</f>
        <v>#DIV/0!</v>
      </c>
    </row>
    <row r="3" spans="1:11" x14ac:dyDescent="0.35">
      <c r="A3">
        <v>24</v>
      </c>
      <c r="B3">
        <v>2620</v>
      </c>
      <c r="C3" s="2" t="s">
        <v>25</v>
      </c>
      <c r="H3" t="e">
        <f t="shared" ref="H3:H11" si="0">G3/E3</f>
        <v>#DIV/0!</v>
      </c>
    </row>
    <row r="4" spans="1:11" x14ac:dyDescent="0.35">
      <c r="A4">
        <v>24</v>
      </c>
      <c r="B4">
        <v>2620</v>
      </c>
      <c r="C4" s="2" t="s">
        <v>26</v>
      </c>
      <c r="H4" t="e">
        <f t="shared" si="0"/>
        <v>#DIV/0!</v>
      </c>
    </row>
    <row r="5" spans="1:11" x14ac:dyDescent="0.35">
      <c r="A5">
        <v>24</v>
      </c>
      <c r="B5">
        <v>2620</v>
      </c>
      <c r="C5" s="2" t="s">
        <v>27</v>
      </c>
      <c r="H5" t="e">
        <f t="shared" si="0"/>
        <v>#DIV/0!</v>
      </c>
    </row>
    <row r="6" spans="1:11" x14ac:dyDescent="0.35">
      <c r="A6">
        <v>24</v>
      </c>
      <c r="B6">
        <v>2620</v>
      </c>
      <c r="C6" s="2" t="s">
        <v>28</v>
      </c>
      <c r="H6" t="e">
        <f t="shared" si="0"/>
        <v>#DIV/0!</v>
      </c>
    </row>
    <row r="7" spans="1:11" x14ac:dyDescent="0.35">
      <c r="A7">
        <v>24</v>
      </c>
      <c r="B7">
        <v>4682</v>
      </c>
      <c r="C7" s="2" t="s">
        <v>24</v>
      </c>
      <c r="H7" t="e">
        <f t="shared" si="0"/>
        <v>#DIV/0!</v>
      </c>
    </row>
    <row r="8" spans="1:11" x14ac:dyDescent="0.35">
      <c r="A8">
        <v>24</v>
      </c>
      <c r="B8">
        <v>4682</v>
      </c>
      <c r="C8" s="2" t="s">
        <v>25</v>
      </c>
      <c r="H8" t="e">
        <f t="shared" si="0"/>
        <v>#DIV/0!</v>
      </c>
    </row>
    <row r="9" spans="1:11" x14ac:dyDescent="0.35">
      <c r="A9">
        <v>24</v>
      </c>
      <c r="B9">
        <v>4682</v>
      </c>
      <c r="C9" s="2" t="s">
        <v>26</v>
      </c>
      <c r="H9" t="e">
        <f t="shared" si="0"/>
        <v>#DIV/0!</v>
      </c>
    </row>
    <row r="10" spans="1:11" x14ac:dyDescent="0.35">
      <c r="A10">
        <v>24</v>
      </c>
      <c r="B10">
        <v>4682</v>
      </c>
      <c r="C10" s="2" t="s">
        <v>27</v>
      </c>
      <c r="H10" t="e">
        <f t="shared" si="0"/>
        <v>#DIV/0!</v>
      </c>
    </row>
    <row r="11" spans="1:11" x14ac:dyDescent="0.35">
      <c r="A11">
        <v>24</v>
      </c>
      <c r="B11">
        <v>4682</v>
      </c>
      <c r="C11" s="2" t="s">
        <v>28</v>
      </c>
      <c r="H11" t="e">
        <f t="shared" si="0"/>
        <v>#DIV/0!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Plating</vt:lpstr>
      <vt:lpstr>OD 25</vt:lpstr>
      <vt:lpstr>OD vs LB count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Helena</dc:creator>
  <cp:lastModifiedBy>Helena</cp:lastModifiedBy>
  <dcterms:created xsi:type="dcterms:W3CDTF">2022-12-19T22:01:57Z</dcterms:created>
  <dcterms:modified xsi:type="dcterms:W3CDTF">2024-08-28T02:00:09Z</dcterms:modified>
</cp:coreProperties>
</file>