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-105" yWindow="-105" windowWidth="23250" windowHeight="12570"/>
  </bookViews>
  <sheets>
    <sheet name="Sheet1" sheetId="1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3" i="1" l="1"/>
  <c r="R13" i="1"/>
  <c r="N13" i="1"/>
  <c r="M13" i="1"/>
  <c r="H3" i="1" l="1"/>
  <c r="M3" i="1" s="1"/>
  <c r="R3" i="1" s="1"/>
  <c r="I3" i="1"/>
  <c r="I2" i="1"/>
  <c r="H2" i="1"/>
  <c r="I9" i="1"/>
  <c r="N9" i="1" s="1"/>
  <c r="S9" i="1" s="1"/>
  <c r="J9" i="1"/>
  <c r="O9" i="1" s="1"/>
  <c r="T9" i="1" s="1"/>
  <c r="H9" i="1"/>
  <c r="M9" i="1" s="1"/>
  <c r="R9" i="1" s="1"/>
  <c r="J3" i="1"/>
  <c r="O3" i="1" s="1"/>
  <c r="T3" i="1" s="1"/>
  <c r="H4" i="1"/>
  <c r="I4" i="1"/>
  <c r="N4" i="1" s="1"/>
  <c r="S4" i="1" s="1"/>
  <c r="J4" i="1"/>
  <c r="O4" i="1" s="1"/>
  <c r="T4" i="1" s="1"/>
  <c r="H5" i="1"/>
  <c r="M5" i="1" s="1"/>
  <c r="R5" i="1" s="1"/>
  <c r="I5" i="1"/>
  <c r="J5" i="1"/>
  <c r="O5" i="1" s="1"/>
  <c r="T5" i="1" s="1"/>
  <c r="H6" i="1"/>
  <c r="I6" i="1"/>
  <c r="N6" i="1"/>
  <c r="S6" i="1"/>
  <c r="J6" i="1"/>
  <c r="H7" i="1"/>
  <c r="I7" i="1"/>
  <c r="N7" i="1"/>
  <c r="S7" i="1" s="1"/>
  <c r="J7" i="1"/>
  <c r="O7" i="1"/>
  <c r="T7" i="1"/>
  <c r="H8" i="1"/>
  <c r="M8" i="1" s="1"/>
  <c r="R8" i="1" s="1"/>
  <c r="I8" i="1"/>
  <c r="J8" i="1"/>
  <c r="N2" i="1"/>
  <c r="S2" i="1" s="1"/>
  <c r="J2" i="1"/>
  <c r="O8" i="1"/>
  <c r="T8" i="1"/>
  <c r="M6" i="1"/>
  <c r="R6" i="1" s="1"/>
  <c r="N3" i="1"/>
  <c r="S3" i="1"/>
  <c r="M2" i="1"/>
  <c r="R2" i="1" s="1"/>
  <c r="N8" i="1"/>
  <c r="S8" i="1"/>
  <c r="M7" i="1"/>
  <c r="R7" i="1" s="1"/>
  <c r="O2" i="1"/>
  <c r="T2" i="1" s="1"/>
  <c r="O6" i="1"/>
  <c r="T6" i="1" s="1"/>
  <c r="N5" i="1"/>
  <c r="S5" i="1"/>
  <c r="M4" i="1"/>
  <c r="R4" i="1" s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<sst xmlns="http://schemas.openxmlformats.org/spreadsheetml/2006/main" count="55" uniqueCount="54">
  <si>
    <t>Raw Ods</t>
  </si>
  <si>
    <t>Real</t>
  </si>
  <si>
    <t>Blank</t>
  </si>
  <si>
    <t>uL to make 1 mL of OD 1</t>
  </si>
  <si>
    <t>uL LB to add</t>
  </si>
  <si>
    <t>Correct to 0.5 instead, dilute 100 in 300 instead of 50 in 350</t>
  </si>
  <si>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</si>
  <si>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</si>
  <si>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</si>
  <si>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</si>
  <si>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</si>
  <si>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</si>
  <si>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</si>
  <si>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</si>
  <si>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</si>
  <si>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9:56:28 AM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</si>
  <si>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</si>
  <si>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</si>
  <si>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</si>
  <si>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</si>
  <si>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</si>
  <si>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</si>
  <si>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</si>
  <si>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Shaking (Orbital) Duration:</t>
  </si>
  <si>
    <t>s</t>
  </si>
  <si>
    <t>Shaking (Orbital) Amplitude:</t>
  </si>
  <si>
    <t>mm</t>
  </si>
  <si>
    <t>Wait (Time)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</si>
  <si>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</si>
  <si>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</si>
  <si>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</si>
  <si>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</si>
  <si>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</si>
  <si>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</si>
  <si>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</si>
  <si>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</si>
  <si>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</si>
  <si>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</si>
  <si>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A9-A12; B9-H11</t>
  </si>
  <si>
    <t>Start Time:</t>
  </si>
  <si>
    <t>3/8/2020 9:56:38 AM</t>
  </si>
  <si>
    <t>Temperature: 25.8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</si>
  <si>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</si>
  <si>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</si>
  <si>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</si>
  <si>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</si>
  <si>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</si>
  <si>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</si>
  <si>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</si>
  <si>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</si>
  <si>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</si>
  <si>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 xml:space="preserve"> </t>
  </si>
  <si>
    <t>End Time:</t>
  </si>
  <si>
    <t>3/8/2020 9:56:55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</si>
</sst>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4" borderId="0"/>
    <xf numFmtId="0" fontId="2" fillId="5" borderId="0"/>
    <xf numFmtId="0" fontId="2" fillId="6" borderId="0"/>
    <xf numFmtId="0" fontId="2" fillId="7" borderId="0"/>
    <xf numFmtId="0" fontId="2" fillId="2" borderId="0"/>
    <xf numFmtId="0" fontId="2" fillId="8" borderId="0"/>
    <xf numFmtId="0" fontId="2" fillId="9" borderId="0"/>
    <xf numFmtId="0" fontId="3" fillId="10" borderId="0" applyNumberFormat="0" applyBorder="0" applyAlignment="0" applyProtection="0"/>
  </cellStyleXfs>
  <cellXfs count="8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2" borderId="0" xfId="0" applyFill="1"/>
    <xf numFmtId="21" fontId="0" fillId="2" borderId="0" xfId="0" applyNumberFormat="1" applyFill="1"/>
    <xf numFmtId="0" fontId="1" fillId="3" borderId="0" xfId="0" applyFont="1" applyFill="1"/>
    <xf numFmtId="0" fontId="3" fillId="10" borderId="0" xfId="8"/>
  </cellXfs>
  <cellStyles count="9">
    <cellStyle name="Bad" xfId="8" builtinId="27"/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abSelected="1" topLeftCell="D1" workbookViewId="0">
      <selection activeCell="O16" sqref="O16"/>
    </sheetView>
  </sheetViews>
  <sheetFormatPr defaultColWidth="8.85546875" defaultRowHeight="15" x14ac:dyDescent="0.25"/>
  <cols>
    <col min="1" max="11" width="8.85546875" style="1"/>
    <col min="12" max="12" width="21.28515625" style="1" bestFit="1" customWidth="1"/>
    <col min="13" max="17" width="8.85546875" style="1"/>
    <col min="18" max="19" width="9.28515625" style="1" bestFit="1" customWidth="1"/>
    <col min="20" max="20" width="12.7109375" style="1" bestFit="1" customWidth="1"/>
    <col min="21" max="16384" width="8.85546875" style="1"/>
  </cols>
  <sheetData>
    <row r="1" spans="1:20" x14ac:dyDescent="0.25">
      <c r="A1" s="1" t="s">
        <v>0</v>
      </c>
      <c r="B1" s="1">
        <v>1</v>
      </c>
      <c r="C1" s="1">
        <v>2</v>
      </c>
      <c r="D1" s="1">
        <v>3</v>
      </c>
      <c r="E1" s="1" t="s">
        <v>2</v>
      </c>
      <c r="G1" s="1" t="s">
        <v>1</v>
      </c>
      <c r="H1" s="1">
        <v>1</v>
      </c>
      <c r="I1" s="1">
        <v>2</v>
      </c>
      <c r="J1" s="1">
        <v>3</v>
      </c>
      <c r="L1" s="1" t="s">
        <v>3</v>
      </c>
      <c r="M1" s="1">
        <v>1</v>
      </c>
      <c r="N1" s="1">
        <v>2</v>
      </c>
      <c r="O1" s="1">
        <v>3</v>
      </c>
      <c r="Q1" s="1" t="s">
        <v>4</v>
      </c>
      <c r="R1" s="1">
        <v>1</v>
      </c>
      <c r="S1" s="1">
        <v>2</v>
      </c>
      <c r="T1" s="1">
        <v>3</v>
      </c>
    </row>
    <row r="2" spans="1:20" x14ac:dyDescent="0.25">
      <c r="A2" s="1">
        <v>1</v>
      </c>
      <c r="B2" s="1">
        <v>0.25600001215934753</v>
      </c>
      <c r="C2" s="1">
        <v>0.19009999930858612</v>
      </c>
      <c r="D2" s="1">
        <v>0.21410000324249268</v>
      </c>
      <c r="E2" s="1">
        <v>4.7299999743700027E-2</v>
      </c>
      <c r="G2" s="1">
        <v>1</v>
      </c>
      <c r="H2" s="1">
        <f>(B2-$E$2)*10</f>
        <v>2.0870001241564751</v>
      </c>
      <c r="I2" s="1">
        <f t="shared" ref="I2:J2" si="0">(C2-$E$2)*10</f>
        <v>1.4279999956488609</v>
      </c>
      <c r="J2" s="1">
        <f t="shared" si="0"/>
        <v>1.6680000349879265</v>
      </c>
      <c r="L2" s="1">
        <v>1</v>
      </c>
      <c r="M2" s="1">
        <f>(1/H2)*1000</f>
        <v>479.15665573052161</v>
      </c>
      <c r="N2" s="1">
        <f t="shared" ref="N2:O2" si="1">(1/I2)*1000</f>
        <v>700.28011417858272</v>
      </c>
      <c r="O2" s="1">
        <f t="shared" si="1"/>
        <v>599.52037111752122</v>
      </c>
      <c r="Q2" s="1">
        <v>1</v>
      </c>
      <c r="R2" s="1">
        <f>1000-M2</f>
        <v>520.84334426947839</v>
      </c>
      <c r="S2" s="1">
        <f t="shared" ref="S2:T2" si="2">1000-N2</f>
        <v>299.71988582141728</v>
      </c>
      <c r="T2" s="1">
        <f t="shared" si="2"/>
        <v>400.47962888247878</v>
      </c>
    </row>
    <row r="3" spans="1:20" x14ac:dyDescent="0.25">
      <c r="A3" s="1">
        <v>2</v>
      </c>
      <c r="B3" s="1">
        <v>0.23770000040531158</v>
      </c>
      <c r="C3" s="1">
        <v>0.16740000247955322</v>
      </c>
      <c r="D3" s="1">
        <v>0.19619999825954437</v>
      </c>
      <c r="G3" s="1">
        <v>2</v>
      </c>
      <c r="H3" s="1">
        <f t="shared" ref="H3:H8" si="3">(B3-$E$2)*10</f>
        <v>1.9040000066161156</v>
      </c>
      <c r="I3" s="1">
        <f t="shared" ref="I3:I9" si="4">(C3-$E$2)*10</f>
        <v>1.201000027358532</v>
      </c>
      <c r="J3" s="1">
        <f t="shared" ref="J3:J9" si="5">(D3-$E$2)*10</f>
        <v>1.4889999851584435</v>
      </c>
      <c r="L3" s="1">
        <v>2</v>
      </c>
      <c r="M3" s="1">
        <f t="shared" ref="M3:M9" si="6">(1/H3)*1000</f>
        <v>525.21008220858687</v>
      </c>
      <c r="N3" s="1">
        <f t="shared" ref="N3:N9" si="7">(1/I3)*1000</f>
        <v>832.6394481433864</v>
      </c>
      <c r="O3" s="1">
        <f t="shared" ref="O3:O9" si="8">(1/J3)*1000</f>
        <v>671.59167895733094</v>
      </c>
      <c r="Q3" s="1">
        <v>2</v>
      </c>
      <c r="R3" s="1">
        <f t="shared" ref="R3:R9" si="9">1000-M3</f>
        <v>474.78991779141313</v>
      </c>
      <c r="S3" s="1">
        <f t="shared" ref="S3:S9" si="10">1000-N3</f>
        <v>167.3605518566136</v>
      </c>
      <c r="T3" s="1">
        <f t="shared" ref="T3:T9" si="11">1000-O3</f>
        <v>328.40832104266906</v>
      </c>
    </row>
    <row r="4" spans="1:20" x14ac:dyDescent="0.25">
      <c r="A4" s="1">
        <v>3</v>
      </c>
      <c r="B4" s="1">
        <v>0.23479999601840973</v>
      </c>
      <c r="C4" s="1">
        <v>0.17409999668598175</v>
      </c>
      <c r="D4" s="1">
        <v>0.17919999361038208</v>
      </c>
      <c r="G4" s="1">
        <v>3</v>
      </c>
      <c r="H4" s="1">
        <f t="shared" si="3"/>
        <v>1.874999962747097</v>
      </c>
      <c r="I4" s="1">
        <f t="shared" si="4"/>
        <v>1.2679999694228172</v>
      </c>
      <c r="J4" s="1">
        <f t="shared" si="5"/>
        <v>1.3189999386668205</v>
      </c>
      <c r="L4" s="1">
        <v>3</v>
      </c>
      <c r="M4" s="1">
        <f t="shared" si="6"/>
        <v>533.33334392971483</v>
      </c>
      <c r="N4" s="1">
        <f t="shared" si="7"/>
        <v>788.64355214077136</v>
      </c>
      <c r="O4" s="1">
        <f t="shared" si="8"/>
        <v>758.15014897631477</v>
      </c>
      <c r="Q4" s="1">
        <v>3</v>
      </c>
      <c r="R4" s="1">
        <f t="shared" si="9"/>
        <v>466.66665607028517</v>
      </c>
      <c r="S4" s="1">
        <f t="shared" si="10"/>
        <v>211.35644785922864</v>
      </c>
      <c r="T4" s="1">
        <f t="shared" si="11"/>
        <v>241.84985102368523</v>
      </c>
    </row>
    <row r="5" spans="1:20" x14ac:dyDescent="0.25">
      <c r="A5" s="1">
        <v>4</v>
      </c>
      <c r="B5" s="1">
        <v>0.13109999895095825</v>
      </c>
      <c r="C5" s="1">
        <v>0.12430000305175781</v>
      </c>
      <c r="D5" s="1">
        <v>0.14730000495910645</v>
      </c>
      <c r="G5" s="1">
        <v>4</v>
      </c>
      <c r="H5" s="1">
        <f t="shared" si="3"/>
        <v>0.83799999207258224</v>
      </c>
      <c r="I5" s="1">
        <f t="shared" si="4"/>
        <v>0.77000003308057785</v>
      </c>
      <c r="J5" s="1">
        <f t="shared" si="5"/>
        <v>1.0000000521540642</v>
      </c>
      <c r="L5" s="1">
        <v>4</v>
      </c>
      <c r="M5" s="7">
        <f t="shared" si="6"/>
        <v>1193.3174337230619</v>
      </c>
      <c r="N5" s="7">
        <f t="shared" si="7"/>
        <v>1298.7012429067695</v>
      </c>
      <c r="O5" s="1">
        <f t="shared" si="8"/>
        <v>999.99994784593844</v>
      </c>
      <c r="Q5" s="1">
        <v>4</v>
      </c>
      <c r="R5" s="7">
        <f t="shared" si="9"/>
        <v>-193.31743372306187</v>
      </c>
      <c r="S5" s="7">
        <f t="shared" si="10"/>
        <v>-298.70124290676949</v>
      </c>
      <c r="T5" s="1">
        <f t="shared" si="11"/>
        <v>5.2154061563669529E-5</v>
      </c>
    </row>
    <row r="6" spans="1:20" x14ac:dyDescent="0.25">
      <c r="A6" s="1">
        <v>5</v>
      </c>
      <c r="B6" s="1">
        <v>0.16599999368190765</v>
      </c>
      <c r="C6" s="1">
        <v>0.16920000314712524</v>
      </c>
      <c r="D6" s="1">
        <v>0.22709999978542328</v>
      </c>
      <c r="G6" s="1">
        <v>5</v>
      </c>
      <c r="H6" s="1">
        <f t="shared" si="3"/>
        <v>1.1869999393820763</v>
      </c>
      <c r="I6" s="1">
        <f t="shared" si="4"/>
        <v>1.2190000340342522</v>
      </c>
      <c r="J6" s="1">
        <f t="shared" si="5"/>
        <v>1.7980000004172325</v>
      </c>
      <c r="L6" s="1">
        <v>5</v>
      </c>
      <c r="M6" s="1">
        <f t="shared" si="6"/>
        <v>842.46002617369641</v>
      </c>
      <c r="N6" s="1">
        <f t="shared" si="7"/>
        <v>820.34452180491189</v>
      </c>
      <c r="O6" s="1">
        <f t="shared" si="8"/>
        <v>556.1735260110936</v>
      </c>
      <c r="Q6" s="1">
        <v>5</v>
      </c>
      <c r="R6" s="1">
        <f t="shared" si="9"/>
        <v>157.53997382630359</v>
      </c>
      <c r="S6" s="1">
        <f t="shared" si="10"/>
        <v>179.65547819508811</v>
      </c>
      <c r="T6" s="1">
        <f t="shared" si="11"/>
        <v>443.8264739889064</v>
      </c>
    </row>
    <row r="7" spans="1:20" x14ac:dyDescent="0.25">
      <c r="A7" s="1">
        <v>6</v>
      </c>
      <c r="B7" s="1">
        <v>0.20970000326633453</v>
      </c>
      <c r="C7" s="1">
        <v>0.21279999613761902</v>
      </c>
      <c r="D7" s="1">
        <v>0.25510001182556152</v>
      </c>
      <c r="G7" s="1">
        <v>6</v>
      </c>
      <c r="H7" s="1">
        <f t="shared" si="3"/>
        <v>1.6240000352263451</v>
      </c>
      <c r="I7" s="1">
        <f t="shared" si="4"/>
        <v>1.6549999639391899</v>
      </c>
      <c r="J7" s="1">
        <f t="shared" si="5"/>
        <v>2.078000120818615</v>
      </c>
      <c r="L7" s="1">
        <v>6</v>
      </c>
      <c r="M7" s="1">
        <f t="shared" si="6"/>
        <v>615.76353344144161</v>
      </c>
      <c r="N7" s="1">
        <f t="shared" si="7"/>
        <v>604.22962041632002</v>
      </c>
      <c r="O7" s="1">
        <f t="shared" si="8"/>
        <v>481.23192582205257</v>
      </c>
      <c r="Q7" s="1">
        <v>6</v>
      </c>
      <c r="R7" s="1">
        <f t="shared" si="9"/>
        <v>384.23646655855839</v>
      </c>
      <c r="S7" s="1">
        <f t="shared" si="10"/>
        <v>395.77037958367998</v>
      </c>
      <c r="T7" s="1">
        <f t="shared" si="11"/>
        <v>518.76807417794748</v>
      </c>
    </row>
    <row r="8" spans="1:20" x14ac:dyDescent="0.25">
      <c r="A8" s="1">
        <v>7</v>
      </c>
      <c r="B8" s="1">
        <v>0.18230000138282776</v>
      </c>
      <c r="C8" s="1">
        <v>0.21189999580383301</v>
      </c>
      <c r="D8" s="1">
        <v>0.26089999079704285</v>
      </c>
      <c r="G8" s="1">
        <v>7</v>
      </c>
      <c r="H8" s="1">
        <f t="shared" si="3"/>
        <v>1.3500000163912773</v>
      </c>
      <c r="I8" s="1">
        <f t="shared" si="4"/>
        <v>1.6459999606013298</v>
      </c>
      <c r="J8" s="1">
        <f t="shared" si="5"/>
        <v>2.1359999105334282</v>
      </c>
      <c r="L8" s="1">
        <v>7</v>
      </c>
      <c r="M8" s="1">
        <f t="shared" si="6"/>
        <v>740.74073174689875</v>
      </c>
      <c r="N8" s="1">
        <f t="shared" si="7"/>
        <v>607.53342887971394</v>
      </c>
      <c r="O8" s="1">
        <f t="shared" si="8"/>
        <v>468.16481361662028</v>
      </c>
      <c r="Q8" s="1">
        <v>7</v>
      </c>
      <c r="R8" s="1">
        <f t="shared" si="9"/>
        <v>259.25926825310125</v>
      </c>
      <c r="S8" s="1">
        <f t="shared" si="10"/>
        <v>392.46657112028606</v>
      </c>
      <c r="T8" s="1">
        <f t="shared" si="11"/>
        <v>531.83518638337978</v>
      </c>
    </row>
    <row r="9" spans="1:20" x14ac:dyDescent="0.25">
      <c r="A9" s="1">
        <v>8</v>
      </c>
      <c r="B9" s="1">
        <v>0.210999995470047</v>
      </c>
      <c r="C9" s="1">
        <v>0.24339999258518219</v>
      </c>
      <c r="D9" s="1">
        <v>0.25900000333786011</v>
      </c>
      <c r="G9" s="1">
        <v>8</v>
      </c>
      <c r="H9" s="1">
        <f>(B9-$E$2)*10</f>
        <v>1.6369999572634697</v>
      </c>
      <c r="I9" s="1">
        <f t="shared" si="4"/>
        <v>1.9609999284148216</v>
      </c>
      <c r="J9" s="1">
        <f t="shared" si="5"/>
        <v>2.1170000359416008</v>
      </c>
      <c r="L9" s="1">
        <v>8</v>
      </c>
      <c r="M9" s="1">
        <f t="shared" si="6"/>
        <v>610.87356512316228</v>
      </c>
      <c r="N9" s="1">
        <f t="shared" si="7"/>
        <v>509.94392478553129</v>
      </c>
      <c r="O9" s="1">
        <f t="shared" si="8"/>
        <v>472.36654842814835</v>
      </c>
      <c r="Q9" s="1">
        <v>8</v>
      </c>
      <c r="R9" s="1">
        <f t="shared" si="9"/>
        <v>389.12643487683772</v>
      </c>
      <c r="S9" s="1">
        <f t="shared" si="10"/>
        <v>490.05607521446871</v>
      </c>
      <c r="T9" s="1">
        <f t="shared" si="11"/>
        <v>527.63345157185165</v>
      </c>
    </row>
    <row r="11" spans="1:20" x14ac:dyDescent="0.25">
      <c r="L11" s="1" t="s">
        <v>5</v>
      </c>
    </row>
    <row r="13" spans="1:20" x14ac:dyDescent="0.25">
      <c r="M13" s="1">
        <f>500/H5</f>
        <v>596.65871686153093</v>
      </c>
      <c r="N13" s="1">
        <f>500/I5</f>
        <v>649.35062145338475</v>
      </c>
      <c r="R13" s="1">
        <f>1000-M13</f>
        <v>403.34128313846907</v>
      </c>
      <c r="S13" s="1">
        <f>1000-N13</f>
        <v>350.64937854661525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"/>
  <sheetViews>
    <sheetView topLeftCell="A29" workbookViewId="0">
      <selection activeCell="B38" sqref="B31:E38"/>
    </sheetView>
  </sheetViews>
  <sheetFormatPr defaultRowHeight="15" x14ac:dyDescent="0.25"/>
  <cols>
    <col min="1" max="16384" width="9.140625" style="1"/>
  </cols>
  <sheetData>
    <row r="1" spans="1:12" x14ac:dyDescent="0.25">
      <c r="A1" s="1" t="s">
        <v>6</v>
      </c>
      <c r="E1" s="1" t="s">
        <v>7</v>
      </c>
    </row>
    <row r="2" spans="1:12" x14ac:dyDescent="0.25">
      <c r="A2" s="1" t="s">
        <v>8</v>
      </c>
      <c r="E2" s="1" t="s">
        <v>9</v>
      </c>
      <c r="I2" s="1" t="s">
        <v>10</v>
      </c>
    </row>
    <row r="3" spans="1:12" x14ac:dyDescent="0.25">
      <c r="A3" s="1" t="s">
        <v>11</v>
      </c>
      <c r="E3" s="1" t="s">
        <v>12</v>
      </c>
    </row>
    <row r="5" spans="1:12" x14ac:dyDescent="0.25">
      <c r="A5" s="1" t="s">
        <v>13</v>
      </c>
      <c r="B5" s="2">
        <v>43898</v>
      </c>
    </row>
    <row r="6" spans="1:12" x14ac:dyDescent="0.25">
      <c r="A6" s="1" t="s">
        <v>14</v>
      </c>
      <c r="B6" s="3" t="s">
        <v>15</v>
      </c>
    </row>
    <row r="9" spans="1:12" x14ac:dyDescent="0.25">
      <c r="A9" s="1" t="s">
        <v>16</v>
      </c>
      <c r="E9" s="1" t="s">
        <v>17</v>
      </c>
    </row>
    <row r="10" spans="1:12" x14ac:dyDescent="0.25">
      <c r="A10" s="1" t="s">
        <v>18</v>
      </c>
      <c r="E10" s="1" t="s">
        <v>19</v>
      </c>
    </row>
    <row r="11" spans="1:12" x14ac:dyDescent="0.25">
      <c r="A11" s="1" t="s">
        <v>20</v>
      </c>
      <c r="E11" s="1" t="s">
        <v>21</v>
      </c>
    </row>
    <row r="12" spans="1:12" x14ac:dyDescent="0.25">
      <c r="A12" s="1" t="s">
        <v>22</v>
      </c>
    </row>
    <row r="14" spans="1:12" x14ac:dyDescent="0.25">
      <c r="A14" s="4" t="s">
        <v>23</v>
      </c>
      <c r="B14" s="4"/>
      <c r="C14" s="4"/>
      <c r="D14" s="4"/>
      <c r="E14" s="4">
        <v>5</v>
      </c>
      <c r="F14" s="4" t="s">
        <v>24</v>
      </c>
      <c r="G14" s="4"/>
      <c r="H14" s="4"/>
      <c r="I14" s="4"/>
      <c r="J14" s="4"/>
      <c r="K14" s="4"/>
      <c r="L14" s="4"/>
    </row>
    <row r="15" spans="1:12" x14ac:dyDescent="0.25">
      <c r="A15" s="4" t="s">
        <v>25</v>
      </c>
      <c r="B15" s="4"/>
      <c r="C15" s="4"/>
      <c r="D15" s="4"/>
      <c r="E15" s="4">
        <v>2</v>
      </c>
      <c r="F15" s="4" t="s">
        <v>26</v>
      </c>
      <c r="G15" s="4"/>
      <c r="H15" s="4"/>
      <c r="I15" s="4"/>
      <c r="J15" s="4"/>
      <c r="K15" s="4"/>
      <c r="L15" s="4"/>
    </row>
    <row r="17" spans="1:12" x14ac:dyDescent="0.25">
      <c r="A17" s="4" t="s">
        <v>27</v>
      </c>
      <c r="B17" s="4"/>
      <c r="C17" s="4"/>
      <c r="D17" s="4"/>
      <c r="E17" s="5">
        <v>5.7870370370370366E-5</v>
      </c>
      <c r="F17" s="4"/>
      <c r="G17" s="4"/>
      <c r="H17" s="4"/>
      <c r="I17" s="4"/>
      <c r="J17" s="4"/>
      <c r="K17" s="4"/>
      <c r="L17" s="4"/>
    </row>
    <row r="20" spans="1:12" x14ac:dyDescent="0.25">
      <c r="A20" s="1" t="s">
        <v>28</v>
      </c>
    </row>
    <row r="21" spans="1:12" x14ac:dyDescent="0.25">
      <c r="A21" s="1" t="s">
        <v>29</v>
      </c>
      <c r="E21" s="1" t="s">
        <v>30</v>
      </c>
    </row>
    <row r="22" spans="1:12" x14ac:dyDescent="0.25">
      <c r="A22" s="1" t="s">
        <v>31</v>
      </c>
      <c r="E22" s="1">
        <v>600</v>
      </c>
      <c r="F22" s="1" t="s">
        <v>32</v>
      </c>
    </row>
    <row r="23" spans="1:12" x14ac:dyDescent="0.25">
      <c r="A23" s="1" t="s">
        <v>33</v>
      </c>
      <c r="E23" s="1">
        <v>9</v>
      </c>
      <c r="F23" s="1" t="s">
        <v>32</v>
      </c>
    </row>
    <row r="24" spans="1:12" x14ac:dyDescent="0.25">
      <c r="A24" s="1" t="s">
        <v>34</v>
      </c>
      <c r="E24" s="1">
        <v>10</v>
      </c>
    </row>
    <row r="25" spans="1:12" x14ac:dyDescent="0.25">
      <c r="A25" s="1" t="s">
        <v>35</v>
      </c>
      <c r="E25" s="1">
        <v>0</v>
      </c>
      <c r="F25" s="1" t="s">
        <v>36</v>
      </c>
    </row>
    <row r="26" spans="1:12" x14ac:dyDescent="0.25">
      <c r="A26" s="1" t="s">
        <v>37</v>
      </c>
      <c r="E26" s="1" t="s">
        <v>38</v>
      </c>
    </row>
    <row r="27" spans="1:12" x14ac:dyDescent="0.25">
      <c r="A27" s="1" t="s">
        <v>39</v>
      </c>
      <c r="B27" s="3" t="s">
        <v>40</v>
      </c>
    </row>
    <row r="29" spans="1:12" x14ac:dyDescent="0.25">
      <c r="B29" s="1" t="s">
        <v>41</v>
      </c>
    </row>
    <row r="30" spans="1:12" x14ac:dyDescent="0.25">
      <c r="A30" s="6" t="s">
        <v>42</v>
      </c>
      <c r="B30" s="6">
        <v>9</v>
      </c>
      <c r="C30" s="6">
        <v>10</v>
      </c>
      <c r="D30" s="6">
        <v>11</v>
      </c>
      <c r="E30" s="6">
        <v>12</v>
      </c>
    </row>
    <row r="31" spans="1:12" x14ac:dyDescent="0.25">
      <c r="A31" s="6" t="s">
        <v>43</v>
      </c>
      <c r="B31" s="1">
        <v>0.25600001215934753</v>
      </c>
      <c r="C31" s="1">
        <v>0.19009999930858612</v>
      </c>
      <c r="D31" s="1">
        <v>0.21410000324249268</v>
      </c>
      <c r="E31" s="1">
        <v>4.7299999743700027E-2</v>
      </c>
    </row>
    <row r="32" spans="1:12" x14ac:dyDescent="0.25">
      <c r="A32" s="6" t="s">
        <v>44</v>
      </c>
      <c r="B32" s="1">
        <v>0.23770000040531158</v>
      </c>
      <c r="C32" s="1">
        <v>0.16740000247955322</v>
      </c>
      <c r="D32" s="1">
        <v>0.19619999825954437</v>
      </c>
    </row>
    <row r="33" spans="1:4" x14ac:dyDescent="0.25">
      <c r="A33" s="6" t="s">
        <v>45</v>
      </c>
      <c r="B33" s="1">
        <v>0.23479999601840973</v>
      </c>
      <c r="C33" s="1">
        <v>0.17409999668598175</v>
      </c>
      <c r="D33" s="1">
        <v>0.17919999361038208</v>
      </c>
    </row>
    <row r="34" spans="1:4" x14ac:dyDescent="0.25">
      <c r="A34" s="6" t="s">
        <v>46</v>
      </c>
      <c r="B34" s="1">
        <v>0.13109999895095825</v>
      </c>
      <c r="C34" s="1">
        <v>0.12430000305175781</v>
      </c>
      <c r="D34" s="1">
        <v>0.14730000495910645</v>
      </c>
    </row>
    <row r="35" spans="1:4" x14ac:dyDescent="0.25">
      <c r="A35" s="6" t="s">
        <v>47</v>
      </c>
      <c r="B35" s="1">
        <v>0.16599999368190765</v>
      </c>
      <c r="C35" s="1">
        <v>0.16920000314712524</v>
      </c>
      <c r="D35" s="1">
        <v>0.22709999978542328</v>
      </c>
    </row>
    <row r="36" spans="1:4" x14ac:dyDescent="0.25">
      <c r="A36" s="6" t="s">
        <v>48</v>
      </c>
      <c r="B36" s="1">
        <v>0.20970000326633453</v>
      </c>
      <c r="C36" s="1">
        <v>0.21279999613761902</v>
      </c>
      <c r="D36" s="1">
        <v>0.25510001182556152</v>
      </c>
    </row>
    <row r="37" spans="1:4" x14ac:dyDescent="0.25">
      <c r="A37" s="6" t="s">
        <v>49</v>
      </c>
      <c r="B37" s="1">
        <v>0.18230000138282776</v>
      </c>
      <c r="C37" s="1">
        <v>0.21189999580383301</v>
      </c>
      <c r="D37" s="1">
        <v>0.26089999079704285</v>
      </c>
    </row>
    <row r="38" spans="1:4" x14ac:dyDescent="0.25">
      <c r="A38" s="6" t="s">
        <v>50</v>
      </c>
      <c r="B38" s="1">
        <v>0.210999995470047</v>
      </c>
      <c r="C38" s="1">
        <v>0.24339999258518219</v>
      </c>
      <c r="D38" s="1">
        <v>0.25900000333786011</v>
      </c>
    </row>
    <row r="41" spans="1:4" x14ac:dyDescent="0.25">
      <c r="A41" s="6" t="s">
        <v>51</v>
      </c>
    </row>
    <row r="43" spans="1:4" x14ac:dyDescent="0.25">
      <c r="A43" s="1" t="s">
        <v>52</v>
      </c>
      <c r="B43" s="3" t="s">
        <v>53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Tecan</cp:lastModifiedBy>
  <dcterms:created xsi:type="dcterms:W3CDTF">2020-01-13T19:00:11Z</dcterms:created>
  <dcterms:modified xsi:type="dcterms:W3CDTF">2020-03-08T13:58:00Z</dcterms:modified>
</cp:coreProperties>
</file>