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ocuments\Helena\"/>
    </mc:Choice>
  </mc:AlternateContent>
  <bookViews>
    <workbookView xWindow="0" yWindow="0" windowWidth="17595" windowHeight="7335"/>
  </bookViews>
  <sheets>
    <sheet name="24h" sheetId="13" r:id="rId1"/>
    <sheet name="Corrected" sheetId="10" r:id="rId2"/>
    <sheet name="Mixes" sheetId="7" r:id="rId3"/>
    <sheet name="Overnigh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9" i="13" l="1"/>
  <c r="K69" i="13"/>
  <c r="J69" i="13"/>
  <c r="I69" i="13"/>
  <c r="H69" i="13"/>
  <c r="L68" i="13"/>
  <c r="K68" i="13"/>
  <c r="J68" i="13"/>
  <c r="I68" i="13"/>
  <c r="H68" i="13"/>
  <c r="L67" i="13"/>
  <c r="K67" i="13"/>
  <c r="J67" i="13"/>
  <c r="I67" i="13"/>
  <c r="H67" i="13"/>
  <c r="L66" i="13"/>
  <c r="K66" i="13"/>
  <c r="J66" i="13"/>
  <c r="I66" i="13"/>
  <c r="H66" i="13"/>
  <c r="L65" i="13"/>
  <c r="K65" i="13"/>
  <c r="J65" i="13"/>
  <c r="I65" i="13"/>
  <c r="H65" i="13"/>
  <c r="L64" i="13"/>
  <c r="K64" i="13"/>
  <c r="J64" i="13"/>
  <c r="I64" i="13"/>
  <c r="H64" i="13"/>
  <c r="L36" i="13"/>
  <c r="K36" i="13"/>
  <c r="J36" i="13"/>
  <c r="I36" i="13"/>
  <c r="H36" i="13"/>
  <c r="L35" i="13"/>
  <c r="K35" i="13"/>
  <c r="J35" i="13"/>
  <c r="I35" i="13"/>
  <c r="H35" i="13"/>
  <c r="L34" i="13"/>
  <c r="K34" i="13"/>
  <c r="J34" i="13"/>
  <c r="I34" i="13"/>
  <c r="H34" i="13"/>
  <c r="L33" i="13"/>
  <c r="K33" i="13"/>
  <c r="J33" i="13"/>
  <c r="I33" i="13"/>
  <c r="H33" i="13"/>
  <c r="L32" i="13"/>
  <c r="K32" i="13"/>
  <c r="J32" i="13"/>
  <c r="I32" i="13"/>
  <c r="H32" i="13"/>
  <c r="L31" i="13"/>
  <c r="K31" i="13"/>
  <c r="J31" i="13"/>
  <c r="I31" i="13"/>
  <c r="H31" i="13"/>
  <c r="D33" i="10" l="1"/>
  <c r="C33" i="10"/>
  <c r="G34" i="7"/>
  <c r="F34" i="7"/>
  <c r="G33" i="7"/>
  <c r="F33" i="7"/>
  <c r="D33" i="7"/>
  <c r="C33" i="7"/>
  <c r="R41" i="3"/>
  <c r="P42" i="3"/>
  <c r="P41" i="3"/>
  <c r="P38" i="3"/>
  <c r="Q38" i="3"/>
  <c r="R38" i="3"/>
  <c r="S38" i="3"/>
  <c r="T38" i="3"/>
  <c r="P39" i="3"/>
  <c r="Q39" i="3"/>
  <c r="R39" i="3"/>
  <c r="S39" i="3"/>
  <c r="T39" i="3"/>
  <c r="P40" i="3"/>
  <c r="Q40" i="3"/>
  <c r="R40" i="3"/>
  <c r="S40" i="3"/>
  <c r="T40" i="3"/>
  <c r="Q41" i="3"/>
  <c r="S41" i="3"/>
  <c r="T41" i="3"/>
  <c r="Q42" i="3"/>
  <c r="R42" i="3"/>
  <c r="S42" i="3"/>
  <c r="T42" i="3"/>
  <c r="O39" i="3"/>
  <c r="O40" i="3"/>
  <c r="O41" i="3"/>
  <c r="O42" i="3"/>
  <c r="O38" i="3"/>
  <c r="P63" i="3"/>
  <c r="Q63" i="3"/>
  <c r="R63" i="3"/>
  <c r="S63" i="3"/>
  <c r="T63" i="3"/>
  <c r="U63" i="3"/>
  <c r="V63" i="3"/>
  <c r="W63" i="3"/>
  <c r="X63" i="3"/>
  <c r="Y63" i="3"/>
  <c r="Z63" i="3"/>
  <c r="P64" i="3"/>
  <c r="Q64" i="3"/>
  <c r="R64" i="3"/>
  <c r="S64" i="3"/>
  <c r="T64" i="3"/>
  <c r="U64" i="3"/>
  <c r="V64" i="3"/>
  <c r="W64" i="3"/>
  <c r="X64" i="3"/>
  <c r="Y64" i="3"/>
  <c r="Z64" i="3"/>
  <c r="P65" i="3"/>
  <c r="Q65" i="3"/>
  <c r="R65" i="3"/>
  <c r="S65" i="3"/>
  <c r="T65" i="3"/>
  <c r="U65" i="3"/>
  <c r="V65" i="3"/>
  <c r="W65" i="3"/>
  <c r="X65" i="3"/>
  <c r="Y65" i="3"/>
  <c r="Z65" i="3"/>
  <c r="P66" i="3"/>
  <c r="Q66" i="3"/>
  <c r="R66" i="3"/>
  <c r="S66" i="3"/>
  <c r="T66" i="3"/>
  <c r="U66" i="3"/>
  <c r="V66" i="3"/>
  <c r="W66" i="3"/>
  <c r="X66" i="3"/>
  <c r="Y66" i="3"/>
  <c r="Z66" i="3"/>
  <c r="P67" i="3"/>
  <c r="Q67" i="3"/>
  <c r="R67" i="3"/>
  <c r="S67" i="3"/>
  <c r="T67" i="3"/>
  <c r="U67" i="3"/>
  <c r="V67" i="3"/>
  <c r="W67" i="3"/>
  <c r="X67" i="3"/>
  <c r="Y67" i="3"/>
  <c r="Z67" i="3"/>
  <c r="O64" i="3"/>
  <c r="O65" i="3"/>
  <c r="O66" i="3"/>
  <c r="O67" i="3"/>
  <c r="O63" i="3"/>
  <c r="P31" i="3"/>
  <c r="Q31" i="3"/>
  <c r="R31" i="3"/>
  <c r="S31" i="3"/>
  <c r="T31" i="3"/>
  <c r="U31" i="3"/>
  <c r="V31" i="3"/>
  <c r="W31" i="3"/>
  <c r="X31" i="3"/>
  <c r="Y31" i="3"/>
  <c r="Z31" i="3"/>
  <c r="P32" i="3"/>
  <c r="Q32" i="3"/>
  <c r="R32" i="3"/>
  <c r="S32" i="3"/>
  <c r="T32" i="3"/>
  <c r="U32" i="3"/>
  <c r="V32" i="3"/>
  <c r="W32" i="3"/>
  <c r="X32" i="3"/>
  <c r="Y32" i="3"/>
  <c r="Z32" i="3"/>
  <c r="P33" i="3"/>
  <c r="Q33" i="3"/>
  <c r="R33" i="3"/>
  <c r="S33" i="3"/>
  <c r="T33" i="3"/>
  <c r="U33" i="3"/>
  <c r="V33" i="3"/>
  <c r="W33" i="3"/>
  <c r="X33" i="3"/>
  <c r="Y33" i="3"/>
  <c r="Z33" i="3"/>
  <c r="P34" i="3"/>
  <c r="Q34" i="3"/>
  <c r="R34" i="3"/>
  <c r="S34" i="3"/>
  <c r="T34" i="3"/>
  <c r="U34" i="3"/>
  <c r="V34" i="3"/>
  <c r="W34" i="3"/>
  <c r="X34" i="3"/>
  <c r="Y34" i="3"/>
  <c r="Z34" i="3"/>
  <c r="P35" i="3"/>
  <c r="Q35" i="3"/>
  <c r="R35" i="3"/>
  <c r="S35" i="3"/>
  <c r="T35" i="3"/>
  <c r="U35" i="3"/>
  <c r="V35" i="3"/>
  <c r="W35" i="3"/>
  <c r="X35" i="3"/>
  <c r="Y35" i="3"/>
  <c r="Z35" i="3"/>
  <c r="O32" i="3"/>
  <c r="O33" i="3"/>
  <c r="O34" i="3"/>
  <c r="O35" i="3"/>
  <c r="O31" i="3"/>
</calcChain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comments2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comments3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comments4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<sst xmlns="http://schemas.openxmlformats.org/spreadsheetml/2006/main" count="360" uniqueCount="100">
  <si>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</si>
  <si>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</si>
  <si>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</si>
  <si>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</si>
  <si>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</si>
  <si>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</si>
  <si>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</si>
  <si>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</si>
  <si>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</si>
  <si>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</si>
  <si>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</si>
  <si>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</si>
  <si>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</si>
  <si>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</si>
  <si>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</si>
  <si>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</si>
  <si>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</si>
  <si>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</si>
  <si>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</si>
  <si>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</si>
  <si>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Wait (Time)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</si>
  <si>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</si>
  <si>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</si>
  <si>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</si>
  <si>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</si>
  <si>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</si>
  <si>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</si>
  <si>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</si>
  <si>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</si>
  <si>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</si>
  <si>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</si>
  <si>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A1-E12; F1-F1</t>
  </si>
  <si>
    <t>Start Time:</t>
  </si>
  <si>
    <t>Temperature: 26.8 °C</t>
  </si>
  <si>
    <t>&lt;&gt;</t>
  </si>
  <si>
    <t>A</t>
  </si>
  <si>
    <t>B</t>
  </si>
  <si>
    <t>C</t>
  </si>
  <si>
    <t>D</t>
  </si>
  <si>
    <t>E</t>
  </si>
  <si>
    <t>F</t>
  </si>
  <si>
    <t>End Time:</t>
  </si>
  <si>
    <t>5:05:34 PM</t>
  </si>
  <si>
    <t>3/22/2024 5:05:44 PM</t>
  </si>
  <si>
    <t>3/22/2024 5:06:13 PM</t>
  </si>
  <si>
    <t>Label: mCherry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</si>
  <si>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</si>
  <si>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</si>
  <si>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</si>
  <si>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</si>
  <si>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</si>
  <si>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</si>
  <si>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</si>
  <si>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</si>
  <si>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</si>
  <si>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</si>
  <si>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</si>
  <si>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</si>
  <si>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3/22/2024 5:06:18 PM</t>
  </si>
  <si>
    <t>3/22/2024 5:06:46 PM</t>
  </si>
  <si>
    <t>16-20</t>
  </si>
  <si>
    <t>21-25</t>
  </si>
  <si>
    <t>26-30</t>
  </si>
  <si>
    <t>6-10</t>
  </si>
  <si>
    <t>11-15</t>
  </si>
  <si>
    <t>1-5</t>
  </si>
  <si>
    <t>multichannel inoculation from plate</t>
  </si>
  <si>
    <t>individual inoculation from cryotubes</t>
  </si>
  <si>
    <t>Temperature: 26.9 °C</t>
  </si>
  <si>
    <t>F1-F1; F4-F5</t>
  </si>
  <si>
    <t>5:24:39 PM</t>
  </si>
  <si>
    <t>3/22/2024 5:24:49 PM</t>
  </si>
  <si>
    <t>3/22/2024 5:24:56 PM</t>
  </si>
  <si>
    <t>3/22/2024 5:25:00 PM</t>
  </si>
  <si>
    <t>3/22/2024 5:25:08 PM</t>
  </si>
  <si>
    <t>F1-F1; F6-F7</t>
  </si>
  <si>
    <t>5:34:47 PM</t>
  </si>
  <si>
    <t>3/22/2024 5:34:58 PM</t>
  </si>
  <si>
    <t>3/22/2024 5:35:05 PM</t>
  </si>
  <si>
    <t>3/22/2024 5:35:09 PM</t>
  </si>
  <si>
    <t>3/22/2024 5:35:17 PM</t>
  </si>
  <si>
    <t>G</t>
  </si>
  <si>
    <t>Temperature: 26.5 °C</t>
  </si>
  <si>
    <t>A8-F12; G12-G12</t>
  </si>
  <si>
    <t xml:space="preserve">0 0 0 </t>
  </si>
  <si>
    <t>5 0 0</t>
  </si>
  <si>
    <t>5 2 0</t>
  </si>
  <si>
    <t>5 2 2</t>
  </si>
  <si>
    <t>5 2 4</t>
  </si>
  <si>
    <t>Keio multi 1</t>
  </si>
  <si>
    <t>Keio multi 2</t>
  </si>
  <si>
    <t>Keio multi 3</t>
  </si>
  <si>
    <t>Keio hand 1</t>
  </si>
  <si>
    <t>Keio hand 2</t>
  </si>
  <si>
    <t>Keio hand 3</t>
  </si>
  <si>
    <t>6:36:47 PM</t>
  </si>
  <si>
    <t>3/23/2024 6:36:57 PM</t>
  </si>
  <si>
    <t>3/23/2024 6:37:16 PM</t>
  </si>
  <si>
    <t>3/23/2024 6:37:20 PM</t>
  </si>
  <si>
    <t>3/23/2024 6:37:39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</si>
</sst>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0" fontId="1" fillId="9" borderId="0" xfId="0" applyFont="1" applyFill="1"/>
    <xf numFmtId="0" fontId="0" fillId="0" borderId="0" xfId="0" applyNumberFormat="1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0" borderId="0" xfId="0" applyAlignment="1">
      <alignment horizontal="center"/>
    </xf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5"/>
  <sheetViews>
    <sheetView tabSelected="1" topLeftCell="A57" workbookViewId="0">
      <selection activeCell="O68" sqref="O6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45374</v>
      </c>
    </row>
    <row r="6" spans="1:12" x14ac:dyDescent="0.25">
      <c r="A6" t="s">
        <v>8</v>
      </c>
      <c r="B6" s="2" t="s">
        <v>95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5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2</v>
      </c>
      <c r="F15" s="3" t="s">
        <v>19</v>
      </c>
      <c r="G15" s="3"/>
      <c r="H15" s="3"/>
      <c r="I15" s="3"/>
      <c r="J15" s="3"/>
      <c r="K15" s="3"/>
      <c r="L15" s="3"/>
    </row>
    <row r="17" spans="1:13" x14ac:dyDescent="0.25">
      <c r="A17" s="3" t="s">
        <v>20</v>
      </c>
      <c r="B17" s="3"/>
      <c r="C17" s="3"/>
      <c r="D17" s="3"/>
      <c r="E17" s="4">
        <v>5.7870370370370366E-5</v>
      </c>
      <c r="F17" s="3"/>
      <c r="G17" s="3"/>
      <c r="H17" s="3"/>
      <c r="I17" s="3"/>
      <c r="J17" s="3"/>
      <c r="K17" s="3"/>
      <c r="L17" s="3"/>
    </row>
    <row r="20" spans="1:13" x14ac:dyDescent="0.25">
      <c r="A20" t="s">
        <v>21</v>
      </c>
    </row>
    <row r="21" spans="1:13" x14ac:dyDescent="0.25">
      <c r="A21" t="s">
        <v>22</v>
      </c>
      <c r="E21" t="s">
        <v>23</v>
      </c>
    </row>
    <row r="22" spans="1:13" x14ac:dyDescent="0.25">
      <c r="A22" t="s">
        <v>24</v>
      </c>
      <c r="E22">
        <v>600</v>
      </c>
      <c r="F22" t="s">
        <v>25</v>
      </c>
    </row>
    <row r="23" spans="1:13" x14ac:dyDescent="0.25">
      <c r="A23" t="s">
        <v>26</v>
      </c>
      <c r="E23">
        <v>9</v>
      </c>
      <c r="F23" t="s">
        <v>25</v>
      </c>
    </row>
    <row r="24" spans="1:13" x14ac:dyDescent="0.25">
      <c r="A24" t="s">
        <v>27</v>
      </c>
      <c r="E24">
        <v>10</v>
      </c>
    </row>
    <row r="25" spans="1:13" x14ac:dyDescent="0.25">
      <c r="A25" t="s">
        <v>28</v>
      </c>
      <c r="E25">
        <v>0</v>
      </c>
      <c r="F25" t="s">
        <v>29</v>
      </c>
    </row>
    <row r="26" spans="1:13" x14ac:dyDescent="0.25">
      <c r="A26" t="s">
        <v>30</v>
      </c>
      <c r="E26" t="s">
        <v>83</v>
      </c>
    </row>
    <row r="27" spans="1:13" x14ac:dyDescent="0.25">
      <c r="A27" t="s">
        <v>32</v>
      </c>
      <c r="B27" s="2" t="s">
        <v>96</v>
      </c>
    </row>
    <row r="29" spans="1:13" x14ac:dyDescent="0.25">
      <c r="B29" t="s">
        <v>82</v>
      </c>
    </row>
    <row r="30" spans="1:13" x14ac:dyDescent="0.25">
      <c r="A30" s="5" t="s">
        <v>34</v>
      </c>
      <c r="B30" s="5">
        <v>8</v>
      </c>
      <c r="C30" s="5">
        <v>9</v>
      </c>
      <c r="D30" s="5">
        <v>10</v>
      </c>
      <c r="E30" s="5">
        <v>11</v>
      </c>
      <c r="F30" s="5">
        <v>12</v>
      </c>
      <c r="H30" t="s">
        <v>84</v>
      </c>
      <c r="I30" t="s">
        <v>85</v>
      </c>
      <c r="J30" t="s">
        <v>86</v>
      </c>
      <c r="K30" t="s">
        <v>87</v>
      </c>
      <c r="L30" t="s">
        <v>88</v>
      </c>
    </row>
    <row r="31" spans="1:13" x14ac:dyDescent="0.25">
      <c r="A31" s="5" t="s">
        <v>35</v>
      </c>
      <c r="B31">
        <v>0.11959999799728394</v>
      </c>
      <c r="C31">
        <v>0.12169999629259109</v>
      </c>
      <c r="D31">
        <v>8.9900001883506775E-2</v>
      </c>
      <c r="E31">
        <v>7.720000296831131E-2</v>
      </c>
      <c r="F31">
        <v>7.3399998247623444E-2</v>
      </c>
      <c r="H31">
        <f>10*(B31-$F$37)</f>
        <v>0.81499997526407242</v>
      </c>
      <c r="I31">
        <f t="shared" ref="I31:L36" si="0">10*(C31-$F$37)</f>
        <v>0.83599995821714401</v>
      </c>
      <c r="J31">
        <f t="shared" si="0"/>
        <v>0.51800001412630081</v>
      </c>
      <c r="K31">
        <f t="shared" si="0"/>
        <v>0.39100002497434616</v>
      </c>
      <c r="L31">
        <f t="shared" si="0"/>
        <v>0.3529999777674675</v>
      </c>
      <c r="M31" t="s">
        <v>89</v>
      </c>
    </row>
    <row r="32" spans="1:13" x14ac:dyDescent="0.25">
      <c r="A32" s="5" t="s">
        <v>36</v>
      </c>
      <c r="B32">
        <v>0.11339999735355377</v>
      </c>
      <c r="C32">
        <v>0.11630000174045563</v>
      </c>
      <c r="D32">
        <v>7.890000194311142E-2</v>
      </c>
      <c r="E32">
        <v>6.9799996912479401E-2</v>
      </c>
      <c r="F32">
        <v>6.4800001680850983E-2</v>
      </c>
      <c r="H32">
        <f t="shared" ref="H32:H36" si="1">10*(B32-$F$37)</f>
        <v>0.75299996882677078</v>
      </c>
      <c r="I32">
        <f t="shared" si="0"/>
        <v>0.78200001269578934</v>
      </c>
      <c r="J32">
        <f t="shared" si="0"/>
        <v>0.40800001472234726</v>
      </c>
      <c r="K32">
        <f t="shared" si="0"/>
        <v>0.31699996441602707</v>
      </c>
      <c r="L32">
        <f t="shared" si="0"/>
        <v>0.26700001209974289</v>
      </c>
      <c r="M32" t="s">
        <v>90</v>
      </c>
    </row>
    <row r="33" spans="1:13" x14ac:dyDescent="0.25">
      <c r="A33" s="5" t="s">
        <v>37</v>
      </c>
      <c r="B33">
        <v>0.11819999665021896</v>
      </c>
      <c r="C33">
        <v>0.12229999899864197</v>
      </c>
      <c r="D33">
        <v>8.35999995470047E-2</v>
      </c>
      <c r="E33">
        <v>7.3799997568130493E-2</v>
      </c>
      <c r="F33">
        <v>6.3199996948242188E-2</v>
      </c>
      <c r="H33">
        <f t="shared" si="1"/>
        <v>0.8009999617934227</v>
      </c>
      <c r="I33">
        <f t="shared" si="0"/>
        <v>0.84199998527765274</v>
      </c>
      <c r="J33">
        <f t="shared" si="0"/>
        <v>0.45499999076128006</v>
      </c>
      <c r="K33">
        <f t="shared" si="0"/>
        <v>0.35699997097253799</v>
      </c>
      <c r="L33">
        <f t="shared" si="0"/>
        <v>0.25099996477365494</v>
      </c>
      <c r="M33" t="s">
        <v>91</v>
      </c>
    </row>
    <row r="34" spans="1:13" x14ac:dyDescent="0.25">
      <c r="A34" s="5" t="s">
        <v>38</v>
      </c>
      <c r="B34">
        <v>0.11840000003576279</v>
      </c>
      <c r="C34">
        <v>0.14380000531673431</v>
      </c>
      <c r="D34">
        <v>9.6699997782707214E-2</v>
      </c>
      <c r="E34">
        <v>8.2699999213218689E-2</v>
      </c>
      <c r="F34">
        <v>8.0799996852874756E-2</v>
      </c>
      <c r="H34">
        <f t="shared" si="1"/>
        <v>0.80299999564886093</v>
      </c>
      <c r="I34">
        <f t="shared" si="0"/>
        <v>1.0570000484585762</v>
      </c>
      <c r="J34">
        <f t="shared" si="0"/>
        <v>0.58599997311830521</v>
      </c>
      <c r="K34">
        <f t="shared" si="0"/>
        <v>0.44599998742341995</v>
      </c>
      <c r="L34">
        <f t="shared" si="0"/>
        <v>0.42699996381998062</v>
      </c>
      <c r="M34" t="s">
        <v>92</v>
      </c>
    </row>
    <row r="35" spans="1:13" x14ac:dyDescent="0.25">
      <c r="A35" s="5" t="s">
        <v>39</v>
      </c>
      <c r="B35">
        <v>0.11860000342130661</v>
      </c>
      <c r="C35">
        <v>0.14970000088214874</v>
      </c>
      <c r="D35">
        <v>8.9100003242492676E-2</v>
      </c>
      <c r="E35">
        <v>8.5600003600120544E-2</v>
      </c>
      <c r="F35">
        <v>6.4599998295307159E-2</v>
      </c>
      <c r="H35">
        <f t="shared" si="1"/>
        <v>0.80500002950429916</v>
      </c>
      <c r="I35">
        <f t="shared" si="0"/>
        <v>1.1160000041127205</v>
      </c>
      <c r="J35">
        <f t="shared" si="0"/>
        <v>0.51000002771615982</v>
      </c>
      <c r="K35">
        <f t="shared" si="0"/>
        <v>0.47500003129243851</v>
      </c>
      <c r="L35">
        <f t="shared" si="0"/>
        <v>0.26499997824430466</v>
      </c>
      <c r="M35" t="s">
        <v>93</v>
      </c>
    </row>
    <row r="36" spans="1:13" x14ac:dyDescent="0.25">
      <c r="A36" s="5" t="s">
        <v>40</v>
      </c>
      <c r="B36">
        <v>0.17739999294281006</v>
      </c>
      <c r="C36">
        <v>0.17350000143051147</v>
      </c>
      <c r="D36">
        <v>8.8399998843669891E-2</v>
      </c>
      <c r="E36">
        <v>0.11490000039339066</v>
      </c>
      <c r="F36">
        <v>7.1099996566772461E-2</v>
      </c>
      <c r="H36">
        <f t="shared" si="1"/>
        <v>1.3929999247193336</v>
      </c>
      <c r="I36">
        <f t="shared" si="0"/>
        <v>1.3540000095963478</v>
      </c>
      <c r="J36">
        <f t="shared" si="0"/>
        <v>0.50299998372793198</v>
      </c>
      <c r="K36">
        <f t="shared" si="0"/>
        <v>0.76799999922513962</v>
      </c>
      <c r="L36">
        <f t="shared" si="0"/>
        <v>0.32999996095895767</v>
      </c>
      <c r="M36" t="s">
        <v>94</v>
      </c>
    </row>
    <row r="37" spans="1:13" x14ac:dyDescent="0.25">
      <c r="A37" s="5" t="s">
        <v>81</v>
      </c>
      <c r="F37">
        <v>3.8100000470876694E-2</v>
      </c>
    </row>
    <row r="42" spans="1:13" x14ac:dyDescent="0.25">
      <c r="A42" t="s">
        <v>41</v>
      </c>
      <c r="B42" s="2" t="s">
        <v>97</v>
      </c>
    </row>
    <row r="47" spans="1:13" x14ac:dyDescent="0.25">
      <c r="A47" t="s">
        <v>45</v>
      </c>
    </row>
    <row r="48" spans="1:13" x14ac:dyDescent="0.25">
      <c r="A48" t="s">
        <v>22</v>
      </c>
      <c r="E48" t="s">
        <v>46</v>
      </c>
    </row>
    <row r="49" spans="1:13" x14ac:dyDescent="0.25">
      <c r="A49" t="s">
        <v>47</v>
      </c>
      <c r="E49">
        <v>560</v>
      </c>
      <c r="F49" t="s">
        <v>25</v>
      </c>
    </row>
    <row r="50" spans="1:13" x14ac:dyDescent="0.25">
      <c r="A50" t="s">
        <v>48</v>
      </c>
      <c r="E50">
        <v>610</v>
      </c>
      <c r="F50" t="s">
        <v>25</v>
      </c>
    </row>
    <row r="51" spans="1:13" x14ac:dyDescent="0.25">
      <c r="A51" t="s">
        <v>49</v>
      </c>
      <c r="E51">
        <v>9</v>
      </c>
      <c r="F51" t="s">
        <v>25</v>
      </c>
    </row>
    <row r="52" spans="1:13" x14ac:dyDescent="0.25">
      <c r="A52" t="s">
        <v>50</v>
      </c>
      <c r="E52">
        <v>20</v>
      </c>
      <c r="F52" t="s">
        <v>25</v>
      </c>
    </row>
    <row r="53" spans="1:13" x14ac:dyDescent="0.25">
      <c r="A53" t="s">
        <v>51</v>
      </c>
      <c r="E53">
        <v>80</v>
      </c>
      <c r="F53" t="s">
        <v>52</v>
      </c>
    </row>
    <row r="54" spans="1:13" x14ac:dyDescent="0.25">
      <c r="A54" t="s">
        <v>27</v>
      </c>
      <c r="E54">
        <v>10</v>
      </c>
    </row>
    <row r="55" spans="1:13" x14ac:dyDescent="0.25">
      <c r="A55" t="s">
        <v>53</v>
      </c>
      <c r="E55">
        <v>20</v>
      </c>
      <c r="F55" t="s">
        <v>54</v>
      </c>
    </row>
    <row r="56" spans="1:13" x14ac:dyDescent="0.25">
      <c r="A56" t="s">
        <v>55</v>
      </c>
      <c r="E56">
        <v>0</v>
      </c>
      <c r="F56" t="s">
        <v>54</v>
      </c>
    </row>
    <row r="57" spans="1:13" x14ac:dyDescent="0.25">
      <c r="A57" t="s">
        <v>28</v>
      </c>
      <c r="E57">
        <v>0</v>
      </c>
      <c r="F57" t="s">
        <v>29</v>
      </c>
    </row>
    <row r="58" spans="1:13" x14ac:dyDescent="0.25">
      <c r="A58" t="s">
        <v>56</v>
      </c>
      <c r="E58">
        <v>20000</v>
      </c>
      <c r="F58" t="s">
        <v>57</v>
      </c>
    </row>
    <row r="59" spans="1:13" x14ac:dyDescent="0.25">
      <c r="A59" t="s">
        <v>30</v>
      </c>
      <c r="E59" t="s">
        <v>83</v>
      </c>
    </row>
    <row r="60" spans="1:13" x14ac:dyDescent="0.25">
      <c r="A60" t="s">
        <v>32</v>
      </c>
      <c r="B60" s="2" t="s">
        <v>98</v>
      </c>
    </row>
    <row r="62" spans="1:13" x14ac:dyDescent="0.25">
      <c r="B62" t="s">
        <v>82</v>
      </c>
    </row>
    <row r="63" spans="1:13" x14ac:dyDescent="0.25">
      <c r="A63" s="5" t="s">
        <v>34</v>
      </c>
      <c r="B63" s="5">
        <v>8</v>
      </c>
      <c r="C63" s="5">
        <v>9</v>
      </c>
      <c r="D63" s="5">
        <v>10</v>
      </c>
      <c r="E63" s="5">
        <v>11</v>
      </c>
      <c r="F63" s="5">
        <v>12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</row>
    <row r="64" spans="1:13" x14ac:dyDescent="0.25">
      <c r="A64" s="5" t="s">
        <v>35</v>
      </c>
      <c r="B64">
        <v>73</v>
      </c>
      <c r="C64">
        <v>63</v>
      </c>
      <c r="D64">
        <v>64</v>
      </c>
      <c r="E64">
        <v>76</v>
      </c>
      <c r="F64">
        <v>65</v>
      </c>
      <c r="H64">
        <f>10*(B64-$F$70)</f>
        <v>510</v>
      </c>
      <c r="I64">
        <f t="shared" ref="I64:L69" si="2">10*(C64-$F$70)</f>
        <v>410</v>
      </c>
      <c r="J64">
        <f t="shared" si="2"/>
        <v>420</v>
      </c>
      <c r="K64">
        <f t="shared" si="2"/>
        <v>540</v>
      </c>
      <c r="L64">
        <f>10*(F64-$F$70)</f>
        <v>430</v>
      </c>
      <c r="M64" t="s">
        <v>89</v>
      </c>
    </row>
    <row r="65" spans="1:13" x14ac:dyDescent="0.25">
      <c r="A65" s="5" t="s">
        <v>36</v>
      </c>
      <c r="B65">
        <v>58</v>
      </c>
      <c r="C65">
        <v>56</v>
      </c>
      <c r="D65">
        <v>57</v>
      </c>
      <c r="E65">
        <v>245</v>
      </c>
      <c r="F65">
        <v>284</v>
      </c>
      <c r="H65">
        <f t="shared" ref="H65:H69" si="3">10*(B65-$F$70)</f>
        <v>360</v>
      </c>
      <c r="I65">
        <f t="shared" si="2"/>
        <v>340</v>
      </c>
      <c r="J65">
        <f t="shared" si="2"/>
        <v>350</v>
      </c>
      <c r="K65">
        <f t="shared" si="2"/>
        <v>2230</v>
      </c>
      <c r="L65">
        <f t="shared" si="2"/>
        <v>2620</v>
      </c>
      <c r="M65" t="s">
        <v>90</v>
      </c>
    </row>
    <row r="66" spans="1:13" x14ac:dyDescent="0.25">
      <c r="A66" s="5" t="s">
        <v>37</v>
      </c>
      <c r="B66">
        <v>57</v>
      </c>
      <c r="C66">
        <v>59</v>
      </c>
      <c r="D66">
        <v>60</v>
      </c>
      <c r="E66">
        <v>321</v>
      </c>
      <c r="F66">
        <v>82</v>
      </c>
      <c r="H66">
        <f t="shared" si="3"/>
        <v>350</v>
      </c>
      <c r="I66">
        <f t="shared" si="2"/>
        <v>370</v>
      </c>
      <c r="J66">
        <f t="shared" si="2"/>
        <v>380</v>
      </c>
      <c r="K66">
        <f t="shared" si="2"/>
        <v>2990</v>
      </c>
      <c r="L66">
        <f t="shared" si="2"/>
        <v>600</v>
      </c>
      <c r="M66" t="s">
        <v>91</v>
      </c>
    </row>
    <row r="67" spans="1:13" x14ac:dyDescent="0.25">
      <c r="A67" s="5" t="s">
        <v>38</v>
      </c>
      <c r="B67">
        <v>55</v>
      </c>
      <c r="C67">
        <v>64</v>
      </c>
      <c r="D67">
        <v>64</v>
      </c>
      <c r="E67">
        <v>359</v>
      </c>
      <c r="F67">
        <v>76</v>
      </c>
      <c r="H67">
        <f t="shared" si="3"/>
        <v>330</v>
      </c>
      <c r="I67">
        <f t="shared" si="2"/>
        <v>420</v>
      </c>
      <c r="J67">
        <f t="shared" si="2"/>
        <v>420</v>
      </c>
      <c r="K67">
        <f t="shared" si="2"/>
        <v>3370</v>
      </c>
      <c r="L67">
        <f t="shared" si="2"/>
        <v>540</v>
      </c>
      <c r="M67" t="s">
        <v>92</v>
      </c>
    </row>
    <row r="68" spans="1:13" x14ac:dyDescent="0.25">
      <c r="A68" s="5" t="s">
        <v>39</v>
      </c>
      <c r="B68">
        <v>56</v>
      </c>
      <c r="C68">
        <v>69</v>
      </c>
      <c r="D68">
        <v>63</v>
      </c>
      <c r="E68">
        <v>355</v>
      </c>
      <c r="F68">
        <v>199</v>
      </c>
      <c r="H68">
        <f t="shared" si="3"/>
        <v>340</v>
      </c>
      <c r="I68">
        <f t="shared" si="2"/>
        <v>470</v>
      </c>
      <c r="J68">
        <f t="shared" si="2"/>
        <v>410</v>
      </c>
      <c r="K68">
        <f t="shared" si="2"/>
        <v>3330</v>
      </c>
      <c r="L68">
        <f t="shared" si="2"/>
        <v>1770</v>
      </c>
      <c r="M68" t="s">
        <v>93</v>
      </c>
    </row>
    <row r="69" spans="1:13" x14ac:dyDescent="0.25">
      <c r="A69" s="5" t="s">
        <v>40</v>
      </c>
      <c r="B69">
        <v>88</v>
      </c>
      <c r="C69">
        <v>92</v>
      </c>
      <c r="D69">
        <v>64</v>
      </c>
      <c r="E69">
        <v>364</v>
      </c>
      <c r="F69">
        <v>76</v>
      </c>
      <c r="H69">
        <f t="shared" si="3"/>
        <v>660</v>
      </c>
      <c r="I69">
        <f t="shared" si="2"/>
        <v>700</v>
      </c>
      <c r="J69">
        <f t="shared" si="2"/>
        <v>420</v>
      </c>
      <c r="K69">
        <f t="shared" si="2"/>
        <v>3420</v>
      </c>
      <c r="L69">
        <f t="shared" si="2"/>
        <v>540</v>
      </c>
      <c r="M69" t="s">
        <v>94</v>
      </c>
    </row>
    <row r="70" spans="1:13" x14ac:dyDescent="0.25">
      <c r="A70" s="5" t="s">
        <v>81</v>
      </c>
      <c r="F70">
        <v>22</v>
      </c>
    </row>
    <row r="75" spans="1:13" x14ac:dyDescent="0.25">
      <c r="A75" t="s">
        <v>41</v>
      </c>
      <c r="B75" s="2" t="s">
        <v>99</v>
      </c>
    </row>
  </sheetData>
  <conditionalFormatting sqref="H31:L36">
    <cfRule type="colorScale" priority="2">
      <colorScale>
        <cfvo type="min"/>
        <cfvo type="max"/>
        <color rgb="FFFCFCFF"/>
        <color rgb="FF63BE7B"/>
      </colorScale>
    </cfRule>
  </conditionalFormatting>
  <conditionalFormatting sqref="H64:L6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3"/>
  <sheetViews>
    <sheetView topLeftCell="A19" workbookViewId="0">
      <selection activeCell="G32" sqref="G3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45373</v>
      </c>
    </row>
    <row r="6" spans="1:12" x14ac:dyDescent="0.25">
      <c r="A6" t="s">
        <v>8</v>
      </c>
      <c r="B6" s="2" t="s">
        <v>76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5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2</v>
      </c>
      <c r="F15" s="3" t="s">
        <v>19</v>
      </c>
      <c r="G15" s="3"/>
      <c r="H15" s="3"/>
      <c r="I15" s="3"/>
      <c r="J15" s="3"/>
      <c r="K15" s="3"/>
      <c r="L15" s="3"/>
    </row>
    <row r="17" spans="1:12" x14ac:dyDescent="0.25">
      <c r="A17" s="3" t="s">
        <v>20</v>
      </c>
      <c r="B17" s="3"/>
      <c r="C17" s="3"/>
      <c r="D17" s="3"/>
      <c r="E17" s="4">
        <v>5.7870370370370366E-5</v>
      </c>
      <c r="F17" s="3"/>
      <c r="G17" s="3"/>
      <c r="H17" s="3"/>
      <c r="I17" s="3"/>
      <c r="J17" s="3"/>
      <c r="K17" s="3"/>
      <c r="L17" s="3"/>
    </row>
    <row r="20" spans="1:12" x14ac:dyDescent="0.25">
      <c r="A20" t="s">
        <v>21</v>
      </c>
    </row>
    <row r="21" spans="1:12" x14ac:dyDescent="0.25">
      <c r="A21" t="s">
        <v>22</v>
      </c>
      <c r="E21" t="s">
        <v>23</v>
      </c>
    </row>
    <row r="22" spans="1:12" x14ac:dyDescent="0.25">
      <c r="A22" t="s">
        <v>24</v>
      </c>
      <c r="E22">
        <v>600</v>
      </c>
      <c r="F22" t="s">
        <v>25</v>
      </c>
    </row>
    <row r="23" spans="1:12" x14ac:dyDescent="0.25">
      <c r="A23" t="s">
        <v>26</v>
      </c>
      <c r="E23">
        <v>9</v>
      </c>
      <c r="F23" t="s">
        <v>25</v>
      </c>
    </row>
    <row r="24" spans="1:12" x14ac:dyDescent="0.25">
      <c r="A24" t="s">
        <v>27</v>
      </c>
      <c r="E24">
        <v>10</v>
      </c>
    </row>
    <row r="25" spans="1:12" x14ac:dyDescent="0.25">
      <c r="A25" t="s">
        <v>28</v>
      </c>
      <c r="E25">
        <v>0</v>
      </c>
      <c r="F25" t="s">
        <v>29</v>
      </c>
    </row>
    <row r="26" spans="1:12" x14ac:dyDescent="0.25">
      <c r="A26" t="s">
        <v>30</v>
      </c>
      <c r="E26" t="s">
        <v>75</v>
      </c>
    </row>
    <row r="27" spans="1:12" x14ac:dyDescent="0.25">
      <c r="A27" t="s">
        <v>32</v>
      </c>
      <c r="B27" s="2" t="s">
        <v>77</v>
      </c>
    </row>
    <row r="29" spans="1:12" x14ac:dyDescent="0.25">
      <c r="B29" t="s">
        <v>33</v>
      </c>
    </row>
    <row r="30" spans="1:12" x14ac:dyDescent="0.25">
      <c r="A30" s="5" t="s">
        <v>34</v>
      </c>
      <c r="B30" s="5">
        <v>1</v>
      </c>
      <c r="C30" s="5">
        <v>6</v>
      </c>
      <c r="D30" s="5">
        <v>7</v>
      </c>
    </row>
    <row r="31" spans="1:12" x14ac:dyDescent="0.25">
      <c r="A31" s="5" t="s">
        <v>40</v>
      </c>
      <c r="B31">
        <v>3.9500001817941666E-2</v>
      </c>
      <c r="C31">
        <v>0.14300000667572021</v>
      </c>
      <c r="D31">
        <v>0.14579999446868896</v>
      </c>
    </row>
    <row r="33" spans="1:6" x14ac:dyDescent="0.25">
      <c r="C33">
        <f>10*(C31-$B$31)</f>
        <v>1.0350000485777855</v>
      </c>
      <c r="D33">
        <f>10*(D31-$B$31)</f>
        <v>1.062999926507473</v>
      </c>
    </row>
    <row r="36" spans="1:6" x14ac:dyDescent="0.25">
      <c r="A36" t="s">
        <v>41</v>
      </c>
      <c r="B36" s="2" t="s">
        <v>78</v>
      </c>
    </row>
    <row r="41" spans="1:6" x14ac:dyDescent="0.25">
      <c r="A41" t="s">
        <v>45</v>
      </c>
    </row>
    <row r="42" spans="1:6" x14ac:dyDescent="0.25">
      <c r="A42" t="s">
        <v>22</v>
      </c>
      <c r="E42" t="s">
        <v>46</v>
      </c>
    </row>
    <row r="43" spans="1:6" x14ac:dyDescent="0.25">
      <c r="A43" t="s">
        <v>47</v>
      </c>
      <c r="E43">
        <v>560</v>
      </c>
      <c r="F43" t="s">
        <v>25</v>
      </c>
    </row>
    <row r="44" spans="1:6" x14ac:dyDescent="0.25">
      <c r="A44" t="s">
        <v>48</v>
      </c>
      <c r="E44">
        <v>610</v>
      </c>
      <c r="F44" t="s">
        <v>25</v>
      </c>
    </row>
    <row r="45" spans="1:6" x14ac:dyDescent="0.25">
      <c r="A45" t="s">
        <v>49</v>
      </c>
      <c r="E45">
        <v>9</v>
      </c>
      <c r="F45" t="s">
        <v>25</v>
      </c>
    </row>
    <row r="46" spans="1:6" x14ac:dyDescent="0.25">
      <c r="A46" t="s">
        <v>50</v>
      </c>
      <c r="E46">
        <v>20</v>
      </c>
      <c r="F46" t="s">
        <v>25</v>
      </c>
    </row>
    <row r="47" spans="1:6" x14ac:dyDescent="0.25">
      <c r="A47" t="s">
        <v>51</v>
      </c>
      <c r="E47">
        <v>80</v>
      </c>
      <c r="F47" t="s">
        <v>52</v>
      </c>
    </row>
    <row r="48" spans="1:6" x14ac:dyDescent="0.25">
      <c r="A48" t="s">
        <v>27</v>
      </c>
      <c r="E48">
        <v>10</v>
      </c>
    </row>
    <row r="49" spans="1:6" x14ac:dyDescent="0.25">
      <c r="A49" t="s">
        <v>53</v>
      </c>
      <c r="E49">
        <v>20</v>
      </c>
      <c r="F49" t="s">
        <v>54</v>
      </c>
    </row>
    <row r="50" spans="1:6" x14ac:dyDescent="0.25">
      <c r="A50" t="s">
        <v>55</v>
      </c>
      <c r="E50">
        <v>0</v>
      </c>
      <c r="F50" t="s">
        <v>54</v>
      </c>
    </row>
    <row r="51" spans="1:6" x14ac:dyDescent="0.25">
      <c r="A51" t="s">
        <v>28</v>
      </c>
      <c r="E51">
        <v>0</v>
      </c>
      <c r="F51" t="s">
        <v>29</v>
      </c>
    </row>
    <row r="52" spans="1:6" x14ac:dyDescent="0.25">
      <c r="A52" t="s">
        <v>56</v>
      </c>
      <c r="E52">
        <v>20000</v>
      </c>
      <c r="F52" t="s">
        <v>57</v>
      </c>
    </row>
    <row r="53" spans="1:6" x14ac:dyDescent="0.25">
      <c r="A53" t="s">
        <v>30</v>
      </c>
      <c r="E53" t="s">
        <v>75</v>
      </c>
    </row>
    <row r="54" spans="1:6" x14ac:dyDescent="0.25">
      <c r="A54" t="s">
        <v>32</v>
      </c>
      <c r="B54" s="2" t="s">
        <v>79</v>
      </c>
    </row>
    <row r="56" spans="1:6" x14ac:dyDescent="0.25">
      <c r="B56" t="s">
        <v>68</v>
      </c>
    </row>
    <row r="57" spans="1:6" x14ac:dyDescent="0.25">
      <c r="A57" s="5" t="s">
        <v>34</v>
      </c>
      <c r="B57" s="5">
        <v>1</v>
      </c>
      <c r="C57" s="5">
        <v>6</v>
      </c>
      <c r="D57" s="5">
        <v>7</v>
      </c>
    </row>
    <row r="58" spans="1:6" x14ac:dyDescent="0.25">
      <c r="A58" s="5" t="s">
        <v>40</v>
      </c>
      <c r="B58">
        <v>22</v>
      </c>
      <c r="C58">
        <v>57</v>
      </c>
      <c r="D58">
        <v>70</v>
      </c>
    </row>
    <row r="63" spans="1:6" x14ac:dyDescent="0.25">
      <c r="A63" t="s">
        <v>41</v>
      </c>
      <c r="B63" s="2" t="s">
        <v>80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3"/>
  <sheetViews>
    <sheetView topLeftCell="A17" workbookViewId="0">
      <selection activeCell="J31" sqref="J3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45373</v>
      </c>
    </row>
    <row r="6" spans="1:12" x14ac:dyDescent="0.25">
      <c r="A6" t="s">
        <v>8</v>
      </c>
      <c r="B6" s="2" t="s">
        <v>70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5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2</v>
      </c>
      <c r="F15" s="3" t="s">
        <v>19</v>
      </c>
      <c r="G15" s="3"/>
      <c r="H15" s="3"/>
      <c r="I15" s="3"/>
      <c r="J15" s="3"/>
      <c r="K15" s="3"/>
      <c r="L15" s="3"/>
    </row>
    <row r="17" spans="1:12" x14ac:dyDescent="0.25">
      <c r="A17" s="3" t="s">
        <v>20</v>
      </c>
      <c r="B17" s="3"/>
      <c r="C17" s="3"/>
      <c r="D17" s="3"/>
      <c r="E17" s="4">
        <v>5.7870370370370366E-5</v>
      </c>
      <c r="F17" s="3"/>
      <c r="G17" s="3"/>
      <c r="H17" s="3"/>
      <c r="I17" s="3"/>
      <c r="J17" s="3"/>
      <c r="K17" s="3"/>
      <c r="L17" s="3"/>
    </row>
    <row r="20" spans="1:12" x14ac:dyDescent="0.25">
      <c r="A20" t="s">
        <v>21</v>
      </c>
    </row>
    <row r="21" spans="1:12" x14ac:dyDescent="0.25">
      <c r="A21" t="s">
        <v>22</v>
      </c>
      <c r="E21" t="s">
        <v>23</v>
      </c>
    </row>
    <row r="22" spans="1:12" x14ac:dyDescent="0.25">
      <c r="A22" t="s">
        <v>24</v>
      </c>
      <c r="E22">
        <v>600</v>
      </c>
      <c r="F22" t="s">
        <v>25</v>
      </c>
    </row>
    <row r="23" spans="1:12" x14ac:dyDescent="0.25">
      <c r="A23" t="s">
        <v>26</v>
      </c>
      <c r="E23">
        <v>9</v>
      </c>
      <c r="F23" t="s">
        <v>25</v>
      </c>
    </row>
    <row r="24" spans="1:12" x14ac:dyDescent="0.25">
      <c r="A24" t="s">
        <v>27</v>
      </c>
      <c r="E24">
        <v>10</v>
      </c>
    </row>
    <row r="25" spans="1:12" x14ac:dyDescent="0.25">
      <c r="A25" t="s">
        <v>28</v>
      </c>
      <c r="E25">
        <v>0</v>
      </c>
      <c r="F25" t="s">
        <v>29</v>
      </c>
    </row>
    <row r="26" spans="1:12" x14ac:dyDescent="0.25">
      <c r="A26" t="s">
        <v>30</v>
      </c>
      <c r="E26" t="s">
        <v>69</v>
      </c>
    </row>
    <row r="27" spans="1:12" x14ac:dyDescent="0.25">
      <c r="A27" t="s">
        <v>32</v>
      </c>
      <c r="B27" s="2" t="s">
        <v>71</v>
      </c>
    </row>
    <row r="29" spans="1:12" x14ac:dyDescent="0.25">
      <c r="B29" t="s">
        <v>68</v>
      </c>
    </row>
    <row r="30" spans="1:12" x14ac:dyDescent="0.25">
      <c r="A30" s="5" t="s">
        <v>34</v>
      </c>
      <c r="B30" s="5">
        <v>1</v>
      </c>
      <c r="C30" s="5">
        <v>4</v>
      </c>
      <c r="D30" s="5">
        <v>5</v>
      </c>
    </row>
    <row r="31" spans="1:12" x14ac:dyDescent="0.25">
      <c r="A31" s="5" t="s">
        <v>40</v>
      </c>
      <c r="B31">
        <v>3.9599999785423279E-2</v>
      </c>
      <c r="C31">
        <v>0.15099999308586121</v>
      </c>
      <c r="D31">
        <v>0.17919999361038208</v>
      </c>
    </row>
    <row r="33" spans="1:7" x14ac:dyDescent="0.25">
      <c r="C33">
        <f>10*(C31-$B$31)</f>
        <v>1.1139999330043793</v>
      </c>
      <c r="D33">
        <f>10*(D31-$B$31)</f>
        <v>1.395999938249588</v>
      </c>
      <c r="F33">
        <f>ROUND(3000/C33, 0)</f>
        <v>2693</v>
      </c>
      <c r="G33">
        <f>ROUND(3000/D33, 0)</f>
        <v>2149</v>
      </c>
    </row>
    <row r="34" spans="1:7" x14ac:dyDescent="0.25">
      <c r="F34">
        <f>3000-F33</f>
        <v>307</v>
      </c>
      <c r="G34">
        <f>3000-G33</f>
        <v>851</v>
      </c>
    </row>
    <row r="36" spans="1:7" x14ac:dyDescent="0.25">
      <c r="A36" t="s">
        <v>41</v>
      </c>
      <c r="B36" s="2" t="s">
        <v>72</v>
      </c>
    </row>
    <row r="41" spans="1:7" x14ac:dyDescent="0.25">
      <c r="A41" t="s">
        <v>45</v>
      </c>
    </row>
    <row r="42" spans="1:7" x14ac:dyDescent="0.25">
      <c r="A42" t="s">
        <v>22</v>
      </c>
      <c r="E42" t="s">
        <v>46</v>
      </c>
    </row>
    <row r="43" spans="1:7" x14ac:dyDescent="0.25">
      <c r="A43" t="s">
        <v>47</v>
      </c>
      <c r="E43">
        <v>560</v>
      </c>
      <c r="F43" t="s">
        <v>25</v>
      </c>
    </row>
    <row r="44" spans="1:7" x14ac:dyDescent="0.25">
      <c r="A44" t="s">
        <v>48</v>
      </c>
      <c r="E44">
        <v>610</v>
      </c>
      <c r="F44" t="s">
        <v>25</v>
      </c>
    </row>
    <row r="45" spans="1:7" x14ac:dyDescent="0.25">
      <c r="A45" t="s">
        <v>49</v>
      </c>
      <c r="E45">
        <v>9</v>
      </c>
      <c r="F45" t="s">
        <v>25</v>
      </c>
    </row>
    <row r="46" spans="1:7" x14ac:dyDescent="0.25">
      <c r="A46" t="s">
        <v>50</v>
      </c>
      <c r="E46">
        <v>20</v>
      </c>
      <c r="F46" t="s">
        <v>25</v>
      </c>
    </row>
    <row r="47" spans="1:7" x14ac:dyDescent="0.25">
      <c r="A47" t="s">
        <v>51</v>
      </c>
      <c r="E47">
        <v>80</v>
      </c>
      <c r="F47" t="s">
        <v>52</v>
      </c>
    </row>
    <row r="48" spans="1:7" x14ac:dyDescent="0.25">
      <c r="A48" t="s">
        <v>27</v>
      </c>
      <c r="E48">
        <v>10</v>
      </c>
    </row>
    <row r="49" spans="1:6" x14ac:dyDescent="0.25">
      <c r="A49" t="s">
        <v>53</v>
      </c>
      <c r="E49">
        <v>20</v>
      </c>
      <c r="F49" t="s">
        <v>54</v>
      </c>
    </row>
    <row r="50" spans="1:6" x14ac:dyDescent="0.25">
      <c r="A50" t="s">
        <v>55</v>
      </c>
      <c r="E50">
        <v>0</v>
      </c>
      <c r="F50" t="s">
        <v>54</v>
      </c>
    </row>
    <row r="51" spans="1:6" x14ac:dyDescent="0.25">
      <c r="A51" t="s">
        <v>28</v>
      </c>
      <c r="E51">
        <v>0</v>
      </c>
      <c r="F51" t="s">
        <v>29</v>
      </c>
    </row>
    <row r="52" spans="1:6" x14ac:dyDescent="0.25">
      <c r="A52" t="s">
        <v>56</v>
      </c>
      <c r="E52">
        <v>20000</v>
      </c>
      <c r="F52" t="s">
        <v>57</v>
      </c>
    </row>
    <row r="53" spans="1:6" x14ac:dyDescent="0.25">
      <c r="A53" t="s">
        <v>30</v>
      </c>
      <c r="E53" t="s">
        <v>69</v>
      </c>
    </row>
    <row r="54" spans="1:6" x14ac:dyDescent="0.25">
      <c r="A54" t="s">
        <v>32</v>
      </c>
      <c r="B54" s="2" t="s">
        <v>73</v>
      </c>
    </row>
    <row r="56" spans="1:6" x14ac:dyDescent="0.25">
      <c r="B56" t="s">
        <v>68</v>
      </c>
    </row>
    <row r="57" spans="1:6" x14ac:dyDescent="0.25">
      <c r="A57" s="5" t="s">
        <v>34</v>
      </c>
      <c r="B57" s="5">
        <v>1</v>
      </c>
      <c r="C57" s="5">
        <v>4</v>
      </c>
      <c r="D57" s="5">
        <v>5</v>
      </c>
    </row>
    <row r="58" spans="1:6" x14ac:dyDescent="0.25">
      <c r="A58" s="5" t="s">
        <v>40</v>
      </c>
      <c r="B58">
        <v>24</v>
      </c>
      <c r="C58">
        <v>61</v>
      </c>
      <c r="D58">
        <v>84</v>
      </c>
    </row>
    <row r="63" spans="1:6" x14ac:dyDescent="0.25">
      <c r="A63" t="s">
        <v>41</v>
      </c>
      <c r="B63" s="2" t="s">
        <v>74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3"/>
  <sheetViews>
    <sheetView topLeftCell="J25" workbookViewId="0">
      <selection activeCell="T44" sqref="T4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45373</v>
      </c>
    </row>
    <row r="6" spans="1:12" x14ac:dyDescent="0.25">
      <c r="A6" t="s">
        <v>8</v>
      </c>
      <c r="B6" s="2" t="s">
        <v>42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5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2</v>
      </c>
      <c r="F15" s="3" t="s">
        <v>19</v>
      </c>
      <c r="G15" s="3"/>
      <c r="H15" s="3"/>
      <c r="I15" s="3"/>
      <c r="J15" s="3"/>
      <c r="K15" s="3"/>
      <c r="L15" s="3"/>
    </row>
    <row r="17" spans="1:26" x14ac:dyDescent="0.25">
      <c r="A17" s="3" t="s">
        <v>20</v>
      </c>
      <c r="B17" s="3"/>
      <c r="C17" s="3"/>
      <c r="D17" s="3"/>
      <c r="E17" s="4">
        <v>5.7870370370370366E-5</v>
      </c>
      <c r="F17" s="3"/>
      <c r="G17" s="3"/>
      <c r="H17" s="3"/>
      <c r="I17" s="3"/>
      <c r="J17" s="3"/>
      <c r="K17" s="3"/>
      <c r="L17" s="3"/>
    </row>
    <row r="20" spans="1:26" x14ac:dyDescent="0.25">
      <c r="A20" t="s">
        <v>21</v>
      </c>
    </row>
    <row r="21" spans="1:26" x14ac:dyDescent="0.25">
      <c r="A21" t="s">
        <v>22</v>
      </c>
      <c r="E21" t="s">
        <v>23</v>
      </c>
    </row>
    <row r="22" spans="1:26" x14ac:dyDescent="0.25">
      <c r="A22" t="s">
        <v>24</v>
      </c>
      <c r="E22">
        <v>600</v>
      </c>
      <c r="F22" t="s">
        <v>25</v>
      </c>
    </row>
    <row r="23" spans="1:26" x14ac:dyDescent="0.25">
      <c r="A23" t="s">
        <v>26</v>
      </c>
      <c r="E23">
        <v>9</v>
      </c>
      <c r="F23" t="s">
        <v>25</v>
      </c>
    </row>
    <row r="24" spans="1:26" x14ac:dyDescent="0.25">
      <c r="A24" t="s">
        <v>27</v>
      </c>
      <c r="E24">
        <v>10</v>
      </c>
    </row>
    <row r="25" spans="1:26" x14ac:dyDescent="0.25">
      <c r="A25" t="s">
        <v>28</v>
      </c>
      <c r="E25">
        <v>0</v>
      </c>
      <c r="F25" t="s">
        <v>29</v>
      </c>
    </row>
    <row r="26" spans="1:26" x14ac:dyDescent="0.25">
      <c r="A26" t="s">
        <v>30</v>
      </c>
      <c r="E26" t="s">
        <v>31</v>
      </c>
    </row>
    <row r="27" spans="1:26" x14ac:dyDescent="0.25">
      <c r="A27" t="s">
        <v>32</v>
      </c>
      <c r="B27" s="2" t="s">
        <v>43</v>
      </c>
    </row>
    <row r="29" spans="1:26" x14ac:dyDescent="0.25">
      <c r="B29" t="s">
        <v>33</v>
      </c>
    </row>
    <row r="30" spans="1:26" ht="15.75" thickBot="1" x14ac:dyDescent="0.3">
      <c r="A30" s="5" t="s">
        <v>34</v>
      </c>
      <c r="B30" s="5">
        <v>1</v>
      </c>
      <c r="C30" s="5">
        <v>2</v>
      </c>
      <c r="D30" s="5">
        <v>3</v>
      </c>
      <c r="E30" s="5">
        <v>4</v>
      </c>
      <c r="F30" s="5">
        <v>5</v>
      </c>
      <c r="G30" s="5">
        <v>6</v>
      </c>
      <c r="H30" s="5">
        <v>7</v>
      </c>
      <c r="I30" s="5">
        <v>8</v>
      </c>
      <c r="J30" s="5">
        <v>9</v>
      </c>
      <c r="K30" s="5">
        <v>10</v>
      </c>
      <c r="L30" s="5">
        <v>11</v>
      </c>
      <c r="M30" s="5">
        <v>12</v>
      </c>
      <c r="O30" s="18" t="s">
        <v>66</v>
      </c>
      <c r="P30" s="18"/>
      <c r="Q30" s="18"/>
      <c r="R30" s="18"/>
      <c r="S30" s="18"/>
      <c r="T30" s="18"/>
      <c r="U30" s="18" t="s">
        <v>67</v>
      </c>
      <c r="V30" s="18"/>
      <c r="W30" s="18"/>
      <c r="X30" s="18"/>
      <c r="Y30" s="18"/>
      <c r="Z30" s="18"/>
    </row>
    <row r="31" spans="1:26" x14ac:dyDescent="0.25">
      <c r="A31" s="5" t="s">
        <v>35</v>
      </c>
      <c r="B31">
        <v>0.13899999856948853</v>
      </c>
      <c r="C31">
        <v>0.15489999949932098</v>
      </c>
      <c r="D31">
        <v>0.13860000669956207</v>
      </c>
      <c r="E31">
        <v>0.17100000381469727</v>
      </c>
      <c r="F31">
        <v>0.13809999823570251</v>
      </c>
      <c r="G31">
        <v>0.1606999933719635</v>
      </c>
      <c r="H31">
        <v>0.21500000357627869</v>
      </c>
      <c r="I31">
        <v>0.15739999711513519</v>
      </c>
      <c r="J31">
        <v>0.21770000457763672</v>
      </c>
      <c r="K31">
        <v>0.20559999346733093</v>
      </c>
      <c r="L31">
        <v>0.23770000040531158</v>
      </c>
      <c r="M31">
        <v>0.21029999852180481</v>
      </c>
      <c r="N31">
        <v>5</v>
      </c>
      <c r="O31" s="8">
        <f>10*(B31-$B$36)</f>
        <v>0.99399998784065247</v>
      </c>
      <c r="P31" s="9">
        <f t="shared" ref="P31:Z35" si="0">10*(C31-$B$36)</f>
        <v>1.1529999971389771</v>
      </c>
      <c r="Q31" s="9">
        <f t="shared" si="0"/>
        <v>0.99000006914138794</v>
      </c>
      <c r="R31" s="9">
        <f t="shared" si="0"/>
        <v>1.3140000402927399</v>
      </c>
      <c r="S31" s="9">
        <f t="shared" si="0"/>
        <v>0.98499998450279236</v>
      </c>
      <c r="T31" s="10">
        <f t="shared" si="0"/>
        <v>1.2109999358654022</v>
      </c>
      <c r="U31" s="8">
        <f t="shared" si="0"/>
        <v>1.7540000379085541</v>
      </c>
      <c r="V31" s="9">
        <f t="shared" si="0"/>
        <v>1.1779999732971191</v>
      </c>
      <c r="W31" s="9">
        <f t="shared" si="0"/>
        <v>1.7810000479221344</v>
      </c>
      <c r="X31" s="9">
        <f t="shared" si="0"/>
        <v>1.6599999368190765</v>
      </c>
      <c r="Y31" s="9">
        <f t="shared" si="0"/>
        <v>1.9810000061988831</v>
      </c>
      <c r="Z31" s="10">
        <f t="shared" si="0"/>
        <v>1.7069999873638153</v>
      </c>
    </row>
    <row r="32" spans="1:26" x14ac:dyDescent="0.25">
      <c r="A32" s="5" t="s">
        <v>36</v>
      </c>
      <c r="B32">
        <v>0.15870000422000885</v>
      </c>
      <c r="C32">
        <v>0.14880000054836273</v>
      </c>
      <c r="D32">
        <v>0.15760000050067902</v>
      </c>
      <c r="E32">
        <v>0.13619999587535858</v>
      </c>
      <c r="F32">
        <v>0.13349999487400055</v>
      </c>
      <c r="G32">
        <v>0.1534000039100647</v>
      </c>
      <c r="H32">
        <v>0.14519999921321869</v>
      </c>
      <c r="I32">
        <v>0.14309999346733093</v>
      </c>
      <c r="J32">
        <v>0.20890000462532043</v>
      </c>
      <c r="K32">
        <v>0.16349999606609344</v>
      </c>
      <c r="L32">
        <v>0.22360000014305115</v>
      </c>
      <c r="M32">
        <v>0.21140000224113464</v>
      </c>
      <c r="N32">
        <v>4</v>
      </c>
      <c r="O32" s="11">
        <f t="shared" ref="O32:O35" si="1">10*(B32-$B$36)</f>
        <v>1.1910000443458557</v>
      </c>
      <c r="P32" s="12">
        <f t="shared" si="0"/>
        <v>1.0920000076293945</v>
      </c>
      <c r="Q32" s="12">
        <f t="shared" si="0"/>
        <v>1.1800000071525574</v>
      </c>
      <c r="R32" s="12">
        <f t="shared" si="0"/>
        <v>0.96599996089935303</v>
      </c>
      <c r="S32" s="12">
        <f t="shared" si="0"/>
        <v>0.93899995088577271</v>
      </c>
      <c r="T32" s="13">
        <f t="shared" si="0"/>
        <v>1.1380000412464142</v>
      </c>
      <c r="U32" s="11">
        <f t="shared" si="0"/>
        <v>1.0559999942779541</v>
      </c>
      <c r="V32" s="12">
        <f t="shared" si="0"/>
        <v>1.0349999368190765</v>
      </c>
      <c r="W32" s="12">
        <f t="shared" si="0"/>
        <v>1.6930000483989716</v>
      </c>
      <c r="X32" s="12">
        <f t="shared" si="0"/>
        <v>1.2389999628067017</v>
      </c>
      <c r="Y32" s="12">
        <f t="shared" si="0"/>
        <v>1.8400000035762787</v>
      </c>
      <c r="Z32" s="13">
        <f t="shared" si="0"/>
        <v>1.7180000245571136</v>
      </c>
    </row>
    <row r="33" spans="1:26" x14ac:dyDescent="0.25">
      <c r="A33" s="5" t="s">
        <v>37</v>
      </c>
      <c r="B33">
        <v>0.18449999392032623</v>
      </c>
      <c r="C33">
        <v>0.11710000038146973</v>
      </c>
      <c r="D33">
        <v>0.14640000462532043</v>
      </c>
      <c r="E33">
        <v>0.15279999375343323</v>
      </c>
      <c r="F33">
        <v>0.16699999570846558</v>
      </c>
      <c r="G33">
        <v>0.18129999935626984</v>
      </c>
      <c r="H33">
        <v>0.15230000019073486</v>
      </c>
      <c r="I33">
        <v>0.18680000305175781</v>
      </c>
      <c r="J33">
        <v>0.18819999694824219</v>
      </c>
      <c r="K33">
        <v>0.17299999296665192</v>
      </c>
      <c r="L33">
        <v>0.14110000431537628</v>
      </c>
      <c r="M33">
        <v>0.17120000720024109</v>
      </c>
      <c r="N33">
        <v>3</v>
      </c>
      <c r="O33" s="11">
        <f t="shared" si="1"/>
        <v>1.4489999413490295</v>
      </c>
      <c r="P33" s="12">
        <f t="shared" si="0"/>
        <v>0.77500000596046448</v>
      </c>
      <c r="Q33" s="12">
        <f t="shared" si="0"/>
        <v>1.0680000483989716</v>
      </c>
      <c r="R33" s="12">
        <f t="shared" si="0"/>
        <v>1.1319999396800995</v>
      </c>
      <c r="S33" s="12">
        <f t="shared" si="0"/>
        <v>1.273999959230423</v>
      </c>
      <c r="T33" s="13">
        <f t="shared" si="0"/>
        <v>1.4169999957084656</v>
      </c>
      <c r="U33" s="11">
        <f t="shared" si="0"/>
        <v>1.1270000040531158</v>
      </c>
      <c r="V33" s="12">
        <f t="shared" si="0"/>
        <v>1.4720000326633453</v>
      </c>
      <c r="W33" s="12">
        <f t="shared" si="0"/>
        <v>1.4859999716281891</v>
      </c>
      <c r="X33" s="12">
        <f t="shared" si="0"/>
        <v>1.3339999318122864</v>
      </c>
      <c r="Y33" s="12">
        <f t="shared" si="0"/>
        <v>1.01500004529953</v>
      </c>
      <c r="Z33" s="13">
        <f t="shared" si="0"/>
        <v>1.3160000741481781</v>
      </c>
    </row>
    <row r="34" spans="1:26" x14ac:dyDescent="0.25">
      <c r="A34" s="5" t="s">
        <v>38</v>
      </c>
      <c r="B34">
        <v>0.12649999558925629</v>
      </c>
      <c r="C34">
        <v>9.4099998474121094E-2</v>
      </c>
      <c r="D34">
        <v>0.16210000216960907</v>
      </c>
      <c r="E34">
        <v>0.11590000241994858</v>
      </c>
      <c r="F34">
        <v>0.16940000653266907</v>
      </c>
      <c r="G34">
        <v>0.15530000627040863</v>
      </c>
      <c r="H34">
        <v>9.9899999797344208E-2</v>
      </c>
      <c r="I34">
        <v>0.15170000493526459</v>
      </c>
      <c r="J34">
        <v>0.19769999384880066</v>
      </c>
      <c r="K34">
        <v>0.17790000140666962</v>
      </c>
      <c r="L34">
        <v>0.18529999256134033</v>
      </c>
      <c r="M34">
        <v>0.15929999947547913</v>
      </c>
      <c r="N34">
        <v>2</v>
      </c>
      <c r="O34" s="11">
        <f t="shared" si="1"/>
        <v>0.86899995803833008</v>
      </c>
      <c r="P34" s="12">
        <f t="shared" si="0"/>
        <v>0.54499998688697815</v>
      </c>
      <c r="Q34" s="12">
        <f t="shared" si="0"/>
        <v>1.2250000238418579</v>
      </c>
      <c r="R34" s="12">
        <f t="shared" si="0"/>
        <v>0.76300002634525299</v>
      </c>
      <c r="S34" s="12">
        <f t="shared" si="0"/>
        <v>1.2980000674724579</v>
      </c>
      <c r="T34" s="13">
        <f t="shared" si="0"/>
        <v>1.1570000648498535</v>
      </c>
      <c r="U34" s="11">
        <f t="shared" si="0"/>
        <v>0.60300000011920929</v>
      </c>
      <c r="V34" s="12">
        <f t="shared" si="0"/>
        <v>1.1210000514984131</v>
      </c>
      <c r="W34" s="12">
        <f t="shared" si="0"/>
        <v>1.5809999406337738</v>
      </c>
      <c r="X34" s="12">
        <f t="shared" si="0"/>
        <v>1.3830000162124634</v>
      </c>
      <c r="Y34" s="12">
        <f t="shared" si="0"/>
        <v>1.4569999277591705</v>
      </c>
      <c r="Z34" s="13">
        <f t="shared" si="0"/>
        <v>1.1969999969005585</v>
      </c>
    </row>
    <row r="35" spans="1:26" ht="15.75" thickBot="1" x14ac:dyDescent="0.3">
      <c r="A35" s="5" t="s">
        <v>39</v>
      </c>
      <c r="B35">
        <v>0.15109999477863312</v>
      </c>
      <c r="C35">
        <v>8.2000002264976501E-2</v>
      </c>
      <c r="D35">
        <v>0.17249999940395355</v>
      </c>
      <c r="E35">
        <v>0.17069999873638153</v>
      </c>
      <c r="F35">
        <v>0.13989999890327454</v>
      </c>
      <c r="G35">
        <v>0.16310000419616699</v>
      </c>
      <c r="H35">
        <v>0.11620000004768372</v>
      </c>
      <c r="I35">
        <v>0.18340000510215759</v>
      </c>
      <c r="J35">
        <v>0.16429999470710754</v>
      </c>
      <c r="K35">
        <v>0.17620000243186951</v>
      </c>
      <c r="L35">
        <v>0.13480000197887421</v>
      </c>
      <c r="M35">
        <v>0.1851000040769577</v>
      </c>
      <c r="N35">
        <v>1</v>
      </c>
      <c r="O35" s="14">
        <f t="shared" si="1"/>
        <v>1.1149999499320984</v>
      </c>
      <c r="P35" s="15">
        <f t="shared" si="0"/>
        <v>0.42400002479553223</v>
      </c>
      <c r="Q35" s="15">
        <f t="shared" si="0"/>
        <v>1.3289999961853027</v>
      </c>
      <c r="R35" s="15">
        <f t="shared" si="0"/>
        <v>1.3109999895095825</v>
      </c>
      <c r="S35" s="15">
        <f t="shared" si="0"/>
        <v>1.0029999911785126</v>
      </c>
      <c r="T35" s="16">
        <f t="shared" si="0"/>
        <v>1.2350000441074371</v>
      </c>
      <c r="U35" s="14">
        <f t="shared" si="0"/>
        <v>0.76600000262260437</v>
      </c>
      <c r="V35" s="15">
        <f t="shared" si="0"/>
        <v>1.4380000531673431</v>
      </c>
      <c r="W35" s="15">
        <f t="shared" si="0"/>
        <v>1.2469999492168427</v>
      </c>
      <c r="X35" s="15">
        <f t="shared" si="0"/>
        <v>1.3660000264644623</v>
      </c>
      <c r="Y35" s="15">
        <f t="shared" si="0"/>
        <v>0.95200002193450928</v>
      </c>
      <c r="Z35" s="16">
        <f t="shared" si="0"/>
        <v>1.4550000429153442</v>
      </c>
    </row>
    <row r="36" spans="1:26" x14ac:dyDescent="0.25">
      <c r="A36" s="5" t="s">
        <v>40</v>
      </c>
      <c r="B36">
        <v>3.9599999785423279E-2</v>
      </c>
      <c r="O36" s="7" t="s">
        <v>65</v>
      </c>
      <c r="P36" s="7" t="s">
        <v>63</v>
      </c>
      <c r="Q36" s="7" t="s">
        <v>64</v>
      </c>
      <c r="R36" s="6" t="s">
        <v>60</v>
      </c>
      <c r="S36" s="6" t="s">
        <v>61</v>
      </c>
      <c r="T36" s="6" t="s">
        <v>62</v>
      </c>
      <c r="U36" s="7" t="s">
        <v>65</v>
      </c>
      <c r="V36" s="7" t="s">
        <v>63</v>
      </c>
      <c r="W36" s="7" t="s">
        <v>64</v>
      </c>
      <c r="X36" s="6" t="s">
        <v>60</v>
      </c>
      <c r="Y36" s="6" t="s">
        <v>61</v>
      </c>
      <c r="Z36" s="6" t="s">
        <v>62</v>
      </c>
    </row>
    <row r="38" spans="1:26" x14ac:dyDescent="0.25">
      <c r="O38">
        <f>O31/3</f>
        <v>0.33133332928021747</v>
      </c>
      <c r="P38">
        <f t="shared" ref="P38:T38" si="2">P31/3</f>
        <v>0.384333332379659</v>
      </c>
      <c r="Q38">
        <f t="shared" si="2"/>
        <v>0.33000002304712933</v>
      </c>
      <c r="R38">
        <f t="shared" si="2"/>
        <v>0.43800001343091327</v>
      </c>
      <c r="S38">
        <f t="shared" si="2"/>
        <v>0.32833332816759747</v>
      </c>
      <c r="T38">
        <f t="shared" si="2"/>
        <v>0.40366664528846741</v>
      </c>
    </row>
    <row r="39" spans="1:26" x14ac:dyDescent="0.25">
      <c r="O39">
        <f t="shared" ref="O39:T42" si="3">O32/3</f>
        <v>0.3970000147819519</v>
      </c>
      <c r="P39">
        <f t="shared" si="3"/>
        <v>0.36400000254313153</v>
      </c>
      <c r="Q39">
        <f t="shared" si="3"/>
        <v>0.39333333571751911</v>
      </c>
      <c r="R39">
        <f t="shared" si="3"/>
        <v>0.32199998696645099</v>
      </c>
      <c r="S39">
        <f t="shared" si="3"/>
        <v>0.31299998362859088</v>
      </c>
      <c r="T39">
        <f t="shared" si="3"/>
        <v>0.37933334708213806</v>
      </c>
    </row>
    <row r="40" spans="1:26" x14ac:dyDescent="0.25">
      <c r="O40">
        <f t="shared" si="3"/>
        <v>0.48299998044967651</v>
      </c>
      <c r="P40">
        <f t="shared" si="3"/>
        <v>0.25833333532015484</v>
      </c>
      <c r="Q40">
        <f t="shared" si="3"/>
        <v>0.35600001613299054</v>
      </c>
      <c r="R40">
        <f t="shared" si="3"/>
        <v>0.37733331322669983</v>
      </c>
      <c r="S40">
        <f t="shared" si="3"/>
        <v>0.42466665307680768</v>
      </c>
      <c r="T40">
        <f t="shared" si="3"/>
        <v>0.47233333190282184</v>
      </c>
    </row>
    <row r="41" spans="1:26" x14ac:dyDescent="0.25">
      <c r="A41" t="s">
        <v>41</v>
      </c>
      <c r="B41" s="2" t="s">
        <v>44</v>
      </c>
      <c r="O41">
        <f t="shared" si="3"/>
        <v>0.28966665267944336</v>
      </c>
      <c r="P41" s="17">
        <f>P34/2</f>
        <v>0.27249999344348907</v>
      </c>
      <c r="Q41">
        <f t="shared" si="3"/>
        <v>0.40833334128061932</v>
      </c>
      <c r="R41" s="17">
        <f>R34/2</f>
        <v>0.3815000131726265</v>
      </c>
      <c r="S41">
        <f t="shared" si="3"/>
        <v>0.43266668915748596</v>
      </c>
      <c r="T41">
        <f t="shared" si="3"/>
        <v>0.38566668828328449</v>
      </c>
    </row>
    <row r="42" spans="1:26" x14ac:dyDescent="0.25">
      <c r="O42">
        <f t="shared" si="3"/>
        <v>0.37166664997736615</v>
      </c>
      <c r="P42" s="17">
        <f>P35/2</f>
        <v>0.21200001239776611</v>
      </c>
      <c r="Q42">
        <f t="shared" si="3"/>
        <v>0.44299999872843426</v>
      </c>
      <c r="R42">
        <f t="shared" si="3"/>
        <v>0.43699999650319415</v>
      </c>
      <c r="S42">
        <f t="shared" si="3"/>
        <v>0.33433333039283752</v>
      </c>
      <c r="T42">
        <f t="shared" si="3"/>
        <v>0.41166668136914569</v>
      </c>
    </row>
    <row r="46" spans="1:26" x14ac:dyDescent="0.25">
      <c r="A46" t="s">
        <v>45</v>
      </c>
    </row>
    <row r="47" spans="1:26" x14ac:dyDescent="0.25">
      <c r="A47" t="s">
        <v>22</v>
      </c>
      <c r="E47" t="s">
        <v>46</v>
      </c>
    </row>
    <row r="48" spans="1:26" x14ac:dyDescent="0.25">
      <c r="A48" t="s">
        <v>47</v>
      </c>
      <c r="E48">
        <v>560</v>
      </c>
      <c r="F48" t="s">
        <v>25</v>
      </c>
    </row>
    <row r="49" spans="1:26" x14ac:dyDescent="0.25">
      <c r="A49" t="s">
        <v>48</v>
      </c>
      <c r="E49">
        <v>610</v>
      </c>
      <c r="F49" t="s">
        <v>25</v>
      </c>
    </row>
    <row r="50" spans="1:26" x14ac:dyDescent="0.25">
      <c r="A50" t="s">
        <v>49</v>
      </c>
      <c r="E50">
        <v>9</v>
      </c>
      <c r="F50" t="s">
        <v>25</v>
      </c>
    </row>
    <row r="51" spans="1:26" x14ac:dyDescent="0.25">
      <c r="A51" t="s">
        <v>50</v>
      </c>
      <c r="E51">
        <v>20</v>
      </c>
      <c r="F51" t="s">
        <v>25</v>
      </c>
    </row>
    <row r="52" spans="1:26" x14ac:dyDescent="0.25">
      <c r="A52" t="s">
        <v>51</v>
      </c>
      <c r="E52">
        <v>80</v>
      </c>
      <c r="F52" t="s">
        <v>52</v>
      </c>
    </row>
    <row r="53" spans="1:26" x14ac:dyDescent="0.25">
      <c r="A53" t="s">
        <v>27</v>
      </c>
      <c r="E53">
        <v>10</v>
      </c>
    </row>
    <row r="54" spans="1:26" x14ac:dyDescent="0.25">
      <c r="A54" t="s">
        <v>53</v>
      </c>
      <c r="E54">
        <v>20</v>
      </c>
      <c r="F54" t="s">
        <v>54</v>
      </c>
    </row>
    <row r="55" spans="1:26" x14ac:dyDescent="0.25">
      <c r="A55" t="s">
        <v>55</v>
      </c>
      <c r="E55">
        <v>0</v>
      </c>
      <c r="F55" t="s">
        <v>54</v>
      </c>
    </row>
    <row r="56" spans="1:26" x14ac:dyDescent="0.25">
      <c r="A56" t="s">
        <v>28</v>
      </c>
      <c r="E56">
        <v>0</v>
      </c>
      <c r="F56" t="s">
        <v>29</v>
      </c>
    </row>
    <row r="57" spans="1:26" x14ac:dyDescent="0.25">
      <c r="A57" t="s">
        <v>56</v>
      </c>
      <c r="E57">
        <v>20000</v>
      </c>
      <c r="F57" t="s">
        <v>57</v>
      </c>
    </row>
    <row r="58" spans="1:26" x14ac:dyDescent="0.25">
      <c r="A58" t="s">
        <v>30</v>
      </c>
      <c r="E58" t="s">
        <v>31</v>
      </c>
    </row>
    <row r="59" spans="1:26" x14ac:dyDescent="0.25">
      <c r="A59" t="s">
        <v>32</v>
      </c>
      <c r="B59" s="2" t="s">
        <v>58</v>
      </c>
    </row>
    <row r="61" spans="1:26" x14ac:dyDescent="0.25">
      <c r="B61" t="s">
        <v>33</v>
      </c>
    </row>
    <row r="62" spans="1:26" x14ac:dyDescent="0.25">
      <c r="A62" s="5" t="s">
        <v>34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O62" s="18" t="s">
        <v>66</v>
      </c>
      <c r="P62" s="18"/>
      <c r="Q62" s="18"/>
      <c r="R62" s="18"/>
      <c r="S62" s="18"/>
      <c r="T62" s="18"/>
      <c r="U62" s="18" t="s">
        <v>67</v>
      </c>
      <c r="V62" s="18"/>
      <c r="W62" s="18"/>
      <c r="X62" s="18"/>
      <c r="Y62" s="18"/>
      <c r="Z62" s="18"/>
    </row>
    <row r="63" spans="1:26" x14ac:dyDescent="0.25">
      <c r="A63" s="5" t="s">
        <v>35</v>
      </c>
      <c r="B63">
        <v>45</v>
      </c>
      <c r="C63">
        <v>47</v>
      </c>
      <c r="D63">
        <v>45</v>
      </c>
      <c r="E63">
        <v>82</v>
      </c>
      <c r="F63">
        <v>55</v>
      </c>
      <c r="G63">
        <v>154</v>
      </c>
      <c r="H63">
        <v>94</v>
      </c>
      <c r="I63">
        <v>35</v>
      </c>
      <c r="J63">
        <v>394</v>
      </c>
      <c r="K63">
        <v>60</v>
      </c>
      <c r="L63">
        <v>96</v>
      </c>
      <c r="M63">
        <v>249</v>
      </c>
      <c r="N63">
        <v>5</v>
      </c>
      <c r="O63">
        <f>10*(B63-$B$68)</f>
        <v>210</v>
      </c>
      <c r="P63">
        <f t="shared" ref="P63:Z67" si="4">10*(C63-$B$68)</f>
        <v>230</v>
      </c>
      <c r="Q63">
        <f t="shared" si="4"/>
        <v>210</v>
      </c>
      <c r="R63">
        <f t="shared" si="4"/>
        <v>580</v>
      </c>
      <c r="S63">
        <f t="shared" si="4"/>
        <v>310</v>
      </c>
      <c r="T63">
        <f t="shared" si="4"/>
        <v>1300</v>
      </c>
      <c r="U63">
        <f t="shared" si="4"/>
        <v>700</v>
      </c>
      <c r="V63">
        <f t="shared" si="4"/>
        <v>110</v>
      </c>
      <c r="W63">
        <f t="shared" si="4"/>
        <v>3700</v>
      </c>
      <c r="X63">
        <f t="shared" si="4"/>
        <v>360</v>
      </c>
      <c r="Y63">
        <f t="shared" si="4"/>
        <v>720</v>
      </c>
      <c r="Z63">
        <f t="shared" si="4"/>
        <v>2250</v>
      </c>
    </row>
    <row r="64" spans="1:26" x14ac:dyDescent="0.25">
      <c r="A64" s="5" t="s">
        <v>36</v>
      </c>
      <c r="B64">
        <v>53</v>
      </c>
      <c r="C64">
        <v>50</v>
      </c>
      <c r="D64">
        <v>43</v>
      </c>
      <c r="E64">
        <v>44</v>
      </c>
      <c r="F64">
        <v>42</v>
      </c>
      <c r="G64">
        <v>57</v>
      </c>
      <c r="H64">
        <v>36</v>
      </c>
      <c r="I64">
        <v>101</v>
      </c>
      <c r="J64">
        <v>87</v>
      </c>
      <c r="K64">
        <v>56</v>
      </c>
      <c r="L64">
        <v>66</v>
      </c>
      <c r="M64">
        <v>102</v>
      </c>
      <c r="N64">
        <v>4</v>
      </c>
      <c r="O64">
        <f t="shared" ref="O64:O67" si="5">10*(B64-$B$68)</f>
        <v>290</v>
      </c>
      <c r="P64">
        <f t="shared" si="4"/>
        <v>260</v>
      </c>
      <c r="Q64">
        <f t="shared" si="4"/>
        <v>190</v>
      </c>
      <c r="R64">
        <f t="shared" si="4"/>
        <v>200</v>
      </c>
      <c r="S64">
        <f t="shared" si="4"/>
        <v>180</v>
      </c>
      <c r="T64">
        <f t="shared" si="4"/>
        <v>330</v>
      </c>
      <c r="U64">
        <f t="shared" si="4"/>
        <v>120</v>
      </c>
      <c r="V64">
        <f t="shared" si="4"/>
        <v>770</v>
      </c>
      <c r="W64">
        <f t="shared" si="4"/>
        <v>630</v>
      </c>
      <c r="X64">
        <f t="shared" si="4"/>
        <v>320</v>
      </c>
      <c r="Y64">
        <f t="shared" si="4"/>
        <v>420</v>
      </c>
      <c r="Z64">
        <f t="shared" si="4"/>
        <v>780</v>
      </c>
    </row>
    <row r="65" spans="1:26" x14ac:dyDescent="0.25">
      <c r="A65" s="5" t="s">
        <v>37</v>
      </c>
      <c r="B65">
        <v>49</v>
      </c>
      <c r="C65">
        <v>32</v>
      </c>
      <c r="D65">
        <v>42</v>
      </c>
      <c r="E65">
        <v>61</v>
      </c>
      <c r="F65">
        <v>206</v>
      </c>
      <c r="G65">
        <v>67</v>
      </c>
      <c r="H65">
        <v>35</v>
      </c>
      <c r="I65">
        <v>43</v>
      </c>
      <c r="J65">
        <v>60</v>
      </c>
      <c r="K65">
        <v>55</v>
      </c>
      <c r="L65">
        <v>77</v>
      </c>
      <c r="M65">
        <v>72</v>
      </c>
      <c r="N65">
        <v>3</v>
      </c>
      <c r="O65">
        <f t="shared" si="5"/>
        <v>250</v>
      </c>
      <c r="P65">
        <f t="shared" si="4"/>
        <v>80</v>
      </c>
      <c r="Q65">
        <f t="shared" si="4"/>
        <v>180</v>
      </c>
      <c r="R65">
        <f t="shared" si="4"/>
        <v>370</v>
      </c>
      <c r="S65">
        <f t="shared" si="4"/>
        <v>1820</v>
      </c>
      <c r="T65">
        <f t="shared" si="4"/>
        <v>430</v>
      </c>
      <c r="U65">
        <f t="shared" si="4"/>
        <v>110</v>
      </c>
      <c r="V65">
        <f t="shared" si="4"/>
        <v>190</v>
      </c>
      <c r="W65">
        <f t="shared" si="4"/>
        <v>360</v>
      </c>
      <c r="X65">
        <f t="shared" si="4"/>
        <v>310</v>
      </c>
      <c r="Y65">
        <f t="shared" si="4"/>
        <v>530</v>
      </c>
      <c r="Z65">
        <f t="shared" si="4"/>
        <v>480</v>
      </c>
    </row>
    <row r="66" spans="1:26" x14ac:dyDescent="0.25">
      <c r="A66" s="5" t="s">
        <v>38</v>
      </c>
      <c r="B66">
        <v>49</v>
      </c>
      <c r="C66">
        <v>29</v>
      </c>
      <c r="D66">
        <v>44</v>
      </c>
      <c r="E66">
        <v>35</v>
      </c>
      <c r="F66">
        <v>59</v>
      </c>
      <c r="G66">
        <v>38</v>
      </c>
      <c r="H66">
        <v>32</v>
      </c>
      <c r="I66">
        <v>40</v>
      </c>
      <c r="J66">
        <v>138</v>
      </c>
      <c r="K66">
        <v>56</v>
      </c>
      <c r="L66">
        <v>50</v>
      </c>
      <c r="M66">
        <v>50</v>
      </c>
      <c r="N66">
        <v>2</v>
      </c>
      <c r="O66">
        <f t="shared" si="5"/>
        <v>250</v>
      </c>
      <c r="P66">
        <f t="shared" si="4"/>
        <v>50</v>
      </c>
      <c r="Q66">
        <f t="shared" si="4"/>
        <v>200</v>
      </c>
      <c r="R66">
        <f t="shared" si="4"/>
        <v>110</v>
      </c>
      <c r="S66">
        <f t="shared" si="4"/>
        <v>350</v>
      </c>
      <c r="T66">
        <f t="shared" si="4"/>
        <v>140</v>
      </c>
      <c r="U66">
        <f t="shared" si="4"/>
        <v>80</v>
      </c>
      <c r="V66">
        <f t="shared" si="4"/>
        <v>160</v>
      </c>
      <c r="W66">
        <f t="shared" si="4"/>
        <v>1140</v>
      </c>
      <c r="X66">
        <f t="shared" si="4"/>
        <v>320</v>
      </c>
      <c r="Y66">
        <f t="shared" si="4"/>
        <v>260</v>
      </c>
      <c r="Z66">
        <f t="shared" si="4"/>
        <v>260</v>
      </c>
    </row>
    <row r="67" spans="1:26" x14ac:dyDescent="0.25">
      <c r="A67" s="5" t="s">
        <v>39</v>
      </c>
      <c r="B67">
        <v>54</v>
      </c>
      <c r="C67">
        <v>33</v>
      </c>
      <c r="D67">
        <v>89</v>
      </c>
      <c r="E67">
        <v>69</v>
      </c>
      <c r="F67">
        <v>57</v>
      </c>
      <c r="G67">
        <v>74</v>
      </c>
      <c r="H67">
        <v>29</v>
      </c>
      <c r="I67">
        <v>60</v>
      </c>
      <c r="J67">
        <v>68</v>
      </c>
      <c r="K67">
        <v>68</v>
      </c>
      <c r="L67">
        <v>54</v>
      </c>
      <c r="M67">
        <v>84</v>
      </c>
      <c r="N67">
        <v>1</v>
      </c>
      <c r="O67">
        <f t="shared" si="5"/>
        <v>300</v>
      </c>
      <c r="P67">
        <f t="shared" si="4"/>
        <v>90</v>
      </c>
      <c r="Q67">
        <f t="shared" si="4"/>
        <v>650</v>
      </c>
      <c r="R67">
        <f t="shared" si="4"/>
        <v>450</v>
      </c>
      <c r="S67">
        <f t="shared" si="4"/>
        <v>330</v>
      </c>
      <c r="T67">
        <f t="shared" si="4"/>
        <v>500</v>
      </c>
      <c r="U67">
        <f t="shared" si="4"/>
        <v>50</v>
      </c>
      <c r="V67">
        <f t="shared" si="4"/>
        <v>360</v>
      </c>
      <c r="W67">
        <f t="shared" si="4"/>
        <v>440</v>
      </c>
      <c r="X67">
        <f t="shared" si="4"/>
        <v>440</v>
      </c>
      <c r="Y67">
        <f t="shared" si="4"/>
        <v>300</v>
      </c>
      <c r="Z67">
        <f t="shared" si="4"/>
        <v>600</v>
      </c>
    </row>
    <row r="68" spans="1:26" x14ac:dyDescent="0.25">
      <c r="A68" s="5" t="s">
        <v>40</v>
      </c>
      <c r="B68">
        <v>24</v>
      </c>
      <c r="O68" s="7" t="s">
        <v>65</v>
      </c>
      <c r="P68" s="7" t="s">
        <v>63</v>
      </c>
      <c r="Q68" s="7" t="s">
        <v>64</v>
      </c>
      <c r="R68" s="6" t="s">
        <v>60</v>
      </c>
      <c r="S68" s="6" t="s">
        <v>61</v>
      </c>
      <c r="T68" s="6" t="s">
        <v>62</v>
      </c>
      <c r="U68" s="7" t="s">
        <v>65</v>
      </c>
      <c r="V68" s="7" t="s">
        <v>63</v>
      </c>
      <c r="W68" s="7" t="s">
        <v>64</v>
      </c>
      <c r="X68" s="6" t="s">
        <v>60</v>
      </c>
      <c r="Y68" s="6" t="s">
        <v>61</v>
      </c>
      <c r="Z68" s="6" t="s">
        <v>62</v>
      </c>
    </row>
    <row r="73" spans="1:26" x14ac:dyDescent="0.25">
      <c r="A73" t="s">
        <v>41</v>
      </c>
      <c r="B73" s="2" t="s">
        <v>59</v>
      </c>
    </row>
  </sheetData>
  <mergeCells count="4">
    <mergeCell ref="O30:T30"/>
    <mergeCell ref="U30:Z30"/>
    <mergeCell ref="O62:T62"/>
    <mergeCell ref="U62:Z62"/>
  </mergeCells>
  <conditionalFormatting sqref="O63:Z67">
    <cfRule type="colorScale" priority="2">
      <colorScale>
        <cfvo type="min"/>
        <cfvo type="max"/>
        <color rgb="FFFCFCFF"/>
        <color rgb="FFF8696B"/>
      </colorScale>
    </cfRule>
  </conditionalFormatting>
  <conditionalFormatting sqref="O31:Z3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24h</vt:lpstr>
      <vt:lpstr>Corrected</vt:lpstr>
      <vt:lpstr>Mixes</vt:lpstr>
      <vt:lpstr>Overnights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2024-03-22T21:04:07Z</dcterms:created>
  <dcterms:modified xsi:type="dcterms:W3CDTF">2024-03-23T22:39:15Z</dcterms:modified>
</cp:coreProperties>
</file>