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lab\3 - 1\ОИБ\1\"/>
    </mc:Choice>
  </mc:AlternateContent>
  <xr:revisionPtr revIDLastSave="0" documentId="13_ncr:1_{EC648178-0E4A-48F2-8E29-1F0FF52D94CE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2" l="1"/>
  <c r="C19" i="2"/>
  <c r="F21" i="2"/>
  <c r="F20" i="2"/>
  <c r="F19" i="2"/>
  <c r="C14" i="2"/>
  <c r="C11" i="2"/>
  <c r="C8" i="2"/>
  <c r="C7" i="2"/>
  <c r="C6" i="2"/>
  <c r="E38" i="2"/>
  <c r="D38" i="2"/>
  <c r="E35" i="2"/>
  <c r="E34" i="2"/>
  <c r="D35" i="2"/>
  <c r="D34" i="2"/>
  <c r="B9" i="2" l="1"/>
  <c r="C15" i="2"/>
  <c r="C21" i="2"/>
  <c r="C20" i="2"/>
  <c r="B12" i="2"/>
  <c r="C16" i="2" l="1"/>
  <c r="C23" i="2" s="1"/>
  <c r="B17" i="2" l="1"/>
</calcChain>
</file>

<file path=xl/sharedStrings.xml><?xml version="1.0" encoding="utf-8"?>
<sst xmlns="http://schemas.openxmlformats.org/spreadsheetml/2006/main" count="57" uniqueCount="43">
  <si>
    <t>активы</t>
  </si>
  <si>
    <t>стоимость</t>
  </si>
  <si>
    <t>поражаемость</t>
  </si>
  <si>
    <t xml:space="preserve">угроза1 </t>
  </si>
  <si>
    <t>вероятность угрозы , %</t>
  </si>
  <si>
    <t>угроза2</t>
  </si>
  <si>
    <t>Задание 1</t>
  </si>
  <si>
    <t>цена ущерба оп последствию</t>
  </si>
  <si>
    <t>Задание 2</t>
  </si>
  <si>
    <t>за год</t>
  </si>
  <si>
    <t>Ответ:</t>
  </si>
  <si>
    <t>Цена ущерба</t>
  </si>
  <si>
    <t>Задание 3</t>
  </si>
  <si>
    <t>за 1 раз</t>
  </si>
  <si>
    <t>Риск 1</t>
  </si>
  <si>
    <t>Риск 2</t>
  </si>
  <si>
    <t xml:space="preserve">Ответ: </t>
  </si>
  <si>
    <t>Задание 4</t>
  </si>
  <si>
    <t>Годовой бюджет</t>
  </si>
  <si>
    <t>Система паролей</t>
  </si>
  <si>
    <t>стоимость брандмауэра</t>
  </si>
  <si>
    <t>Риск брандмауэра</t>
  </si>
  <si>
    <t xml:space="preserve">x = </t>
  </si>
  <si>
    <t xml:space="preserve">y = </t>
  </si>
  <si>
    <t>за 6 к</t>
  </si>
  <si>
    <t>за 8 к</t>
  </si>
  <si>
    <t>Риск брандмауэра после паролей</t>
  </si>
  <si>
    <t>Риск брандмауэра с паролями за 1 к</t>
  </si>
  <si>
    <t xml:space="preserve">за 7 к </t>
  </si>
  <si>
    <t>Задание 5</t>
  </si>
  <si>
    <t>эффективность парирования, %</t>
  </si>
  <si>
    <t>Задание 6</t>
  </si>
  <si>
    <t>ER</t>
  </si>
  <si>
    <t>угроза 1</t>
  </si>
  <si>
    <t>угроза 2</t>
  </si>
  <si>
    <t>уязв. 1</t>
  </si>
  <si>
    <t>уязв. 2</t>
  </si>
  <si>
    <t>P(V)</t>
  </si>
  <si>
    <t>Th</t>
  </si>
  <si>
    <t>CTh</t>
  </si>
  <si>
    <t>Общий риск</t>
  </si>
  <si>
    <t xml:space="preserve"> c последствием</t>
  </si>
  <si>
    <t>общ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</si>
</sst>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1" fillId="2" borderId="6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0" xfId="0" applyFill="1"/>
    <xf numFmtId="0" fontId="0" fillId="3" borderId="0" xfId="0" applyFill="1"/>
    <xf numFmtId="0" fontId="0" fillId="0" borderId="9" xfId="0" applyBorder="1"/>
    <xf numFmtId="0" fontId="0" fillId="4" borderId="6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2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19" xfId="0" applyBorder="1"/>
    <xf numFmtId="0" fontId="0" fillId="4" borderId="23" xfId="0" applyFill="1" applyBorder="1"/>
    <xf numFmtId="0" fontId="0" fillId="3" borderId="22" xfId="0" applyFill="1" applyBorder="1"/>
    <xf numFmtId="0" fontId="0" fillId="3" borderId="2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2845-58D6-41F0-AC40-913532B1DE78}">
  <dimension ref="A1:N38"/>
  <sheetViews>
    <sheetView tabSelected="1" zoomScale="93" workbookViewId="0">
      <selection activeCell="I16" sqref="I16"/>
    </sheetView>
  </sheetViews>
  <sheetFormatPr defaultRowHeight="14.4" x14ac:dyDescent="0.3"/>
  <cols>
    <col min="1" max="1" width="10" bestFit="1" customWidth="1"/>
    <col min="2" max="2" width="33.77734375" customWidth="1"/>
    <col min="3" max="3" width="13.33203125" bestFit="1" customWidth="1"/>
    <col min="8" max="8" width="27" customWidth="1"/>
    <col min="9" max="9" width="22.88671875" customWidth="1"/>
    <col min="10" max="10" width="3.6640625" customWidth="1"/>
    <col min="14" max="14" width="12.88671875" customWidth="1"/>
  </cols>
  <sheetData>
    <row r="1" spans="1:14" x14ac:dyDescent="0.3">
      <c r="B1" s="2" t="s">
        <v>0</v>
      </c>
      <c r="C1" s="3">
        <v>1</v>
      </c>
      <c r="D1" s="3">
        <v>2</v>
      </c>
      <c r="E1" s="3">
        <v>3</v>
      </c>
      <c r="F1" s="3">
        <v>4</v>
      </c>
      <c r="G1" s="4">
        <v>5</v>
      </c>
      <c r="H1" t="s">
        <v>7</v>
      </c>
      <c r="I1" t="s">
        <v>4</v>
      </c>
      <c r="K1" t="s">
        <v>18</v>
      </c>
    </row>
    <row r="2" spans="1:14" ht="15.6" x14ac:dyDescent="0.3">
      <c r="B2" s="5" t="s">
        <v>1</v>
      </c>
      <c r="C2" s="6">
        <v>700</v>
      </c>
      <c r="D2" s="6">
        <v>500</v>
      </c>
      <c r="E2" s="6">
        <v>3200</v>
      </c>
      <c r="F2" s="6">
        <v>100000</v>
      </c>
      <c r="G2" s="7">
        <v>5000000</v>
      </c>
      <c r="K2">
        <v>8000</v>
      </c>
    </row>
    <row r="3" spans="1:14" x14ac:dyDescent="0.3">
      <c r="A3" t="s">
        <v>3</v>
      </c>
      <c r="B3" t="s">
        <v>2</v>
      </c>
      <c r="C3">
        <v>1</v>
      </c>
      <c r="D3">
        <v>1</v>
      </c>
      <c r="E3">
        <v>1</v>
      </c>
      <c r="F3">
        <v>0.3</v>
      </c>
      <c r="G3">
        <v>0</v>
      </c>
      <c r="H3">
        <v>2100</v>
      </c>
      <c r="I3">
        <v>0.6</v>
      </c>
      <c r="K3" s="1" t="s">
        <v>19</v>
      </c>
      <c r="L3" s="1"/>
      <c r="M3" s="1" t="s">
        <v>20</v>
      </c>
      <c r="N3" s="1"/>
    </row>
    <row r="4" spans="1:14" x14ac:dyDescent="0.3">
      <c r="A4" t="s">
        <v>5</v>
      </c>
      <c r="H4">
        <v>5600</v>
      </c>
      <c r="I4">
        <v>0.4</v>
      </c>
      <c r="K4">
        <v>2000</v>
      </c>
      <c r="M4">
        <v>9000</v>
      </c>
    </row>
    <row r="5" spans="1:14" x14ac:dyDescent="0.3">
      <c r="C5" t="s">
        <v>11</v>
      </c>
      <c r="H5">
        <v>8800</v>
      </c>
    </row>
    <row r="6" spans="1:14" x14ac:dyDescent="0.3">
      <c r="A6" s="8" t="s">
        <v>6</v>
      </c>
      <c r="B6" s="9" t="s">
        <v>13</v>
      </c>
      <c r="C6" s="10">
        <f xml:space="preserve"> (C2+D2+E2+F2*F3)</f>
        <v>34400</v>
      </c>
    </row>
    <row r="7" spans="1:14" x14ac:dyDescent="0.3">
      <c r="A7" s="11"/>
      <c r="B7" s="12" t="s">
        <v>9</v>
      </c>
      <c r="C7" s="13">
        <f>C6*6</f>
        <v>206400</v>
      </c>
    </row>
    <row r="8" spans="1:14" x14ac:dyDescent="0.3">
      <c r="A8" s="14"/>
      <c r="B8" s="15" t="s">
        <v>41</v>
      </c>
      <c r="C8" s="16">
        <f>C7+H3</f>
        <v>208500</v>
      </c>
    </row>
    <row r="9" spans="1:14" x14ac:dyDescent="0.3">
      <c r="A9" s="17" t="s">
        <v>10</v>
      </c>
      <c r="B9" s="17">
        <f>C8</f>
        <v>208500</v>
      </c>
      <c r="C9" s="17"/>
    </row>
    <row r="11" spans="1:14" x14ac:dyDescent="0.3">
      <c r="A11" s="18" t="s">
        <v>8</v>
      </c>
      <c r="B11" s="18" t="s">
        <v>11</v>
      </c>
      <c r="C11" s="18">
        <f>H4+H5</f>
        <v>14400</v>
      </c>
    </row>
    <row r="12" spans="1:14" x14ac:dyDescent="0.3">
      <c r="A12" s="17" t="s">
        <v>10</v>
      </c>
      <c r="B12" s="17">
        <f>C11</f>
        <v>14400</v>
      </c>
      <c r="C12" s="17"/>
    </row>
    <row r="14" spans="1:14" x14ac:dyDescent="0.3">
      <c r="A14" s="18" t="s">
        <v>12</v>
      </c>
      <c r="B14" s="18" t="s">
        <v>14</v>
      </c>
      <c r="C14" s="18">
        <f>B9*I3</f>
        <v>125100</v>
      </c>
    </row>
    <row r="15" spans="1:14" x14ac:dyDescent="0.3">
      <c r="A15" s="18"/>
      <c r="B15" s="18" t="s">
        <v>15</v>
      </c>
      <c r="C15" s="18">
        <f>B12*I4</f>
        <v>5760</v>
      </c>
    </row>
    <row r="16" spans="1:14" x14ac:dyDescent="0.3">
      <c r="A16" s="18"/>
      <c r="B16" s="18" t="s">
        <v>40</v>
      </c>
      <c r="C16" s="18">
        <f>C14+C15</f>
        <v>130860</v>
      </c>
    </row>
    <row r="17" spans="1:9" x14ac:dyDescent="0.3">
      <c r="A17" s="17" t="s">
        <v>16</v>
      </c>
      <c r="B17" s="17">
        <f>C16</f>
        <v>130860</v>
      </c>
      <c r="C17" s="17"/>
    </row>
    <row r="19" spans="1:9" x14ac:dyDescent="0.3">
      <c r="A19" s="18" t="s">
        <v>17</v>
      </c>
      <c r="B19" s="18" t="s">
        <v>21</v>
      </c>
      <c r="C19" s="18">
        <f>58440*F19/100 +14160</f>
        <v>20653.333333333332</v>
      </c>
      <c r="D19" s="18"/>
      <c r="E19" s="18" t="s">
        <v>22</v>
      </c>
      <c r="F19" s="18">
        <f>(M4-K2)*100/M4</f>
        <v>11.111111111111111</v>
      </c>
      <c r="G19" s="18" t="s">
        <v>25</v>
      </c>
    </row>
    <row r="20" spans="1:9" x14ac:dyDescent="0.3">
      <c r="B20" s="17" t="s">
        <v>26</v>
      </c>
      <c r="C20" s="17">
        <f>58440*F20/100 +0</f>
        <v>19480.000000000004</v>
      </c>
      <c r="D20" s="17"/>
      <c r="E20" s="17" t="s">
        <v>22</v>
      </c>
      <c r="F20" s="17">
        <f>3000*100/M4</f>
        <v>33.333333333333336</v>
      </c>
      <c r="G20" s="17" t="s">
        <v>24</v>
      </c>
    </row>
    <row r="21" spans="1:9" x14ac:dyDescent="0.3">
      <c r="B21" s="18" t="s">
        <v>27</v>
      </c>
      <c r="C21" s="18">
        <f>58440*F21/100 + 14160*I21/100</f>
        <v>20066.666666666664</v>
      </c>
      <c r="D21" s="18"/>
      <c r="E21" s="18" t="s">
        <v>22</v>
      </c>
      <c r="F21" s="18">
        <f>2000*100/M4</f>
        <v>22.222222222222221</v>
      </c>
      <c r="G21" s="18" t="s">
        <v>28</v>
      </c>
      <c r="H21" t="s">
        <v>23</v>
      </c>
      <c r="I21">
        <f>1000*100/2000</f>
        <v>50</v>
      </c>
    </row>
    <row r="23" spans="1:9" x14ac:dyDescent="0.3">
      <c r="A23" s="17" t="s">
        <v>29</v>
      </c>
      <c r="B23" s="17" t="s">
        <v>30</v>
      </c>
      <c r="C23" s="17">
        <f>(C16-C20)/C16 *100</f>
        <v>85.113862142747976</v>
      </c>
    </row>
    <row r="24" spans="1:9" ht="15" thickBot="1" x14ac:dyDescent="0.35"/>
    <row r="25" spans="1:9" ht="15" thickBot="1" x14ac:dyDescent="0.35">
      <c r="A25" t="s">
        <v>31</v>
      </c>
      <c r="C25" s="19" t="s">
        <v>32</v>
      </c>
      <c r="D25" s="25" t="s">
        <v>33</v>
      </c>
      <c r="E25" s="26" t="s">
        <v>34</v>
      </c>
    </row>
    <row r="26" spans="1:9" x14ac:dyDescent="0.3">
      <c r="C26" s="27" t="s">
        <v>35</v>
      </c>
      <c r="D26" s="20">
        <v>1</v>
      </c>
      <c r="E26" s="21">
        <v>0.4</v>
      </c>
    </row>
    <row r="27" spans="1:9" ht="15" thickBot="1" x14ac:dyDescent="0.35">
      <c r="C27" s="28" t="s">
        <v>36</v>
      </c>
      <c r="D27" s="22">
        <v>0.2</v>
      </c>
      <c r="E27" s="23">
        <v>0.3</v>
      </c>
    </row>
    <row r="28" spans="1:9" ht="15" thickBot="1" x14ac:dyDescent="0.35"/>
    <row r="29" spans="1:9" ht="15" thickBot="1" x14ac:dyDescent="0.35">
      <c r="C29" s="19" t="s">
        <v>37</v>
      </c>
      <c r="D29" s="25" t="s">
        <v>33</v>
      </c>
      <c r="E29" s="26" t="s">
        <v>34</v>
      </c>
    </row>
    <row r="30" spans="1:9" x14ac:dyDescent="0.3">
      <c r="C30" s="29" t="s">
        <v>35</v>
      </c>
      <c r="D30" s="20">
        <v>0.5</v>
      </c>
      <c r="E30" s="20">
        <v>0.5</v>
      </c>
    </row>
    <row r="31" spans="1:9" ht="15" thickBot="1" x14ac:dyDescent="0.35">
      <c r="C31" s="30" t="s">
        <v>36</v>
      </c>
      <c r="D31" s="20">
        <v>0.5</v>
      </c>
      <c r="E31" s="20">
        <v>0.5</v>
      </c>
    </row>
    <row r="32" spans="1:9" ht="15" thickBot="1" x14ac:dyDescent="0.35"/>
    <row r="33" spans="3:5" ht="15" thickBot="1" x14ac:dyDescent="0.35">
      <c r="C33" s="19" t="s">
        <v>38</v>
      </c>
      <c r="D33" s="25" t="s">
        <v>33</v>
      </c>
      <c r="E33" s="26" t="s">
        <v>34</v>
      </c>
    </row>
    <row r="34" spans="3:5" x14ac:dyDescent="0.3">
      <c r="C34" s="27" t="s">
        <v>35</v>
      </c>
      <c r="D34" s="20">
        <f>D26*D30</f>
        <v>0.5</v>
      </c>
      <c r="E34" s="21">
        <f>E26*E30</f>
        <v>0.2</v>
      </c>
    </row>
    <row r="35" spans="3:5" ht="15" thickBot="1" x14ac:dyDescent="0.35">
      <c r="C35" s="28" t="s">
        <v>36</v>
      </c>
      <c r="D35" s="22">
        <f>D27*D31</f>
        <v>0.1</v>
      </c>
      <c r="E35" s="23">
        <f>E27*E31</f>
        <v>0.15</v>
      </c>
    </row>
    <row r="36" spans="3:5" ht="15" thickBot="1" x14ac:dyDescent="0.35"/>
    <row r="37" spans="3:5" ht="15" thickBot="1" x14ac:dyDescent="0.35">
      <c r="C37" s="31" t="s">
        <v>39</v>
      </c>
      <c r="D37" s="33" t="s">
        <v>33</v>
      </c>
      <c r="E37" s="26" t="s">
        <v>34</v>
      </c>
    </row>
    <row r="38" spans="3:5" ht="15" thickBot="1" x14ac:dyDescent="0.35">
      <c r="C38" s="34" t="s">
        <v>42</v>
      </c>
      <c r="D38" s="32">
        <f>1-(1-D34)*(1-D35)</f>
        <v>0.55000000000000004</v>
      </c>
      <c r="E38" s="24">
        <f>1-(1-E34)*(1-E35)</f>
        <v>0.31999999999999995</v>
      </c>
    </row>
  </sheetData>
  <mergeCells count="2">
    <mergeCell ref="K3:L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dosha</dc:creator>
  <cp:lastModifiedBy>yulya</cp:lastModifiedBy>
  <dcterms:created xsi:type="dcterms:W3CDTF">2015-06-05T18:19:34Z</dcterms:created>
  <dcterms:modified xsi:type="dcterms:W3CDTF">2024-09-10T18:35:34Z</dcterms:modified>
</cp:coreProperties>
</file>