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465" windowWidth="28800" windowHeight="16245" firstSheet="5" activeTab="8"/>
  </bookViews>
  <sheets>
    <sheet name="TrackingSequence" sheetId="13" r:id="rId1"/>
    <sheet name="TrackingCharacter" sheetId="12" r:id="rId2"/>
    <sheet name="TrackingEvents" sheetId="9" r:id="rId3"/>
    <sheet name="Character" sheetId="1" r:id="rId4"/>
    <sheet name="Character Relationship" sheetId="8" r:id="rId5"/>
    <sheet name="CharacterSheetForPlayer" sheetId="6" r:id="rId6"/>
    <sheet name="Skills" sheetId="2" r:id="rId7"/>
    <sheet name="Skill sets" sheetId="3" r:id="rId8"/>
    <sheet name="ClueListForPrint" sheetId="4" r:id="rId9"/>
    <sheet name="puzzle" sheetId="10" r:id="rId10"/>
    <sheet name="Map" sheetId="5" r:id="rId11"/>
  </sheets>
  <definedNames>
    <definedName name="_xlnm._FilterDatabase" localSheetId="8" hidden="1">ClueListForPrint!$A$1:$D$36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3" l="1"/>
  <c r="F5" i="13"/>
  <c r="G5" i="13"/>
  <c r="F38" i="9"/>
  <c r="H5" i="13"/>
  <c r="E110" i="13"/>
  <c r="F110" i="13"/>
  <c r="E111" i="13"/>
  <c r="F111" i="13"/>
  <c r="E112" i="13"/>
  <c r="F112" i="13"/>
  <c r="E113" i="13"/>
  <c r="F113" i="13"/>
  <c r="G113" i="13"/>
  <c r="F14" i="9"/>
  <c r="H113" i="13"/>
  <c r="E97" i="13"/>
  <c r="F97" i="13"/>
  <c r="G97" i="13"/>
  <c r="F33" i="9"/>
  <c r="H97" i="13"/>
  <c r="E98" i="13"/>
  <c r="F98" i="13"/>
  <c r="E99" i="13"/>
  <c r="F99" i="13"/>
  <c r="E100" i="13"/>
  <c r="F100" i="13"/>
  <c r="E101" i="13"/>
  <c r="F101" i="13"/>
  <c r="E102" i="13"/>
  <c r="F102" i="13"/>
  <c r="E103" i="13"/>
  <c r="F103" i="13"/>
  <c r="E104" i="13"/>
  <c r="F104" i="13"/>
  <c r="G104" i="13"/>
  <c r="F49" i="9"/>
  <c r="H104" i="13"/>
  <c r="E105" i="13"/>
  <c r="F105" i="13"/>
  <c r="E106" i="13"/>
  <c r="F106" i="13"/>
  <c r="G106" i="13"/>
  <c r="F32" i="9"/>
  <c r="H106" i="13"/>
  <c r="E107" i="13"/>
  <c r="F107" i="13"/>
  <c r="E108" i="13"/>
  <c r="F108" i="13"/>
  <c r="E109" i="13"/>
  <c r="F109" i="13"/>
  <c r="E72" i="13"/>
  <c r="F72" i="13"/>
  <c r="E73" i="13"/>
  <c r="F73" i="13"/>
  <c r="G73" i="13"/>
  <c r="F9" i="9"/>
  <c r="H73" i="13"/>
  <c r="E74" i="13"/>
  <c r="F74" i="13"/>
  <c r="G74" i="13"/>
  <c r="F25" i="9"/>
  <c r="H74" i="13"/>
  <c r="E75" i="13"/>
  <c r="F75" i="13"/>
  <c r="E76" i="13"/>
  <c r="F76" i="13"/>
  <c r="E77" i="13"/>
  <c r="F77" i="13"/>
  <c r="G77" i="13"/>
  <c r="F12" i="9"/>
  <c r="H77" i="13"/>
  <c r="E78" i="13"/>
  <c r="F78" i="13"/>
  <c r="G78" i="13"/>
  <c r="F30" i="9"/>
  <c r="H78" i="13"/>
  <c r="E79" i="13"/>
  <c r="F79" i="13"/>
  <c r="E80" i="13"/>
  <c r="F80" i="13"/>
  <c r="E81" i="13"/>
  <c r="F81" i="13"/>
  <c r="E82" i="13"/>
  <c r="F82" i="13"/>
  <c r="E83" i="13"/>
  <c r="F83" i="13"/>
  <c r="E84" i="13"/>
  <c r="F84" i="13"/>
  <c r="E85" i="13"/>
  <c r="F85" i="13"/>
  <c r="E86" i="13"/>
  <c r="F86" i="13"/>
  <c r="G86" i="13"/>
  <c r="H86" i="13"/>
  <c r="E87" i="13"/>
  <c r="F87" i="13"/>
  <c r="E88" i="13"/>
  <c r="F88" i="13"/>
  <c r="E89" i="13"/>
  <c r="F89" i="13"/>
  <c r="E90" i="13"/>
  <c r="F90" i="13"/>
  <c r="G90" i="13"/>
  <c r="F35" i="9"/>
  <c r="H90" i="13"/>
  <c r="E91" i="13"/>
  <c r="F91" i="13"/>
  <c r="G91" i="13"/>
  <c r="F13" i="9"/>
  <c r="H91" i="13"/>
  <c r="E92" i="13"/>
  <c r="F92" i="13"/>
  <c r="G92" i="13"/>
  <c r="F22" i="9"/>
  <c r="H92" i="13"/>
  <c r="E93" i="13"/>
  <c r="F93" i="13"/>
  <c r="G93" i="13"/>
  <c r="H93" i="13"/>
  <c r="E94" i="13"/>
  <c r="F94" i="13"/>
  <c r="E95" i="13"/>
  <c r="F95" i="13"/>
  <c r="E96" i="13"/>
  <c r="F96" i="13"/>
  <c r="G96" i="13"/>
  <c r="H96" i="13"/>
  <c r="E44" i="13"/>
  <c r="F44" i="13"/>
  <c r="F39" i="9"/>
  <c r="E45" i="13"/>
  <c r="F45" i="13"/>
  <c r="G45" i="13"/>
  <c r="F40" i="9"/>
  <c r="H45" i="13"/>
  <c r="E46" i="13"/>
  <c r="F46" i="13"/>
  <c r="E47" i="13"/>
  <c r="F47" i="13"/>
  <c r="G47" i="13"/>
  <c r="H47" i="13"/>
  <c r="E6" i="13"/>
  <c r="F6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G56" i="13"/>
  <c r="H56" i="13"/>
  <c r="E57" i="13"/>
  <c r="F57" i="13"/>
  <c r="E58" i="13"/>
  <c r="F58" i="13"/>
  <c r="E59" i="13"/>
  <c r="F59" i="13"/>
  <c r="E60" i="13"/>
  <c r="F60" i="13"/>
  <c r="G60" i="13"/>
  <c r="H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G67" i="13"/>
  <c r="H67" i="13"/>
  <c r="E68" i="13"/>
  <c r="F68" i="13"/>
  <c r="E69" i="13"/>
  <c r="F69" i="13"/>
  <c r="G69" i="13"/>
  <c r="H69" i="13"/>
  <c r="E70" i="13"/>
  <c r="F70" i="13"/>
  <c r="E71" i="13"/>
  <c r="F71" i="13"/>
  <c r="H49" i="13"/>
  <c r="G49" i="13"/>
  <c r="E12" i="13"/>
  <c r="F3" i="13"/>
  <c r="F4" i="13"/>
  <c r="F7" i="13"/>
  <c r="F8" i="13"/>
  <c r="F9" i="13"/>
  <c r="F10" i="13"/>
  <c r="F11" i="13"/>
  <c r="F12" i="13"/>
  <c r="F13" i="13"/>
  <c r="F14" i="13"/>
  <c r="F17" i="13"/>
  <c r="F18" i="13"/>
  <c r="F19" i="13"/>
  <c r="F20" i="13"/>
  <c r="F21" i="13"/>
  <c r="F22" i="13"/>
  <c r="F23" i="13"/>
  <c r="F24" i="13"/>
  <c r="F25" i="13"/>
  <c r="F28" i="13"/>
  <c r="F29" i="13"/>
  <c r="F30" i="13"/>
  <c r="F31" i="13"/>
  <c r="F32" i="13"/>
  <c r="F33" i="13"/>
  <c r="F34" i="13"/>
  <c r="F35" i="13"/>
  <c r="F38" i="13"/>
  <c r="F39" i="13"/>
  <c r="F40" i="13"/>
  <c r="F41" i="13"/>
  <c r="F42" i="13"/>
  <c r="F43" i="13"/>
  <c r="F48" i="13"/>
  <c r="F49" i="13"/>
  <c r="E3" i="13"/>
  <c r="E4" i="13"/>
  <c r="E7" i="13"/>
  <c r="E8" i="13"/>
  <c r="E9" i="13"/>
  <c r="E10" i="13"/>
  <c r="E11" i="13"/>
  <c r="E13" i="13"/>
  <c r="E14" i="13"/>
  <c r="E17" i="13"/>
  <c r="E18" i="13"/>
  <c r="E19" i="13"/>
  <c r="E20" i="13"/>
  <c r="E21" i="13"/>
  <c r="E22" i="13"/>
  <c r="E23" i="13"/>
  <c r="E24" i="13"/>
  <c r="E25" i="13"/>
  <c r="E28" i="13"/>
  <c r="E29" i="13"/>
  <c r="E30" i="13"/>
  <c r="E31" i="13"/>
  <c r="E32" i="13"/>
  <c r="E33" i="13"/>
  <c r="E34" i="13"/>
  <c r="E35" i="13"/>
  <c r="E38" i="13"/>
  <c r="E39" i="13"/>
  <c r="E40" i="13"/>
  <c r="E41" i="13"/>
  <c r="E42" i="13"/>
  <c r="E43" i="13"/>
  <c r="E48" i="13"/>
  <c r="E49" i="13"/>
  <c r="G2" i="13"/>
  <c r="G3" i="13"/>
  <c r="H3" i="13"/>
  <c r="G4" i="13"/>
  <c r="F4" i="9"/>
  <c r="H4" i="13"/>
  <c r="G6" i="13"/>
  <c r="F29" i="9"/>
  <c r="H6" i="13"/>
  <c r="F7" i="9"/>
  <c r="F8" i="9"/>
  <c r="F10" i="9"/>
  <c r="F11" i="9"/>
  <c r="G13" i="13"/>
  <c r="H13" i="13"/>
  <c r="F17" i="9"/>
  <c r="F18" i="9"/>
  <c r="F19" i="9"/>
  <c r="F20" i="9"/>
  <c r="F21" i="9"/>
  <c r="F23" i="9"/>
  <c r="F24" i="9"/>
  <c r="F28" i="9"/>
  <c r="F31" i="9"/>
  <c r="G32" i="13"/>
  <c r="H32" i="13"/>
  <c r="F34" i="9"/>
  <c r="G40" i="13"/>
  <c r="H40" i="13"/>
  <c r="F41" i="9"/>
  <c r="F42" i="9"/>
  <c r="F43" i="9"/>
  <c r="F46" i="9"/>
  <c r="F47" i="9"/>
  <c r="F48" i="9"/>
  <c r="H2" i="13"/>
  <c r="C7" i="12"/>
  <c r="C6" i="12"/>
  <c r="C5" i="12"/>
  <c r="C4" i="12"/>
  <c r="C3" i="12"/>
  <c r="C2" i="12"/>
  <c r="F29" i="6"/>
  <c r="A29" i="6"/>
  <c r="F19" i="6"/>
  <c r="A19" i="6"/>
  <c r="F9" i="6"/>
  <c r="A9" i="6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<sst xmlns="http://schemas.openxmlformats.org/spreadsheetml/2006/main" count="902" uniqueCount="440">
  <si>
    <t>Skills</t>
  </si>
  <si>
    <t>Secondary Ability</t>
  </si>
  <si>
    <t>Descriptions</t>
  </si>
  <si>
    <t>Break</t>
  </si>
  <si>
    <t>C: 14</t>
  </si>
  <si>
    <t>N/A</t>
  </si>
  <si>
    <t>Remove or beak a barrier</t>
  </si>
  <si>
    <t>Command</t>
  </si>
  <si>
    <t>K: 14</t>
  </si>
  <si>
    <t>I: 14</t>
  </si>
  <si>
    <t>Observation</t>
  </si>
  <si>
    <t>C: 9</t>
  </si>
  <si>
    <t>Find a hidden clue</t>
  </si>
  <si>
    <t>Seduce</t>
  </si>
  <si>
    <t>C:9</t>
  </si>
  <si>
    <t>Give out a clue to exchange for another clue</t>
  </si>
  <si>
    <t>I: 9</t>
  </si>
  <si>
    <t>Pretend</t>
  </si>
  <si>
    <t>K: 9</t>
  </si>
  <si>
    <t>Major ability</t>
  </si>
  <si>
    <t>Skill Type</t>
  </si>
  <si>
    <t>Enviornment</t>
  </si>
  <si>
    <t>People</t>
  </si>
  <si>
    <t>Defence</t>
  </si>
  <si>
    <t>Redirect</t>
  </si>
  <si>
    <t>Turn Down</t>
  </si>
  <si>
    <t>Pretend to be a different characters to aquire clues from other characters.</t>
  </si>
  <si>
    <t>Redirect a people oriented skill used on this player to a different player.</t>
  </si>
  <si>
    <t>Refuse the people oriented skill from a character</t>
  </si>
  <si>
    <t>Challenge</t>
  </si>
  <si>
    <t>Skill sets</t>
  </si>
  <si>
    <t>Constitution</t>
  </si>
  <si>
    <t>Intelligence</t>
  </si>
  <si>
    <t>Charisma</t>
  </si>
  <si>
    <t>Skill 2</t>
  </si>
  <si>
    <t>Skill 1</t>
  </si>
  <si>
    <t>Skill 2 Type</t>
  </si>
  <si>
    <t>Skill 1 Type</t>
  </si>
  <si>
    <t>people</t>
  </si>
  <si>
    <t>defence</t>
  </si>
  <si>
    <t>environment</t>
  </si>
  <si>
    <t>n/a</t>
  </si>
  <si>
    <t>pretend</t>
  </si>
  <si>
    <t>Code</t>
  </si>
  <si>
    <t>Description</t>
  </si>
  <si>
    <t>Butler</t>
  </si>
  <si>
    <t>Wife</t>
  </si>
  <si>
    <t>I heard the butler  had a fight with the lord.</t>
  </si>
  <si>
    <t xml:space="preserve">I am stealing money from the lord's account. </t>
  </si>
  <si>
    <t xml:space="preserve">The accountant is untrustful. </t>
  </si>
  <si>
    <t>There is a hidden passway in this property. Connecting the lord's room and the garden.</t>
  </si>
  <si>
    <t>The lord likes to manipulate people and he enjoyed it.</t>
  </si>
  <si>
    <t>I saw someone at night arround the garden area.</t>
  </si>
  <si>
    <t>The lord's wife takes sleeping pills.</t>
  </si>
  <si>
    <t>The door between the main area and outer place was remaind unlocked last night.</t>
  </si>
  <si>
    <t>There is a bottle of sleeping pills.</t>
  </si>
  <si>
    <t>The accounting books with several pages ripped off</t>
  </si>
  <si>
    <t xml:space="preserve">The ripped off pages with made up numbers. </t>
  </si>
  <si>
    <t>An ID with the picture of the servant but under a different name.</t>
  </si>
  <si>
    <t>A photo of a family in the gardern one of them looks like the Lords' friend</t>
  </si>
  <si>
    <t>Friend's room</t>
  </si>
  <si>
    <t>A love letter from some one</t>
  </si>
  <si>
    <t>Name</t>
  </si>
  <si>
    <t>The wife</t>
  </si>
  <si>
    <t>Accountant</t>
  </si>
  <si>
    <t>Hidden entrance to the Lord's room</t>
  </si>
  <si>
    <t>Restroom</t>
  </si>
  <si>
    <t>Sneaking</t>
  </si>
  <si>
    <t>Enter the room someone's room without requiring permision.</t>
  </si>
  <si>
    <t>When being targeted by a player's skill, one can challenge this player. Once successe, one can use the same skill on the player without skill check.</t>
  </si>
  <si>
    <t>Ask another character to do an action or use the character's skill.</t>
  </si>
  <si>
    <t>Investigation</t>
  </si>
  <si>
    <t>Ability</t>
  </si>
  <si>
    <t>Basic</t>
  </si>
  <si>
    <t>O:1</t>
  </si>
  <si>
    <t>Child</t>
  </si>
  <si>
    <t>Friend</t>
  </si>
  <si>
    <t>Character</t>
  </si>
  <si>
    <t>Intellegence</t>
  </si>
  <si>
    <t>Character:</t>
  </si>
  <si>
    <t xml:space="preserve">Name: </t>
  </si>
  <si>
    <t xml:space="preserve">Age: </t>
  </si>
  <si>
    <t>Constitution:</t>
  </si>
  <si>
    <t>Intelligence:</t>
  </si>
  <si>
    <t>Charisma:</t>
  </si>
  <si>
    <t>Observation:</t>
  </si>
  <si>
    <t>Skill</t>
  </si>
  <si>
    <t>Skill1</t>
  </si>
  <si>
    <t>Skill2</t>
  </si>
  <si>
    <t>Secret Notes</t>
  </si>
  <si>
    <t>Ability Total</t>
  </si>
  <si>
    <t>Jenifer</t>
  </si>
  <si>
    <t>Jeffery</t>
  </si>
  <si>
    <t>I left the main door open at the night</t>
  </si>
  <si>
    <t>Bulter's Room</t>
  </si>
  <si>
    <t>Assistant's Room</t>
  </si>
  <si>
    <t>Servent's Room</t>
  </si>
  <si>
    <t>The door between the main area and outer place is generally locked at night.</t>
  </si>
  <si>
    <t>Bulter</t>
  </si>
  <si>
    <t>1pw01</t>
  </si>
  <si>
    <t>1pc01</t>
  </si>
  <si>
    <t>1pa01</t>
  </si>
  <si>
    <t>1pf01</t>
  </si>
  <si>
    <t>1ps01</t>
  </si>
  <si>
    <t>2pa01</t>
  </si>
  <si>
    <t>2pb01</t>
  </si>
  <si>
    <t>2pw01</t>
  </si>
  <si>
    <t>2ps01</t>
  </si>
  <si>
    <t>2pc01</t>
  </si>
  <si>
    <t>2pf01</t>
  </si>
  <si>
    <t>3pw01</t>
  </si>
  <si>
    <t>3ps01</t>
  </si>
  <si>
    <t>3pc01</t>
  </si>
  <si>
    <t>3pb01</t>
  </si>
  <si>
    <t>3pa01</t>
  </si>
  <si>
    <t>1pk01</t>
  </si>
  <si>
    <t>2el01</t>
  </si>
  <si>
    <t>2el02</t>
  </si>
  <si>
    <t>2eg01</t>
  </si>
  <si>
    <t>Dinning Room</t>
  </si>
  <si>
    <t>2ed01</t>
  </si>
  <si>
    <t>2ec01</t>
  </si>
  <si>
    <t>2el03</t>
  </si>
  <si>
    <t>1ea01</t>
  </si>
  <si>
    <t>2es02</t>
  </si>
  <si>
    <t>2ef01</t>
  </si>
  <si>
    <t>2eg02</t>
  </si>
  <si>
    <t>2ew01</t>
  </si>
  <si>
    <t>Maid</t>
  </si>
  <si>
    <t>This lord hired me to kill his wife who has an affair with his son. I successfully blend in this house. I sent his wife a note asking her to meet in the garden at mid night where she generally meeting the guy. I would have killed her when she shows up. But someone suddenly shows up in the garden, it interupted me. I should wait for another chance.</t>
  </si>
  <si>
    <t>I: 4</t>
  </si>
  <si>
    <t>K: 4</t>
  </si>
  <si>
    <t>C: 4</t>
  </si>
  <si>
    <t>Lord</t>
  </si>
  <si>
    <t>Son</t>
  </si>
  <si>
    <t>Level of familiarity: 1-3</t>
  </si>
  <si>
    <t>Relationship</t>
  </si>
  <si>
    <t>He is my dad. But I hate him. We don't talk much in most case I just talk with the Bulter of his accoutant</t>
  </si>
  <si>
    <t>I talk with him much on the business. But I don't trust him. He is an imcompetant man. The account he manages is a mess</t>
  </si>
  <si>
    <t>He is a respectful gentleman. He visit us frequently. He gave me a lot gifts when I was young, but he seems become silent when we moved here</t>
  </si>
  <si>
    <t xml:space="preserve">He took care of me for a long time. He is like my real father. </t>
  </si>
  <si>
    <t>Our new maid. Interesting case. I think she is my dad's mistress.</t>
  </si>
  <si>
    <t>We love each other. We still meet sometimes, but I don't know how long we can keep this relationship. If the old man dies, everything will be easier.</t>
  </si>
  <si>
    <t>He is my son. But has nothing like me. He thinks he can take control. It is just rediculous. He can do nothing without this family.</t>
  </si>
  <si>
    <t>She is a cute girl. It's nice to have her around. But she is a trouble now. Having affair with my son? I will get rid of her.</t>
  </si>
  <si>
    <t>He does his job. But I found something strange on the account. Maybe I should fire him.</t>
  </si>
  <si>
    <t>He is stupid to walk into my trick, haha. But I would love to keep his aquantance to remind me of my brilliant trick</t>
  </si>
  <si>
    <t xml:space="preserve">He is a loyal coward man. Nic to keep him around. </t>
  </si>
  <si>
    <t>She is a cute girl. Too bad she is an assasin. I would love to keep her around if she could be as useless as my wife.</t>
  </si>
  <si>
    <t>I don't love this man. He is a barstard. I wish he could die earlier.</t>
  </si>
  <si>
    <t>We love each other. I want to be with hime.</t>
  </si>
  <si>
    <t>The son always complaint about him. I don't know him. He does not look like an honest man.</t>
  </si>
  <si>
    <t>He is a respectful gentleman. He experienced same thing as me. We have something in common.</t>
  </si>
  <si>
    <t>We rely on him for everything. He is an honest man. I wish he could have a better master.</t>
  </si>
  <si>
    <t>Another young girl. Maybe she can take away some of attantion of the lord I don't want. She seems nice</t>
  </si>
  <si>
    <t xml:space="preserve">I know everything about the lord. </t>
  </si>
  <si>
    <t>He is stupid young man. I don't care about him at all.</t>
  </si>
  <si>
    <t>A sweet girl, but I don't talk her too much. She belongs to the lord.</t>
  </si>
  <si>
    <t>He seems a close friend to this family, but the lord does not really care about him.</t>
  </si>
  <si>
    <t>The old cowardly bulter. He is not important. The lord thinks the same.</t>
  </si>
  <si>
    <t xml:space="preserve">I did not see this girl last time I visit here. </t>
  </si>
  <si>
    <t xml:space="preserve">We were friend since young, but we are not friend anymore. </t>
  </si>
  <si>
    <t>A good young man. A little cynical just like the others. Hopefully he will not grow like his father.</t>
  </si>
  <si>
    <t>A poor girl having to waste her life with the old man. I wish she could have a happier life.</t>
  </si>
  <si>
    <t>Typical business. Untrustful.</t>
  </si>
  <si>
    <t>I know him for over 20 years. He is a good bulter. If I could have my property back. I will keep him.</t>
  </si>
  <si>
    <t>Who is this new maid?</t>
  </si>
  <si>
    <t xml:space="preserve">I have been serving him for 25 yers. </t>
  </si>
  <si>
    <t>A good young man. Wish he would not become his dad.</t>
  </si>
  <si>
    <t>Poor girl. She seems lonely and sad all the time.</t>
  </si>
  <si>
    <t xml:space="preserve">Greed and evil creature. Just like the lord. </t>
  </si>
  <si>
    <t>Old friend of this family. The lord took his property. How he can do it to him.</t>
  </si>
  <si>
    <t>The lord recommended her. She works hard. Don't waste your life here.</t>
  </si>
  <si>
    <t>As long as he paids me. I don't care about anything.</t>
  </si>
  <si>
    <t>Powerless girl. Play arround by the men. I will bring you peace when I take your life.</t>
  </si>
  <si>
    <t>A typical rich kid. Easy to manipulate.</t>
  </si>
  <si>
    <t>I don't care about this guy. He is not my target.</t>
  </si>
  <si>
    <t>Old gentlemen, but too weak to protect his own property. He seems know a lot about this house.</t>
  </si>
  <si>
    <t>Poor old bulter. It is not always good to surpress your anger. But you are helpful.</t>
  </si>
  <si>
    <t>Pond</t>
  </si>
  <si>
    <t>Lord's and wife's room</t>
  </si>
  <si>
    <t>Library</t>
  </si>
  <si>
    <t>Son's room</t>
  </si>
  <si>
    <t>Dress Room</t>
  </si>
  <si>
    <t xml:space="preserve">The accountant is untrustful.   </t>
  </si>
  <si>
    <t>I know the lord's wife does not love the lord.</t>
  </si>
  <si>
    <t xml:space="preserve">I know the lord's wife does not love the lord. </t>
  </si>
  <si>
    <t>I drugged the lord to meet the child</t>
  </si>
  <si>
    <t>The lords' dagger in his suitcase</t>
  </si>
  <si>
    <t>A dagger was sunk in the pond</t>
  </si>
  <si>
    <t>I heard the butler  cursing the lord secretly</t>
  </si>
  <si>
    <t>The Passway was block at the end. However hard to knock it, It does not open</t>
  </si>
  <si>
    <t>3eh01</t>
  </si>
  <si>
    <t>wife</t>
  </si>
  <si>
    <t>3pw02</t>
  </si>
  <si>
    <t>The garden Door is locked at night</t>
  </si>
  <si>
    <t>She has a lover</t>
  </si>
  <si>
    <t>1ps02</t>
  </si>
  <si>
    <t>B</t>
  </si>
  <si>
    <t>E</t>
  </si>
  <si>
    <t>C</t>
  </si>
  <si>
    <t>R</t>
  </si>
  <si>
    <t>V</t>
  </si>
  <si>
    <t>N</t>
  </si>
  <si>
    <t>T</t>
  </si>
  <si>
    <t>M</t>
  </si>
  <si>
    <t>D</t>
  </si>
  <si>
    <t>I</t>
  </si>
  <si>
    <t>H</t>
  </si>
  <si>
    <t>Z</t>
  </si>
  <si>
    <t>A</t>
  </si>
  <si>
    <t>W</t>
  </si>
  <si>
    <t>O</t>
  </si>
  <si>
    <t>K</t>
  </si>
  <si>
    <t>F</t>
  </si>
  <si>
    <t>X</t>
  </si>
  <si>
    <t>S</t>
  </si>
  <si>
    <t>Y</t>
  </si>
  <si>
    <t>G</t>
  </si>
  <si>
    <t>P</t>
  </si>
  <si>
    <t>J</t>
  </si>
  <si>
    <t>U</t>
  </si>
  <si>
    <t>Q</t>
  </si>
  <si>
    <t>L</t>
  </si>
  <si>
    <t>The lord is a horrible man. I worked for him for 20 years, he insults me all the time. There was multiple time I want to kill him. But I was a coward. I cannot do it. Sometimes I left the out door open, hoping some robber will come in and kill him. On the murder day, he scolded me again.  I did it again last night.</t>
  </si>
  <si>
    <t>I have been a friend of this family for a long time, but I have never liked this man. I love this garden and I spent all might live to maintain it. But he just took it from me. He tricked me on a fake business and took my property. I want to revenge. I went through the secret tunnel to his room. But it was blocked at the end. I was not able to get through. I dumped the dagger I brought to the pond.</t>
  </si>
  <si>
    <t>#Opening</t>
  </si>
  <si>
    <t>*How was killed</t>
  </si>
  <si>
    <t>#Untrustful Accountant</t>
  </si>
  <si>
    <t>**Search the library(Not accountant)</t>
  </si>
  <si>
    <t>**Ask The child about the Accountant</t>
  </si>
  <si>
    <t>**Search the child's room</t>
  </si>
  <si>
    <t>**Ask the accountant about the child</t>
  </si>
  <si>
    <t>***Ask Child about Gambling</t>
  </si>
  <si>
    <t>***Search the room of the Accountant</t>
  </si>
  <si>
    <t xml:space="preserve">****Ask the accoutant </t>
  </si>
  <si>
    <t>*****Search for his personal belongings</t>
  </si>
  <si>
    <t>#The affair of the wife</t>
  </si>
  <si>
    <t>**Search the dinning room(Butler, Friends, Accountant)</t>
  </si>
  <si>
    <t>**Ask Bulter about the wife</t>
  </si>
  <si>
    <t>***search the wife's room</t>
  </si>
  <si>
    <t>****Ask the wife/child/Bultler about the love letter</t>
  </si>
  <si>
    <t>****Ask the wife about the night</t>
  </si>
  <si>
    <t>**Search the lord's room</t>
  </si>
  <si>
    <t>***Ask Butler/Wife about the sleeping pill</t>
  </si>
  <si>
    <t>#The Friend</t>
  </si>
  <si>
    <t>**Ask maid about the night</t>
  </si>
  <si>
    <t>**Search the garden</t>
  </si>
  <si>
    <t>****Ask the the friend about the handkerchief</t>
  </si>
  <si>
    <t>**Search the Friend's room</t>
  </si>
  <si>
    <t>*****Ask the friend about the hiden cave</t>
  </si>
  <si>
    <t xml:space="preserve">*****Check the passway/Acuse firend as murder </t>
  </si>
  <si>
    <t>#The assassin</t>
  </si>
  <si>
    <t>**Search the pond</t>
  </si>
  <si>
    <t>***Search the maid's room(Butler/sneaking skill)</t>
  </si>
  <si>
    <t>****Ask the maid about the id</t>
  </si>
  <si>
    <t>#Bulter</t>
  </si>
  <si>
    <t>**Ask the maid about the bulter</t>
  </si>
  <si>
    <t>**Ask about the doors (not accountant)</t>
  </si>
  <si>
    <t>***Asked about the accountant statement about the door to Butler</t>
  </si>
  <si>
    <t>4pa01</t>
  </si>
  <si>
    <t>A dagger with blood was found in accountant's suitcase</t>
  </si>
  <si>
    <t>I am deep in gambling debt. I keep on stealing money from the old man and blaming his kids for all the missing money. But he seems found out the truths. I must kill him and again blame his kid for the killing.  I left the casino receipt in the kid's room. I went through the second door(It is left open for some reason) killed the man. I was expecting to see his wife but she was not there. It saved some troublesome. I put the dagger in my secured safe to make sure no one can find it.</t>
  </si>
  <si>
    <t>The lord keep the dagger in his room and it is missing</t>
  </si>
  <si>
    <t>*The will</t>
  </si>
  <si>
    <t xml:space="preserve">My dad blaming me of gambling again. It is ridiculous. I don't gamble. I just went the casino once with the accountant. It cost too much. I dropped it. He is blaming me on everything. I am not his son. I am just one of his belongnings. He even took my girlfriend. I wish he can die soon so that I can take control and live happy. Last night the wife is with me. Someone sent her a notes on my behalf. It is strange. So she stayed with me until down.  </t>
  </si>
  <si>
    <t xml:space="preserve">I don't love my husband at all. I was with his son, we love each other. But he trick my farther on the business and forced me to marry him. I still meet with his son, but only secretly. The night, I received a note from the son to meet in the garden at night. But the door to the garden was locked, I did not see him. I went to his room. Asked him about the meeting, he said he did not send the note. It was strange. I stayed with him until down. Then I went back and see the lord dead in the bed. </t>
  </si>
  <si>
    <t>everyone</t>
  </si>
  <si>
    <t>accountant</t>
  </si>
  <si>
    <t>maid</t>
  </si>
  <si>
    <t>friend</t>
  </si>
  <si>
    <t>2pb02</t>
  </si>
  <si>
    <t>buter</t>
  </si>
  <si>
    <t>butler &amp; wife</t>
  </si>
  <si>
    <t>**Ask Son/wife/Friends About the doors</t>
  </si>
  <si>
    <t>Child/Wife/Friend</t>
  </si>
  <si>
    <t>Maid/Butler</t>
  </si>
  <si>
    <t>The child does not gamble</t>
  </si>
  <si>
    <t>1pc02</t>
  </si>
  <si>
    <t>2pf02</t>
  </si>
  <si>
    <t>The friend went to the garden at night</t>
  </si>
  <si>
    <t>Birds</t>
  </si>
  <si>
    <t>Owen</t>
  </si>
  <si>
    <t>Princese….</t>
  </si>
  <si>
    <t>Jasone</t>
  </si>
  <si>
    <t>Investigate</t>
  </si>
  <si>
    <t>sneaking</t>
  </si>
  <si>
    <t>Envirionment</t>
  </si>
  <si>
    <t>Butler (Jason) (Chris)</t>
  </si>
  <si>
    <t>Maid (Princess)(Rony)</t>
  </si>
  <si>
    <t>Friend (Birds)(Matthew)</t>
  </si>
  <si>
    <t>Son (Owen)(Candice)</t>
  </si>
  <si>
    <t>William</t>
  </si>
  <si>
    <t>Sebasitan</t>
  </si>
  <si>
    <t xml:space="preserve">Harris </t>
  </si>
  <si>
    <t>Mary</t>
  </si>
  <si>
    <t>investigation</t>
  </si>
  <si>
    <t>Lord's Room</t>
  </si>
  <si>
    <t>N/a</t>
  </si>
  <si>
    <t>*Ask the Anyone about the the lord</t>
  </si>
  <si>
    <t>**Ask the maid about the wife</t>
  </si>
  <si>
    <t>Dining Room</t>
  </si>
  <si>
    <t>Wife's Room</t>
  </si>
  <si>
    <t>Garden</t>
  </si>
  <si>
    <t xml:space="preserve">***Search the door </t>
  </si>
  <si>
    <t>Some of you must have killed me. Whoever find the murder gets all my possesion</t>
  </si>
  <si>
    <t>Events</t>
  </si>
  <si>
    <t>Passway</t>
  </si>
  <si>
    <t>Maid's room</t>
  </si>
  <si>
    <t>**Ask the accountant about the doors</t>
  </si>
  <si>
    <t>Line Code</t>
  </si>
  <si>
    <t>handkerchief with the Friend's Initial.</t>
  </si>
  <si>
    <t>I went to the lords's room at night to kill him. But I was not successful</t>
  </si>
  <si>
    <t>I am an Assassin. The lord hired me to kill his wife</t>
  </si>
  <si>
    <t>A receipt from a Casino for $10000.00 is in the child's room</t>
  </si>
  <si>
    <t xml:space="preserve">In the dinning room, there is a piece of paper asking for an meeting at mid-night.  Half burnt. </t>
  </si>
  <si>
    <t>The lord's child is so lazy and gambling all the time.</t>
  </si>
  <si>
    <t>Order</t>
  </si>
  <si>
    <t>Sequence</t>
  </si>
  <si>
    <t>Clue Code</t>
  </si>
  <si>
    <t>Clue</t>
  </si>
  <si>
    <t>Envrionment</t>
  </si>
  <si>
    <t>child</t>
  </si>
  <si>
    <t>Notes</t>
  </si>
  <si>
    <t>Butler Failed</t>
  </si>
  <si>
    <t>Son meet the butler they talk</t>
  </si>
  <si>
    <t>Butler Failed Knock the head</t>
  </si>
  <si>
    <t>Friend Failed "A lot of books!"</t>
  </si>
  <si>
    <t>Son nothing important</t>
  </si>
  <si>
    <t>Maid Search the butler's room</t>
  </si>
  <si>
    <t>Bulter Failed Again</t>
  </si>
  <si>
    <t>Friend Ask for the handkerchief and maid returned it</t>
  </si>
  <si>
    <t>Son command  the Butler to open his door but failed</t>
  </si>
  <si>
    <t>Maid Sneak in the friend's room but failed</t>
  </si>
  <si>
    <t>Bulter Sneak into the Maid's room Failed again</t>
  </si>
  <si>
    <t>Friend Investigate own room failed</t>
  </si>
  <si>
    <t>Son command to get in the friend's room and failed</t>
  </si>
  <si>
    <t>Maid Open the door for the Butler, Butler investigated but failed</t>
  </si>
  <si>
    <t>Friend investigate the blank room and failed</t>
  </si>
  <si>
    <t xml:space="preserve">Son command to get in the maid's room but failed </t>
  </si>
  <si>
    <t>Maid get in the Butler's room (exited</t>
  </si>
  <si>
    <t>Butler investigate the maid's room and failed</t>
  </si>
  <si>
    <t>Friend investigate the blank room and failed again</t>
  </si>
  <si>
    <t xml:space="preserve">Butler ask the son </t>
  </si>
  <si>
    <t>Maid investigate the butler's room</t>
  </si>
  <si>
    <t xml:space="preserve">Friend investigate the lord's room </t>
  </si>
  <si>
    <t>Son investigate restroom</t>
  </si>
  <si>
    <t>Add new rules</t>
  </si>
  <si>
    <t>Maid revealed her clues and acuse the Friend being the wife's lovers</t>
  </si>
  <si>
    <t>Bulter invesigate the maid's room again and failed again</t>
  </si>
  <si>
    <t>Add new rules: dice roll + familariy and get an honest answer</t>
  </si>
  <si>
    <t>Maid ask the wife how she would think if her husband want to kill her.</t>
  </si>
  <si>
    <t>Son revealed his clue about accountant.</t>
  </si>
  <si>
    <t>Friend invesigate the restroom (cross out the restroom)</t>
  </si>
  <si>
    <t>Son Command to get in to the accountant's room but failed</t>
  </si>
  <si>
    <t>Maid Sneaking in the accountant room but failed</t>
  </si>
  <si>
    <t xml:space="preserve">Butler investigate the maid's room and failed. </t>
  </si>
  <si>
    <t>Maid revealed her clues about assassin</t>
  </si>
  <si>
    <t xml:space="preserve">Friend Ask the butler a question but failed </t>
  </si>
  <si>
    <t>Son Ask the accountant to open the door again</t>
  </si>
  <si>
    <t>Butler investigate the maid's room</t>
  </si>
  <si>
    <t>Friend call the police. The police just refuse to come immediately</t>
  </si>
  <si>
    <t>Maid ask if the son killed the lord but failed</t>
  </si>
  <si>
    <t>Son ask maid about anything she knows. But failed</t>
  </si>
  <si>
    <t>The maid want to kill the wife ( it is not in the rule)</t>
  </si>
  <si>
    <t>Break in the accoutant's room but failed</t>
  </si>
  <si>
    <t>Butler sneak in the accountant's room but failed</t>
  </si>
  <si>
    <t>Maid sneak in the accountant's room but failed</t>
  </si>
  <si>
    <t>Son command and get in the accountant's room</t>
  </si>
  <si>
    <t>Maid asked accoutant about the dagger. (it is an unexpected question, the final clue should not reveal for now)</t>
  </si>
  <si>
    <t>Son refused to let the butler into the accoutant's room so the butler choose to sneak in but failed</t>
  </si>
  <si>
    <t>Friend break in the accantant's room but failed</t>
  </si>
  <si>
    <t>Son investigate the accoutant's room and get a clue</t>
  </si>
  <si>
    <t>Maid asked accoutant if he is in the garden but fail</t>
  </si>
  <si>
    <t>Butler investigate the lord's room and fail</t>
  </si>
  <si>
    <t>Friend break into the accoutant's room and success</t>
  </si>
  <si>
    <t>Son ask Friend why he stay in the room?(Money is all mine!) But failed</t>
  </si>
  <si>
    <t xml:space="preserve">Maid investigate dress room </t>
  </si>
  <si>
    <t>Friend investigate the accountant's room and get a clue</t>
  </si>
  <si>
    <t xml:space="preserve">Change the rule: reveal a clue when other people successful </t>
  </si>
  <si>
    <t xml:space="preserve">The lord used some way to take this property from his friend. </t>
  </si>
  <si>
    <t>Friend/Butler</t>
  </si>
  <si>
    <t>***Ask the the about the photo</t>
  </si>
  <si>
    <t>Son ask Friend again: why he is here.</t>
  </si>
  <si>
    <t>Butler failed a investigate again.</t>
  </si>
  <si>
    <t>Friend ask for a clue from the maid and failed</t>
  </si>
  <si>
    <t>Son ask for a clue from the accoutantant</t>
  </si>
  <si>
    <t>Maid ask for a clue from the wife</t>
  </si>
  <si>
    <t>Butler failed investigation on the lord's room</t>
  </si>
  <si>
    <t>Friend Ask for secret from Butler but failed.</t>
  </si>
  <si>
    <t xml:space="preserve">Son ask for secret from the accoutant </t>
  </si>
  <si>
    <t>Maid dug the pond</t>
  </si>
  <si>
    <t>Friend ask the accoutant for a clue and failed</t>
  </si>
  <si>
    <t>Butler ask the wife for a clue and failed</t>
  </si>
  <si>
    <t>Son ask the wife a clue and failed</t>
  </si>
  <si>
    <t>Maid ask if the accountant was in the garden at mid-night, but failed</t>
  </si>
  <si>
    <t>Butler ask if the accountant was in the garden at mid-night, but failed</t>
  </si>
  <si>
    <t>Son ask if the accountant was in the garden at mid-night, but failed</t>
  </si>
  <si>
    <t>Maid reveal the clue there is a secret passway in the garden</t>
  </si>
  <si>
    <t>Friend plant more trees.</t>
  </si>
  <si>
    <t>Maid try to undress the friend</t>
  </si>
  <si>
    <t xml:space="preserve">Butler ask the accoutant if he used the secret passway. </t>
  </si>
  <si>
    <t>Maid try to undress everyone</t>
  </si>
  <si>
    <t>Friend investigate the passway</t>
  </si>
  <si>
    <t xml:space="preserve">Son undress the accoutant ask for more secret and revealed all the clues about the accoutant </t>
  </si>
  <si>
    <t xml:space="preserve">Maid undress the wife and </t>
  </si>
  <si>
    <t>Butler ask for the recent clue the maid got but fail, the maid revealed the clue</t>
  </si>
  <si>
    <t>Son undress the friend but failed</t>
  </si>
  <si>
    <t>Maid undress the friend. The friend reveal the clues about the dragger.</t>
  </si>
  <si>
    <t>Friend undress the son but failed</t>
  </si>
  <si>
    <t>Maid ask for secret from butler</t>
  </si>
  <si>
    <t>Maid summarize the clue</t>
  </si>
  <si>
    <t>Butler sneaked in the friend's room</t>
  </si>
  <si>
    <t>Friend undress the son and son reveal all his secret</t>
  </si>
  <si>
    <t>Son ask what the friend did at night.</t>
  </si>
  <si>
    <t>Butler investigate the friend's room but failed.</t>
  </si>
  <si>
    <t>Friend undress the maid but the failed</t>
  </si>
  <si>
    <t>Son command to butler to undress and butler revealed all the clues</t>
  </si>
  <si>
    <t>Maid acuse the butler for the murder and butler defensed himself</t>
  </si>
  <si>
    <t>Butler investigate the Friend's room</t>
  </si>
  <si>
    <t>Friend undress the Maid and Maid revealed all the secret she knows.</t>
  </si>
  <si>
    <t>Son ask the friend if he killed the lord but failed.</t>
  </si>
  <si>
    <t>Maid ask friend and failed</t>
  </si>
  <si>
    <t>Friend investigate the end of the secret passway but failed.</t>
  </si>
  <si>
    <t>Acuse the friend but failed.</t>
  </si>
  <si>
    <t>Maid accuse the accoutant of murder and got his suitcase and reveals a puzzle to open the suit case</t>
  </si>
  <si>
    <t>Solved the puzzle and find the open the suit case</t>
  </si>
  <si>
    <t>Maid search for the garden</t>
  </si>
  <si>
    <t>Maid Failed again on accountant "Go Away!"</t>
  </si>
  <si>
    <t>The end</t>
  </si>
  <si>
    <t>Maid ask for a clue from accoutant(everyone knows the murder at this point)</t>
  </si>
  <si>
    <t>Beginning of the story-an old man was killed by a dagger.</t>
  </si>
  <si>
    <t>The will</t>
  </si>
  <si>
    <t>How the old man was killed</t>
  </si>
  <si>
    <t>Friend searched the pond</t>
  </si>
  <si>
    <t>Rating</t>
  </si>
  <si>
    <t>cc</t>
  </si>
  <si>
    <t>Gain information from the environment.</t>
  </si>
  <si>
    <t>Anna</t>
  </si>
  <si>
    <t>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</si>
</sst>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/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180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textRotation="180" wrapText="1"/>
    </xf>
    <xf numFmtId="0" fontId="0" fillId="0" borderId="20" xfId="0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Fill="1" applyBorder="1"/>
    <xf numFmtId="0" fontId="0" fillId="0" borderId="0" xfId="0" applyFill="1"/>
    <xf numFmtId="0" fontId="5" fillId="0" borderId="1" xfId="0" applyFont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0" fillId="0" borderId="4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49" fontId="6" fillId="0" borderId="1" xfId="0" applyNumberFormat="1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1" xfId="0" applyNumberForma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textRotation="180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sqref="A1:H114"/>
    </sheetView>
  </sheetViews>
  <sheetFormatPr defaultColWidth="8.85546875" defaultRowHeight="15" x14ac:dyDescent="0.25"/>
  <cols>
    <col min="2" max="2" width="47.42578125" style="3" customWidth="1"/>
    <col min="3" max="3" width="6.85546875" hidden="1" customWidth="1"/>
    <col min="4" max="4" width="0" style="61" hidden="1" customWidth="1"/>
    <col min="5" max="5" width="12.85546875" style="61" hidden="1" customWidth="1"/>
    <col min="6" max="6" width="19.28515625" style="61" hidden="1" customWidth="1"/>
    <col min="7" max="7" width="20" customWidth="1"/>
    <col min="8" max="8" width="30.140625" customWidth="1"/>
  </cols>
  <sheetData>
    <row r="1" spans="1:8" x14ac:dyDescent="0.25">
      <c r="A1" s="2" t="s">
        <v>317</v>
      </c>
      <c r="B1" s="59" t="s">
        <v>323</v>
      </c>
      <c r="C1" s="62" t="s">
        <v>435</v>
      </c>
      <c r="D1" s="62" t="s">
        <v>318</v>
      </c>
      <c r="E1" s="62" t="s">
        <v>321</v>
      </c>
      <c r="F1" s="62" t="s">
        <v>22</v>
      </c>
      <c r="G1" s="2" t="s">
        <v>306</v>
      </c>
      <c r="H1" s="2" t="s">
        <v>320</v>
      </c>
    </row>
    <row r="2" spans="1:8" ht="30" x14ac:dyDescent="0.25">
      <c r="A2" s="2">
        <v>1</v>
      </c>
      <c r="B2" s="5" t="s">
        <v>431</v>
      </c>
      <c r="C2" s="2"/>
      <c r="D2" s="62">
        <v>1</v>
      </c>
      <c r="E2" s="5"/>
      <c r="F2" s="5"/>
      <c r="G2" s="5" t="str">
        <f>VLOOKUP($D$2,TrackingEvents!$A$1:$F$49,4,FALSE)</f>
        <v>#Opening</v>
      </c>
      <c r="H2" s="5">
        <f>VLOOKUP(D2,TrackingEvents!$A$1:$F$49,6,FALSE)</f>
        <v>0</v>
      </c>
    </row>
    <row r="3" spans="1:8" ht="45" x14ac:dyDescent="0.25">
      <c r="A3" s="2">
        <v>2</v>
      </c>
      <c r="B3" s="5" t="s">
        <v>432</v>
      </c>
      <c r="C3" s="2"/>
      <c r="D3" s="62">
        <v>2</v>
      </c>
      <c r="E3" s="5" t="str">
        <f>VLOOKUP($D3,TrackingEvents!$A$1:$F$49,2,FALSE)</f>
        <v>Lord's Room</v>
      </c>
      <c r="F3" s="5" t="str">
        <f>VLOOKUP($D3,TrackingEvents!$A$1:$F$49,3,FALSE)</f>
        <v>everyone</v>
      </c>
      <c r="G3" s="5" t="str">
        <f>VLOOKUP(D3,TrackingEvents!$A$1:$F$49,4,FALSE)</f>
        <v>*The will</v>
      </c>
      <c r="H3" s="5" t="str">
        <f>VLOOKUP(D3,TrackingEvents!$A$1:$F$49,6,FALSE)</f>
        <v>Some of you must have killed me. Whoever find the murder gets all my possesion</v>
      </c>
    </row>
    <row r="4" spans="1:8" ht="30" x14ac:dyDescent="0.25">
      <c r="A4" s="2">
        <v>3</v>
      </c>
      <c r="B4" s="5" t="s">
        <v>433</v>
      </c>
      <c r="C4" s="2"/>
      <c r="D4" s="62">
        <v>3</v>
      </c>
      <c r="E4" s="5" t="str">
        <f>VLOOKUP($D4,TrackingEvents!$A$1:$F$49,2,FALSE)</f>
        <v>Lord's Room</v>
      </c>
      <c r="F4" s="5" t="str">
        <f>VLOOKUP($D4,TrackingEvents!$A$1:$F$49,3,FALSE)</f>
        <v>everyone</v>
      </c>
      <c r="G4" s="5" t="str">
        <f>VLOOKUP(D4,TrackingEvents!$A$1:$F$49,4,FALSE)</f>
        <v>*How was killed</v>
      </c>
      <c r="H4" s="5" t="str">
        <f>VLOOKUP(D4,TrackingEvents!$A$1:$F$49,6,FALSE)</f>
        <v>The lord keep the dagger in his room and it is missing</v>
      </c>
    </row>
    <row r="5" spans="1:8" x14ac:dyDescent="0.25">
      <c r="A5" s="2">
        <v>4</v>
      </c>
      <c r="B5" s="5" t="s">
        <v>434</v>
      </c>
      <c r="C5" s="2"/>
      <c r="D5" s="62">
        <v>37</v>
      </c>
      <c r="E5" s="5" t="str">
        <f>VLOOKUP($D5,TrackingEvents!$A$1:$F$49,2,FALSE)</f>
        <v>Pond</v>
      </c>
      <c r="F5" s="5" t="str">
        <f>VLOOKUP($D5,TrackingEvents!$A$1:$F$49,3,FALSE)</f>
        <v>n/a</v>
      </c>
      <c r="G5" s="5" t="str">
        <f>VLOOKUP(D5,TrackingEvents!$A$1:$F$49,4,FALSE)</f>
        <v>**Search the pond</v>
      </c>
      <c r="H5" s="5" t="str">
        <f>VLOOKUP(D5,TrackingEvents!$A$1:$F$49,6,FALSE)</f>
        <v>A dagger was sunk in the pond</v>
      </c>
    </row>
    <row r="6" spans="1:8" ht="30" x14ac:dyDescent="0.25">
      <c r="A6" s="2">
        <v>5</v>
      </c>
      <c r="B6" s="5" t="s">
        <v>427</v>
      </c>
      <c r="C6" s="2"/>
      <c r="D6" s="62">
        <v>28</v>
      </c>
      <c r="E6" s="5" t="str">
        <f>VLOOKUP($D6,TrackingEvents!$A$1:$F$49,2,FALSE)</f>
        <v>Garden</v>
      </c>
      <c r="F6" s="5" t="str">
        <f>VLOOKUP($D6,TrackingEvents!$A$1:$F$49,3,FALSE)</f>
        <v>N/a</v>
      </c>
      <c r="G6" s="5" t="str">
        <f>VLOOKUP(D6,TrackingEvents!$A$1:$F$49,4,FALSE)</f>
        <v>**Search the garden</v>
      </c>
      <c r="H6" s="5" t="str">
        <f>VLOOKUP(D6,TrackingEvents!$A$1:$F$49,6,FALSE)</f>
        <v>handkerchief with the Friend's Initial.</v>
      </c>
    </row>
    <row r="7" spans="1:8" x14ac:dyDescent="0.25">
      <c r="A7" s="2">
        <v>6</v>
      </c>
      <c r="B7" s="5" t="s">
        <v>324</v>
      </c>
      <c r="C7" s="2"/>
      <c r="D7" s="62">
        <v>4</v>
      </c>
      <c r="E7" s="5">
        <f>VLOOKUP($D7,TrackingEvents!$A$1:$F$49,2,FALSE)</f>
        <v>0</v>
      </c>
      <c r="F7" s="5">
        <f>VLOOKUP($D7,TrackingEvents!$A$1:$F$49,3,FALSE)</f>
        <v>0</v>
      </c>
      <c r="G7" s="5"/>
      <c r="H7" s="5"/>
    </row>
    <row r="8" spans="1:8" x14ac:dyDescent="0.25">
      <c r="A8" s="2">
        <v>7</v>
      </c>
      <c r="B8" s="5" t="s">
        <v>325</v>
      </c>
      <c r="C8" s="2"/>
      <c r="D8" s="62">
        <v>4</v>
      </c>
      <c r="E8" s="5">
        <f>VLOOKUP($D8,TrackingEvents!$A$1:$F$49,2,FALSE)</f>
        <v>0</v>
      </c>
      <c r="F8" s="5">
        <f>VLOOKUP($D8,TrackingEvents!$A$1:$F$49,3,FALSE)</f>
        <v>0</v>
      </c>
      <c r="G8" s="5"/>
      <c r="H8" s="5"/>
    </row>
    <row r="9" spans="1:8" x14ac:dyDescent="0.25">
      <c r="A9" s="2">
        <v>8</v>
      </c>
      <c r="B9" s="5" t="s">
        <v>326</v>
      </c>
      <c r="C9" s="2"/>
      <c r="D9" s="62">
        <v>4</v>
      </c>
      <c r="E9" s="5">
        <f>VLOOKUP($D9,TrackingEvents!$A$1:$F$49,2,FALSE)</f>
        <v>0</v>
      </c>
      <c r="F9" s="5">
        <f>VLOOKUP($D9,TrackingEvents!$A$1:$F$49,3,FALSE)</f>
        <v>0</v>
      </c>
      <c r="G9" s="5"/>
      <c r="H9" s="5"/>
    </row>
    <row r="10" spans="1:8" x14ac:dyDescent="0.25">
      <c r="A10" s="2">
        <v>9</v>
      </c>
      <c r="B10" s="5" t="s">
        <v>428</v>
      </c>
      <c r="C10" s="2"/>
      <c r="D10" s="62">
        <v>4</v>
      </c>
      <c r="E10" s="5">
        <f>VLOOKUP($D10,TrackingEvents!$A$1:$F$49,2,FALSE)</f>
        <v>0</v>
      </c>
      <c r="F10" s="5">
        <f>VLOOKUP($D10,TrackingEvents!$A$1:$F$49,3,FALSE)</f>
        <v>0</v>
      </c>
      <c r="G10" s="5"/>
      <c r="H10" s="5"/>
    </row>
    <row r="11" spans="1:8" x14ac:dyDescent="0.25">
      <c r="A11" s="2">
        <v>10</v>
      </c>
      <c r="B11" s="5" t="s">
        <v>45</v>
      </c>
      <c r="C11" s="2"/>
      <c r="D11" s="62">
        <v>4</v>
      </c>
      <c r="E11" s="5">
        <f>VLOOKUP($D11,TrackingEvents!$A$1:$F$49,2,FALSE)</f>
        <v>0</v>
      </c>
      <c r="F11" s="5">
        <f>VLOOKUP($D11,TrackingEvents!$A$1:$F$49,3,FALSE)</f>
        <v>0</v>
      </c>
      <c r="G11" s="5"/>
      <c r="H11" s="5"/>
    </row>
    <row r="12" spans="1:8" x14ac:dyDescent="0.25">
      <c r="A12" s="2">
        <v>11</v>
      </c>
      <c r="B12" s="5" t="s">
        <v>327</v>
      </c>
      <c r="C12" s="2"/>
      <c r="D12" s="62">
        <v>4</v>
      </c>
      <c r="E12" s="5">
        <f>VLOOKUP($D12,TrackingEvents!$A$1:$F$49,2,FALSE)</f>
        <v>0</v>
      </c>
      <c r="F12" s="5">
        <f>VLOOKUP($D12,TrackingEvents!$A$1:$F$49,3,FALSE)</f>
        <v>0</v>
      </c>
      <c r="G12" s="5"/>
      <c r="H12" s="5"/>
    </row>
    <row r="13" spans="1:8" ht="30" x14ac:dyDescent="0.25">
      <c r="A13" s="2">
        <v>12</v>
      </c>
      <c r="B13" s="5" t="s">
        <v>328</v>
      </c>
      <c r="C13" s="2"/>
      <c r="D13" s="62">
        <v>28</v>
      </c>
      <c r="E13" s="5" t="str">
        <f>VLOOKUP($D13,TrackingEvents!$A$1:$F$49,2,FALSE)</f>
        <v>Garden</v>
      </c>
      <c r="F13" s="5" t="str">
        <f>VLOOKUP($D13,TrackingEvents!$A$1:$F$49,3,FALSE)</f>
        <v>N/a</v>
      </c>
      <c r="G13" s="5" t="str">
        <f>VLOOKUP(D13,TrackingEvents!$A$1:$F$49,4,FALSE)</f>
        <v>**Search the garden</v>
      </c>
      <c r="H13" s="5" t="str">
        <f>VLOOKUP(D13,TrackingEvents!$A$1:$F$49,6,FALSE)</f>
        <v>handkerchief with the Friend's Initial.</v>
      </c>
    </row>
    <row r="14" spans="1:8" x14ac:dyDescent="0.25">
      <c r="A14" s="2">
        <v>13</v>
      </c>
      <c r="B14" s="5" t="s">
        <v>329</v>
      </c>
      <c r="C14" s="2"/>
      <c r="D14" s="62">
        <v>4</v>
      </c>
      <c r="E14" s="5">
        <f>VLOOKUP($D14,TrackingEvents!$A$1:$F$49,2,FALSE)</f>
        <v>0</v>
      </c>
      <c r="F14" s="5">
        <f>VLOOKUP($D14,TrackingEvents!$A$1:$F$49,3,FALSE)</f>
        <v>0</v>
      </c>
      <c r="G14" s="5"/>
      <c r="H14" s="5"/>
    </row>
    <row r="15" spans="1:8" x14ac:dyDescent="0.25">
      <c r="A15" s="2">
        <v>14</v>
      </c>
      <c r="B15" s="5" t="s">
        <v>330</v>
      </c>
      <c r="C15" s="2"/>
      <c r="D15" s="62">
        <v>4</v>
      </c>
      <c r="E15" s="5"/>
      <c r="F15" s="5"/>
      <c r="G15" s="5"/>
      <c r="H15" s="5"/>
    </row>
    <row r="16" spans="1:8" ht="30" x14ac:dyDescent="0.25">
      <c r="A16" s="2">
        <v>15</v>
      </c>
      <c r="B16" s="5" t="s">
        <v>331</v>
      </c>
      <c r="C16" s="2"/>
      <c r="D16" s="62">
        <v>4</v>
      </c>
      <c r="E16" s="5"/>
      <c r="F16" s="5"/>
      <c r="G16" s="5"/>
      <c r="H16" s="5"/>
    </row>
    <row r="17" spans="1:8" ht="30" x14ac:dyDescent="0.25">
      <c r="A17" s="2">
        <v>16</v>
      </c>
      <c r="B17" s="5" t="s">
        <v>332</v>
      </c>
      <c r="C17" s="2"/>
      <c r="D17" s="62">
        <v>4</v>
      </c>
      <c r="E17" s="5">
        <f>VLOOKUP($D17,TrackingEvents!$A$1:$F$49,2,FALSE)</f>
        <v>0</v>
      </c>
      <c r="F17" s="5">
        <f>VLOOKUP($D17,TrackingEvents!$A$1:$F$49,3,FALSE)</f>
        <v>0</v>
      </c>
      <c r="G17" s="5"/>
      <c r="H17" s="5"/>
    </row>
    <row r="18" spans="1:8" x14ac:dyDescent="0.25">
      <c r="A18" s="2">
        <v>17</v>
      </c>
      <c r="B18" s="5" t="s">
        <v>333</v>
      </c>
      <c r="C18" s="2"/>
      <c r="D18" s="62">
        <v>4</v>
      </c>
      <c r="E18" s="5">
        <f>VLOOKUP($D18,TrackingEvents!$A$1:$F$49,2,FALSE)</f>
        <v>0</v>
      </c>
      <c r="F18" s="5">
        <f>VLOOKUP($D18,TrackingEvents!$A$1:$F$49,3,FALSE)</f>
        <v>0</v>
      </c>
      <c r="G18" s="5"/>
      <c r="H18" s="5"/>
    </row>
    <row r="19" spans="1:8" x14ac:dyDescent="0.25">
      <c r="A19" s="2">
        <v>18</v>
      </c>
      <c r="B19" s="5" t="s">
        <v>334</v>
      </c>
      <c r="C19" s="2"/>
      <c r="D19" s="62">
        <v>4</v>
      </c>
      <c r="E19" s="5">
        <f>VLOOKUP($D19,TrackingEvents!$A$1:$F$49,2,FALSE)</f>
        <v>0</v>
      </c>
      <c r="F19" s="5">
        <f>VLOOKUP($D19,TrackingEvents!$A$1:$F$49,3,FALSE)</f>
        <v>0</v>
      </c>
      <c r="G19" s="5"/>
      <c r="H19" s="5"/>
    </row>
    <row r="20" spans="1:8" x14ac:dyDescent="0.25">
      <c r="A20" s="2">
        <v>19</v>
      </c>
      <c r="B20" s="5" t="s">
        <v>335</v>
      </c>
      <c r="C20" s="2"/>
      <c r="D20" s="62">
        <v>4</v>
      </c>
      <c r="E20" s="5">
        <f>VLOOKUP($D20,TrackingEvents!$A$1:$F$49,2,FALSE)</f>
        <v>0</v>
      </c>
      <c r="F20" s="5">
        <f>VLOOKUP($D20,TrackingEvents!$A$1:$F$49,3,FALSE)</f>
        <v>0</v>
      </c>
      <c r="G20" s="5"/>
      <c r="H20" s="5"/>
    </row>
    <row r="21" spans="1:8" x14ac:dyDescent="0.25">
      <c r="A21" s="2">
        <v>20</v>
      </c>
      <c r="B21" s="5" t="s">
        <v>336</v>
      </c>
      <c r="C21" s="2"/>
      <c r="D21" s="62">
        <v>4</v>
      </c>
      <c r="E21" s="5">
        <f>VLOOKUP($D21,TrackingEvents!$A$1:$F$49,2,FALSE)</f>
        <v>0</v>
      </c>
      <c r="F21" s="5">
        <f>VLOOKUP($D21,TrackingEvents!$A$1:$F$49,3,FALSE)</f>
        <v>0</v>
      </c>
      <c r="G21" s="5"/>
      <c r="H21" s="5"/>
    </row>
    <row r="22" spans="1:8" ht="30" x14ac:dyDescent="0.25">
      <c r="A22" s="2">
        <v>21</v>
      </c>
      <c r="B22" s="5" t="s">
        <v>337</v>
      </c>
      <c r="C22" s="2"/>
      <c r="D22" s="62">
        <v>4</v>
      </c>
      <c r="E22" s="5">
        <f>VLOOKUP($D22,TrackingEvents!$A$1:$F$49,2,FALSE)</f>
        <v>0</v>
      </c>
      <c r="F22" s="5">
        <f>VLOOKUP($D22,TrackingEvents!$A$1:$F$49,3,FALSE)</f>
        <v>0</v>
      </c>
      <c r="G22" s="5"/>
      <c r="H22" s="5"/>
    </row>
    <row r="23" spans="1:8" x14ac:dyDescent="0.25">
      <c r="A23" s="2">
        <v>22</v>
      </c>
      <c r="B23" s="5" t="s">
        <v>338</v>
      </c>
      <c r="C23" s="2"/>
      <c r="D23" s="62">
        <v>4</v>
      </c>
      <c r="E23" s="5">
        <f>VLOOKUP($D23,TrackingEvents!$A$1:$F$49,2,FALSE)</f>
        <v>0</v>
      </c>
      <c r="F23" s="5">
        <f>VLOOKUP($D23,TrackingEvents!$A$1:$F$49,3,FALSE)</f>
        <v>0</v>
      </c>
      <c r="G23" s="5"/>
      <c r="H23" s="5"/>
    </row>
    <row r="24" spans="1:8" x14ac:dyDescent="0.25">
      <c r="A24" s="2">
        <v>23</v>
      </c>
      <c r="B24" s="5" t="s">
        <v>339</v>
      </c>
      <c r="C24" s="2"/>
      <c r="D24" s="62">
        <v>4</v>
      </c>
      <c r="E24" s="5">
        <f>VLOOKUP($D24,TrackingEvents!$A$1:$F$49,2,FALSE)</f>
        <v>0</v>
      </c>
      <c r="F24" s="5">
        <f>VLOOKUP($D24,TrackingEvents!$A$1:$F$49,3,FALSE)</f>
        <v>0</v>
      </c>
      <c r="G24" s="5"/>
      <c r="H24" s="5"/>
    </row>
    <row r="25" spans="1:8" x14ac:dyDescent="0.25">
      <c r="A25" s="2">
        <v>24</v>
      </c>
      <c r="B25" s="5" t="s">
        <v>340</v>
      </c>
      <c r="C25" s="2"/>
      <c r="D25" s="62">
        <v>4</v>
      </c>
      <c r="E25" s="5">
        <f>VLOOKUP($D25,TrackingEvents!$A$1:$F$49,2,FALSE)</f>
        <v>0</v>
      </c>
      <c r="F25" s="5">
        <f>VLOOKUP($D25,TrackingEvents!$A$1:$F$49,3,FALSE)</f>
        <v>0</v>
      </c>
      <c r="G25" s="5"/>
      <c r="H25" s="5"/>
    </row>
    <row r="26" spans="1:8" x14ac:dyDescent="0.25">
      <c r="A26" s="2">
        <v>25</v>
      </c>
      <c r="B26" s="5" t="s">
        <v>341</v>
      </c>
      <c r="C26" s="2"/>
      <c r="D26" s="62">
        <v>4</v>
      </c>
      <c r="E26" s="5"/>
      <c r="F26" s="5"/>
      <c r="G26" s="5"/>
      <c r="H26" s="5"/>
    </row>
    <row r="27" spans="1:8" x14ac:dyDescent="0.25">
      <c r="A27" s="2">
        <v>26</v>
      </c>
      <c r="B27" s="5" t="s">
        <v>342</v>
      </c>
      <c r="C27" s="2"/>
      <c r="D27" s="62">
        <v>4</v>
      </c>
      <c r="E27" s="5"/>
      <c r="F27" s="5"/>
      <c r="G27" s="5"/>
      <c r="H27" s="5"/>
    </row>
    <row r="28" spans="1:8" x14ac:dyDescent="0.25">
      <c r="A28" s="2">
        <v>27</v>
      </c>
      <c r="B28" s="5" t="s">
        <v>343</v>
      </c>
      <c r="C28" s="2"/>
      <c r="D28" s="62">
        <v>4</v>
      </c>
      <c r="E28" s="5">
        <f>VLOOKUP($D28,TrackingEvents!$A$1:$F$49,2,FALSE)</f>
        <v>0</v>
      </c>
      <c r="F28" s="5">
        <f>VLOOKUP($D28,TrackingEvents!$A$1:$F$49,3,FALSE)</f>
        <v>0</v>
      </c>
      <c r="G28" s="5"/>
      <c r="H28" s="5"/>
    </row>
    <row r="29" spans="1:8" x14ac:dyDescent="0.25">
      <c r="A29" s="2">
        <v>28</v>
      </c>
      <c r="B29" s="5" t="s">
        <v>346</v>
      </c>
      <c r="C29" s="2"/>
      <c r="D29" s="62">
        <v>4</v>
      </c>
      <c r="E29" s="5">
        <f>VLOOKUP($D29,TrackingEvents!$A$1:$F$49,2,FALSE)</f>
        <v>0</v>
      </c>
      <c r="F29" s="5">
        <f>VLOOKUP($D29,TrackingEvents!$A$1:$F$49,3,FALSE)</f>
        <v>0</v>
      </c>
      <c r="G29" s="5"/>
      <c r="H29" s="5"/>
    </row>
    <row r="30" spans="1:8" x14ac:dyDescent="0.25">
      <c r="A30" s="2">
        <v>29</v>
      </c>
      <c r="B30" s="5" t="s">
        <v>344</v>
      </c>
      <c r="C30" s="2"/>
      <c r="D30" s="62">
        <v>4</v>
      </c>
      <c r="E30" s="5">
        <f>VLOOKUP($D30,TrackingEvents!$A$1:$F$49,2,FALSE)</f>
        <v>0</v>
      </c>
      <c r="F30" s="5">
        <f>VLOOKUP($D30,TrackingEvents!$A$1:$F$49,3,FALSE)</f>
        <v>0</v>
      </c>
      <c r="G30" s="5"/>
      <c r="H30" s="5"/>
    </row>
    <row r="31" spans="1:8" x14ac:dyDescent="0.25">
      <c r="A31" s="2">
        <v>30</v>
      </c>
      <c r="B31" s="5" t="s">
        <v>341</v>
      </c>
      <c r="C31" s="2"/>
      <c r="D31" s="62">
        <v>4</v>
      </c>
      <c r="E31" s="5">
        <f>VLOOKUP($D31,TrackingEvents!$A$1:$F$49,2,FALSE)</f>
        <v>0</v>
      </c>
      <c r="F31" s="5">
        <f>VLOOKUP($D31,TrackingEvents!$A$1:$F$49,3,FALSE)</f>
        <v>0</v>
      </c>
      <c r="G31" s="5"/>
      <c r="H31" s="5"/>
    </row>
    <row r="32" spans="1:8" ht="30" x14ac:dyDescent="0.25">
      <c r="A32" s="2">
        <v>31</v>
      </c>
      <c r="B32" s="5" t="s">
        <v>345</v>
      </c>
      <c r="C32" s="2"/>
      <c r="D32" s="62">
        <v>23</v>
      </c>
      <c r="E32" s="5" t="str">
        <f>VLOOKUP($D32,TrackingEvents!$A$1:$F$49,2,FALSE)</f>
        <v>Lord's Room</v>
      </c>
      <c r="F32" s="5" t="str">
        <f>VLOOKUP($D32,TrackingEvents!$A$1:$F$49,3,FALSE)</f>
        <v>N/a</v>
      </c>
      <c r="G32" s="5" t="str">
        <f>VLOOKUP(D32,TrackingEvents!$A$1:$F$49,4,FALSE)</f>
        <v>**Search the lord's room</v>
      </c>
      <c r="H32" s="5" t="str">
        <f>VLOOKUP(D32,TrackingEvents!$A$1:$F$49,6,FALSE)</f>
        <v>There is a bottle of sleeping pills.</v>
      </c>
    </row>
    <row r="33" spans="1:8" x14ac:dyDescent="0.25">
      <c r="A33" s="2">
        <v>32</v>
      </c>
      <c r="B33" s="5" t="s">
        <v>346</v>
      </c>
      <c r="C33" s="2"/>
      <c r="D33" s="62">
        <v>4</v>
      </c>
      <c r="E33" s="5">
        <f>VLOOKUP($D33,TrackingEvents!$A$1:$F$49,2,FALSE)</f>
        <v>0</v>
      </c>
      <c r="F33" s="5">
        <f>VLOOKUP($D33,TrackingEvents!$A$1:$F$49,3,FALSE)</f>
        <v>0</v>
      </c>
      <c r="G33" s="5"/>
      <c r="H33" s="5"/>
    </row>
    <row r="34" spans="1:8" x14ac:dyDescent="0.25">
      <c r="A34" s="2">
        <v>33</v>
      </c>
      <c r="B34" s="5" t="s">
        <v>347</v>
      </c>
      <c r="C34" s="2"/>
      <c r="D34" s="62">
        <v>4</v>
      </c>
      <c r="E34" s="5">
        <f>VLOOKUP($D34,TrackingEvents!$A$1:$F$49,2,FALSE)</f>
        <v>0</v>
      </c>
      <c r="F34" s="5">
        <f>VLOOKUP($D34,TrackingEvents!$A$1:$F$49,3,FALSE)</f>
        <v>0</v>
      </c>
      <c r="G34" s="5"/>
      <c r="H34" s="5"/>
    </row>
    <row r="35" spans="1:8" ht="30" x14ac:dyDescent="0.25">
      <c r="A35" s="2">
        <v>34</v>
      </c>
      <c r="B35" s="5" t="s">
        <v>348</v>
      </c>
      <c r="C35" s="2"/>
      <c r="D35" s="62">
        <v>4</v>
      </c>
      <c r="E35" s="5">
        <f>VLOOKUP($D35,TrackingEvents!$A$1:$F$49,2,FALSE)</f>
        <v>0</v>
      </c>
      <c r="F35" s="5">
        <f>VLOOKUP($D35,TrackingEvents!$A$1:$F$49,3,FALSE)</f>
        <v>0</v>
      </c>
      <c r="G35" s="5"/>
      <c r="H35" s="5"/>
    </row>
    <row r="36" spans="1:8" ht="30" x14ac:dyDescent="0.25">
      <c r="A36" s="2">
        <v>35</v>
      </c>
      <c r="B36" s="5" t="s">
        <v>349</v>
      </c>
      <c r="C36" s="2"/>
      <c r="D36" s="62">
        <v>4</v>
      </c>
      <c r="E36" s="5"/>
      <c r="F36" s="5"/>
      <c r="G36" s="5"/>
      <c r="H36" s="5"/>
    </row>
    <row r="37" spans="1:8" ht="30" x14ac:dyDescent="0.25">
      <c r="A37" s="2">
        <v>36</v>
      </c>
      <c r="B37" s="5" t="s">
        <v>350</v>
      </c>
      <c r="C37" s="2"/>
      <c r="D37" s="62">
        <v>4</v>
      </c>
      <c r="E37" s="5"/>
      <c r="F37" s="5"/>
      <c r="G37" s="5"/>
      <c r="H37" s="5"/>
    </row>
    <row r="38" spans="1:8" ht="30" x14ac:dyDescent="0.25">
      <c r="A38" s="2">
        <v>37</v>
      </c>
      <c r="B38" s="5" t="s">
        <v>351</v>
      </c>
      <c r="C38" s="2"/>
      <c r="D38" s="62">
        <v>4</v>
      </c>
      <c r="E38" s="5">
        <f>VLOOKUP($D38,TrackingEvents!$A$1:$F$49,2,FALSE)</f>
        <v>0</v>
      </c>
      <c r="F38" s="5">
        <f>VLOOKUP($D38,TrackingEvents!$A$1:$F$49,3,FALSE)</f>
        <v>0</v>
      </c>
      <c r="G38" s="5"/>
      <c r="H38" s="5"/>
    </row>
    <row r="39" spans="1:8" ht="30" x14ac:dyDescent="0.25">
      <c r="A39" s="2">
        <v>38</v>
      </c>
      <c r="B39" s="5" t="s">
        <v>349</v>
      </c>
      <c r="C39" s="2"/>
      <c r="D39" s="62">
        <v>4</v>
      </c>
      <c r="E39" s="5">
        <f>VLOOKUP($D39,TrackingEvents!$A$1:$F$49,2,FALSE)</f>
        <v>0</v>
      </c>
      <c r="F39" s="5">
        <f>VLOOKUP($D39,TrackingEvents!$A$1:$F$49,3,FALSE)</f>
        <v>0</v>
      </c>
      <c r="G39" s="5"/>
      <c r="H39" s="5"/>
    </row>
    <row r="40" spans="1:8" ht="30" x14ac:dyDescent="0.25">
      <c r="A40" s="2">
        <v>39</v>
      </c>
      <c r="B40" s="5" t="s">
        <v>352</v>
      </c>
      <c r="C40" s="2"/>
      <c r="D40" s="62">
        <v>39</v>
      </c>
      <c r="E40" s="5" t="str">
        <f>VLOOKUP($D40,TrackingEvents!$A$1:$F$49,2,FALSE)</f>
        <v>N/a</v>
      </c>
      <c r="F40" s="5" t="str">
        <f>VLOOKUP($D40,TrackingEvents!$A$1:$F$49,3,FALSE)</f>
        <v>maid</v>
      </c>
      <c r="G40" s="5" t="str">
        <f>VLOOKUP(D40,TrackingEvents!$A$1:$F$49,4,FALSE)</f>
        <v>****Ask the maid about the id</v>
      </c>
      <c r="H40" s="5" t="str">
        <f>VLOOKUP(D40,TrackingEvents!$A$1:$F$49,6,FALSE)</f>
        <v>I am an Assassin. The lord hired me to kill his wife</v>
      </c>
    </row>
    <row r="41" spans="1:8" ht="30" x14ac:dyDescent="0.25">
      <c r="A41" s="2">
        <v>40</v>
      </c>
      <c r="B41" s="5" t="s">
        <v>353</v>
      </c>
      <c r="C41" s="2"/>
      <c r="D41" s="62">
        <v>4</v>
      </c>
      <c r="E41" s="5">
        <f>VLOOKUP($D41,TrackingEvents!$A$1:$F$49,2,FALSE)</f>
        <v>0</v>
      </c>
      <c r="F41" s="5">
        <f>VLOOKUP($D41,TrackingEvents!$A$1:$F$49,3,FALSE)</f>
        <v>0</v>
      </c>
      <c r="G41" s="5"/>
      <c r="H41" s="5"/>
    </row>
    <row r="42" spans="1:8" ht="30" x14ac:dyDescent="0.25">
      <c r="A42" s="2">
        <v>41</v>
      </c>
      <c r="B42" s="5" t="s">
        <v>354</v>
      </c>
      <c r="C42" s="2"/>
      <c r="D42" s="62">
        <v>4</v>
      </c>
      <c r="E42" s="5">
        <f>VLOOKUP($D42,TrackingEvents!$A$1:$F$49,2,FALSE)</f>
        <v>0</v>
      </c>
      <c r="F42" s="5">
        <f>VLOOKUP($D42,TrackingEvents!$A$1:$F$49,3,FALSE)</f>
        <v>0</v>
      </c>
      <c r="G42" s="5"/>
      <c r="H42" s="5"/>
    </row>
    <row r="43" spans="1:8" x14ac:dyDescent="0.25">
      <c r="A43" s="2">
        <v>42</v>
      </c>
      <c r="B43" s="5" t="s">
        <v>355</v>
      </c>
      <c r="C43" s="2"/>
      <c r="D43" s="62">
        <v>4</v>
      </c>
      <c r="E43" s="5">
        <f>VLOOKUP($D43,TrackingEvents!$A$1:$F$49,2,FALSE)</f>
        <v>0</v>
      </c>
      <c r="F43" s="5">
        <f>VLOOKUP($D43,TrackingEvents!$A$1:$F$49,3,FALSE)</f>
        <v>0</v>
      </c>
      <c r="G43" s="5"/>
      <c r="H43" s="5"/>
    </row>
    <row r="44" spans="1:8" x14ac:dyDescent="0.25">
      <c r="A44" s="2">
        <v>43</v>
      </c>
      <c r="B44" s="5" t="s">
        <v>356</v>
      </c>
      <c r="C44" s="2"/>
      <c r="D44" s="62">
        <v>4</v>
      </c>
      <c r="E44" s="5">
        <f>VLOOKUP($D44,TrackingEvents!$A$1:$F$49,2,FALSE)</f>
        <v>0</v>
      </c>
      <c r="F44" s="5">
        <f>VLOOKUP($D44,TrackingEvents!$A$1:$F$49,3,FALSE)</f>
        <v>0</v>
      </c>
      <c r="G44" s="5"/>
      <c r="H44" s="5"/>
    </row>
    <row r="45" spans="1:8" ht="30" x14ac:dyDescent="0.25">
      <c r="A45" s="2">
        <v>44</v>
      </c>
      <c r="B45" s="5" t="s">
        <v>357</v>
      </c>
      <c r="C45" s="2"/>
      <c r="D45" s="62">
        <v>39</v>
      </c>
      <c r="E45" s="5" t="str">
        <f>VLOOKUP($D45,TrackingEvents!$A$1:$F$49,2,FALSE)</f>
        <v>N/a</v>
      </c>
      <c r="F45" s="5" t="str">
        <f>VLOOKUP($D45,TrackingEvents!$A$1:$F$49,3,FALSE)</f>
        <v>maid</v>
      </c>
      <c r="G45" s="5" t="str">
        <f>VLOOKUP(D45,TrackingEvents!$A$1:$F$49,4,FALSE)</f>
        <v>****Ask the maid about the id</v>
      </c>
      <c r="H45" s="5" t="str">
        <f>VLOOKUP(D45,TrackingEvents!$A$1:$F$49,6,FALSE)</f>
        <v>I am an Assassin. The lord hired me to kill his wife</v>
      </c>
    </row>
    <row r="46" spans="1:8" x14ac:dyDescent="0.25">
      <c r="A46" s="2">
        <v>45</v>
      </c>
      <c r="B46" s="5" t="s">
        <v>358</v>
      </c>
      <c r="C46" s="2"/>
      <c r="D46" s="62">
        <v>4</v>
      </c>
      <c r="E46" s="5">
        <f>VLOOKUP($D46,TrackingEvents!$A$1:$F$49,2,FALSE)</f>
        <v>0</v>
      </c>
      <c r="F46" s="5">
        <f>VLOOKUP($D46,TrackingEvents!$A$1:$F$49,3,FALSE)</f>
        <v>0</v>
      </c>
      <c r="G46" s="5"/>
      <c r="H46" s="5"/>
    </row>
    <row r="47" spans="1:8" ht="30" x14ac:dyDescent="0.25">
      <c r="A47" s="2">
        <v>46</v>
      </c>
      <c r="B47" s="5" t="s">
        <v>359</v>
      </c>
      <c r="C47" s="2"/>
      <c r="D47" s="62">
        <v>11</v>
      </c>
      <c r="E47" s="5" t="str">
        <f>VLOOKUP($D47,TrackingEvents!$A$1:$F$49,2,FALSE)</f>
        <v>accountant</v>
      </c>
      <c r="F47" s="5" t="str">
        <f>VLOOKUP($D47,TrackingEvents!$A$1:$F$49,3,FALSE)</f>
        <v>Accountant</v>
      </c>
      <c r="G47" s="5" t="str">
        <f>VLOOKUP(D47,TrackingEvents!$A$1:$F$49,4,FALSE)</f>
        <v>***Search the room of the Accountant</v>
      </c>
      <c r="H47" s="5" t="str">
        <f>VLOOKUP(D47,TrackingEvents!$A$1:$F$49,6,FALSE)</f>
        <v xml:space="preserve">The ripped off pages with made up numbers. </v>
      </c>
    </row>
    <row r="48" spans="1:8" x14ac:dyDescent="0.25">
      <c r="A48" s="2">
        <v>47</v>
      </c>
      <c r="B48" s="5" t="s">
        <v>362</v>
      </c>
      <c r="C48" s="2"/>
      <c r="D48" s="62">
        <v>4</v>
      </c>
      <c r="E48" s="5">
        <f>VLOOKUP($D48,TrackingEvents!$A$1:$F$49,2,FALSE)</f>
        <v>0</v>
      </c>
      <c r="F48" s="5">
        <f>VLOOKUP($D48,TrackingEvents!$A$1:$F$49,3,FALSE)</f>
        <v>0</v>
      </c>
      <c r="G48" s="5"/>
      <c r="H48" s="5"/>
    </row>
    <row r="49" spans="1:8" ht="45" x14ac:dyDescent="0.25">
      <c r="A49" s="2">
        <v>48</v>
      </c>
      <c r="B49" s="5" t="s">
        <v>360</v>
      </c>
      <c r="C49" s="2"/>
      <c r="D49" s="62">
        <v>38</v>
      </c>
      <c r="E49" s="5" t="str">
        <f>VLOOKUP($D49,TrackingEvents!$A$1:$F$49,2,FALSE)</f>
        <v>Maid's room</v>
      </c>
      <c r="F49" s="5" t="str">
        <f>VLOOKUP($D49,TrackingEvents!$A$1:$F$49,3,FALSE)</f>
        <v>maid</v>
      </c>
      <c r="G49" s="5" t="str">
        <f>VLOOKUP($D49,TrackingEvents!$A$1:$F$49,4,FALSE)</f>
        <v>***Search the maid's room(Butler/sneaking skill)</v>
      </c>
      <c r="H49" s="5" t="str">
        <f>VLOOKUP($D49,TrackingEvents!$A$1:$F$49,6,FALSE)</f>
        <v>An ID with the picture of the servant but under a different name.</v>
      </c>
    </row>
    <row r="50" spans="1:8" ht="30" x14ac:dyDescent="0.25">
      <c r="A50" s="2">
        <v>49</v>
      </c>
      <c r="B50" s="5" t="s">
        <v>361</v>
      </c>
      <c r="C50" s="2"/>
      <c r="D50" s="62">
        <v>4</v>
      </c>
      <c r="E50" s="5">
        <f>VLOOKUP($D50,TrackingEvents!$A$1:$F$49,2,FALSE)</f>
        <v>0</v>
      </c>
      <c r="F50" s="5">
        <f>VLOOKUP($D50,TrackingEvents!$A$1:$F$49,3,FALSE)</f>
        <v>0</v>
      </c>
      <c r="G50" s="5"/>
      <c r="H50" s="5"/>
    </row>
    <row r="51" spans="1:8" x14ac:dyDescent="0.25">
      <c r="A51" s="2">
        <v>50</v>
      </c>
      <c r="B51" s="5" t="s">
        <v>363</v>
      </c>
      <c r="C51" s="2"/>
      <c r="D51" s="62">
        <v>4</v>
      </c>
      <c r="E51" s="5">
        <f>VLOOKUP($D51,TrackingEvents!$A$1:$F$49,2,FALSE)</f>
        <v>0</v>
      </c>
      <c r="F51" s="5">
        <f>VLOOKUP($D51,TrackingEvents!$A$1:$F$49,3,FALSE)</f>
        <v>0</v>
      </c>
      <c r="G51" s="5"/>
      <c r="H51" s="5"/>
    </row>
    <row r="52" spans="1:8" x14ac:dyDescent="0.25">
      <c r="A52" s="2">
        <v>51</v>
      </c>
      <c r="B52" s="5" t="s">
        <v>364</v>
      </c>
      <c r="C52" s="2"/>
      <c r="D52" s="62"/>
      <c r="E52" s="5" t="e">
        <f>VLOOKUP($D52,TrackingEvents!$A$1:$F$49,2,FALSE)</f>
        <v>#N/A</v>
      </c>
      <c r="F52" s="5" t="e">
        <f>VLOOKUP($D52,TrackingEvents!$A$1:$F$49,3,FALSE)</f>
        <v>#N/A</v>
      </c>
      <c r="G52" s="5"/>
      <c r="H52" s="5"/>
    </row>
    <row r="53" spans="1:8" x14ac:dyDescent="0.25">
      <c r="A53" s="2">
        <v>52</v>
      </c>
      <c r="B53" s="5" t="s">
        <v>367</v>
      </c>
      <c r="C53" s="2"/>
      <c r="D53" s="62">
        <v>4</v>
      </c>
      <c r="E53" s="5">
        <f>VLOOKUP($D53,TrackingEvents!$A$1:$F$49,2,FALSE)</f>
        <v>0</v>
      </c>
      <c r="F53" s="5">
        <f>VLOOKUP($D53,TrackingEvents!$A$1:$F$49,3,FALSE)</f>
        <v>0</v>
      </c>
      <c r="G53" s="5"/>
      <c r="H53" s="5"/>
    </row>
    <row r="54" spans="1:8" x14ac:dyDescent="0.25">
      <c r="A54" s="2">
        <v>53</v>
      </c>
      <c r="B54" s="5" t="s">
        <v>366</v>
      </c>
      <c r="C54" s="2"/>
      <c r="D54" s="62">
        <v>4</v>
      </c>
      <c r="E54" s="5">
        <f>VLOOKUP($D54,TrackingEvents!$A$1:$F$49,2,FALSE)</f>
        <v>0</v>
      </c>
      <c r="F54" s="5">
        <f>VLOOKUP($D54,TrackingEvents!$A$1:$F$49,3,FALSE)</f>
        <v>0</v>
      </c>
      <c r="G54" s="5"/>
      <c r="H54" s="5"/>
    </row>
    <row r="55" spans="1:8" x14ac:dyDescent="0.25">
      <c r="A55" s="2">
        <v>54</v>
      </c>
      <c r="B55" s="5" t="s">
        <v>365</v>
      </c>
      <c r="C55" s="2"/>
      <c r="D55" s="62">
        <v>4</v>
      </c>
      <c r="E55" s="5">
        <f>VLOOKUP($D55,TrackingEvents!$A$1:$F$49,2,FALSE)</f>
        <v>0</v>
      </c>
      <c r="F55" s="5">
        <f>VLOOKUP($D55,TrackingEvents!$A$1:$F$49,3,FALSE)</f>
        <v>0</v>
      </c>
      <c r="G55" s="5"/>
      <c r="H55" s="5"/>
    </row>
    <row r="56" spans="1:8" ht="30" x14ac:dyDescent="0.25">
      <c r="A56" s="2">
        <v>55</v>
      </c>
      <c r="B56" s="5" t="s">
        <v>368</v>
      </c>
      <c r="C56" s="2"/>
      <c r="D56" s="62">
        <v>11</v>
      </c>
      <c r="E56" s="5" t="str">
        <f>VLOOKUP($D56,TrackingEvents!$A$1:$F$49,2,FALSE)</f>
        <v>accountant</v>
      </c>
      <c r="F56" s="5" t="str">
        <f>VLOOKUP($D56,TrackingEvents!$A$1:$F$49,3,FALSE)</f>
        <v>Accountant</v>
      </c>
      <c r="G56" s="5" t="str">
        <f>VLOOKUP($D56,TrackingEvents!$A$1:$F$49,4,FALSE)</f>
        <v>***Search the room of the Accountant</v>
      </c>
      <c r="H56" s="5" t="str">
        <f>VLOOKUP($D56,TrackingEvents!$A$1:$F$49,6,FALSE)</f>
        <v xml:space="preserve">The ripped off pages with made up numbers. </v>
      </c>
    </row>
    <row r="57" spans="1:8" ht="45" x14ac:dyDescent="0.25">
      <c r="A57" s="2">
        <v>56</v>
      </c>
      <c r="B57" s="5" t="s">
        <v>369</v>
      </c>
      <c r="C57" s="2"/>
      <c r="D57" s="62">
        <v>4</v>
      </c>
      <c r="E57" s="5">
        <f>VLOOKUP($D57,TrackingEvents!$A$1:$F$49,2,FALSE)</f>
        <v>0</v>
      </c>
      <c r="F57" s="5">
        <f>VLOOKUP($D57,TrackingEvents!$A$1:$F$49,3,FALSE)</f>
        <v>0</v>
      </c>
      <c r="G57" s="5"/>
      <c r="H57" s="5"/>
    </row>
    <row r="58" spans="1:8" ht="30" x14ac:dyDescent="0.25">
      <c r="A58" s="2">
        <v>57</v>
      </c>
      <c r="B58" s="5" t="s">
        <v>370</v>
      </c>
      <c r="C58" s="2"/>
      <c r="D58" s="62">
        <v>4</v>
      </c>
      <c r="E58" s="5">
        <f>VLOOKUP($D58,TrackingEvents!$A$1:$F$49,2,FALSE)</f>
        <v>0</v>
      </c>
      <c r="F58" s="5">
        <f>VLOOKUP($D58,TrackingEvents!$A$1:$F$49,3,FALSE)</f>
        <v>0</v>
      </c>
      <c r="G58" s="5"/>
      <c r="H58" s="5"/>
    </row>
    <row r="59" spans="1:8" x14ac:dyDescent="0.25">
      <c r="A59" s="2">
        <v>58</v>
      </c>
      <c r="B59" s="5" t="s">
        <v>371</v>
      </c>
      <c r="C59" s="2"/>
      <c r="D59" s="62">
        <v>4</v>
      </c>
      <c r="E59" s="5">
        <f>VLOOKUP($D59,TrackingEvents!$A$1:$F$49,2,FALSE)</f>
        <v>0</v>
      </c>
      <c r="F59" s="5">
        <f>VLOOKUP($D59,TrackingEvents!$A$1:$F$49,3,FALSE)</f>
        <v>0</v>
      </c>
      <c r="G59" s="5"/>
      <c r="H59" s="5"/>
    </row>
    <row r="60" spans="1:8" ht="30" x14ac:dyDescent="0.25">
      <c r="A60" s="2">
        <v>59</v>
      </c>
      <c r="B60" s="5" t="s">
        <v>372</v>
      </c>
      <c r="C60" s="2"/>
      <c r="D60" s="62">
        <v>11</v>
      </c>
      <c r="E60" s="5" t="str">
        <f>VLOOKUP($D60,TrackingEvents!$A$1:$F$49,2,FALSE)</f>
        <v>accountant</v>
      </c>
      <c r="F60" s="5" t="str">
        <f>VLOOKUP($D60,TrackingEvents!$A$1:$F$49,3,FALSE)</f>
        <v>Accountant</v>
      </c>
      <c r="G60" s="5" t="str">
        <f>VLOOKUP($D60,TrackingEvents!$A$1:$F$49,4,FALSE)</f>
        <v>***Search the room of the Accountant</v>
      </c>
      <c r="H60" s="5" t="str">
        <f>VLOOKUP($D60,TrackingEvents!$A$1:$F$49,6,FALSE)</f>
        <v xml:space="preserve">The ripped off pages with made up numbers. </v>
      </c>
    </row>
    <row r="61" spans="1:8" x14ac:dyDescent="0.25">
      <c r="A61" s="2">
        <v>60</v>
      </c>
      <c r="B61" s="5" t="s">
        <v>373</v>
      </c>
      <c r="C61" s="2"/>
      <c r="D61" s="62">
        <v>4</v>
      </c>
      <c r="E61" s="5">
        <f>VLOOKUP($D61,TrackingEvents!$A$1:$F$49,2,FALSE)</f>
        <v>0</v>
      </c>
      <c r="F61" s="5">
        <f>VLOOKUP($D61,TrackingEvents!$A$1:$F$49,3,FALSE)</f>
        <v>0</v>
      </c>
      <c r="G61" s="5"/>
      <c r="H61" s="5"/>
    </row>
    <row r="62" spans="1:8" x14ac:dyDescent="0.25">
      <c r="A62" s="2">
        <v>61</v>
      </c>
      <c r="B62" s="5" t="s">
        <v>374</v>
      </c>
      <c r="C62" s="2"/>
      <c r="D62" s="62">
        <v>4</v>
      </c>
      <c r="E62" s="5">
        <f>VLOOKUP($D62,TrackingEvents!$A$1:$F$49,2,FALSE)</f>
        <v>0</v>
      </c>
      <c r="F62" s="5">
        <f>VLOOKUP($D62,TrackingEvents!$A$1:$F$49,3,FALSE)</f>
        <v>0</v>
      </c>
      <c r="G62" s="5"/>
      <c r="H62" s="5"/>
    </row>
    <row r="63" spans="1:8" x14ac:dyDescent="0.25">
      <c r="A63" s="2">
        <v>62</v>
      </c>
      <c r="B63" s="5" t="s">
        <v>375</v>
      </c>
      <c r="C63" s="2"/>
      <c r="D63" s="62">
        <v>4</v>
      </c>
      <c r="E63" s="5">
        <f>VLOOKUP($D63,TrackingEvents!$A$1:$F$49,2,FALSE)</f>
        <v>0</v>
      </c>
      <c r="F63" s="5">
        <f>VLOOKUP($D63,TrackingEvents!$A$1:$F$49,3,FALSE)</f>
        <v>0</v>
      </c>
      <c r="G63" s="5"/>
      <c r="H63" s="5"/>
    </row>
    <row r="64" spans="1:8" ht="30" x14ac:dyDescent="0.25">
      <c r="A64" s="2">
        <v>63</v>
      </c>
      <c r="B64" s="5" t="s">
        <v>376</v>
      </c>
      <c r="C64" s="2"/>
      <c r="D64" s="62">
        <v>4</v>
      </c>
      <c r="E64" s="5">
        <f>VLOOKUP($D64,TrackingEvents!$A$1:$F$49,2,FALSE)</f>
        <v>0</v>
      </c>
      <c r="F64" s="5">
        <f>VLOOKUP($D64,TrackingEvents!$A$1:$F$49,3,FALSE)</f>
        <v>0</v>
      </c>
      <c r="G64" s="5"/>
      <c r="H64" s="5"/>
    </row>
    <row r="65" spans="1:8" x14ac:dyDescent="0.25">
      <c r="A65" s="2">
        <v>64</v>
      </c>
      <c r="B65" s="5" t="s">
        <v>377</v>
      </c>
      <c r="C65" s="2"/>
      <c r="D65" s="62">
        <v>4</v>
      </c>
      <c r="E65" s="5">
        <f>VLOOKUP($D65,TrackingEvents!$A$1:$F$49,2,FALSE)</f>
        <v>0</v>
      </c>
      <c r="F65" s="5">
        <f>VLOOKUP($D65,TrackingEvents!$A$1:$F$49,3,FALSE)</f>
        <v>0</v>
      </c>
      <c r="G65" s="5"/>
      <c r="H65" s="5"/>
    </row>
    <row r="66" spans="1:8" x14ac:dyDescent="0.25">
      <c r="A66" s="2">
        <v>65</v>
      </c>
      <c r="B66" s="5" t="s">
        <v>374</v>
      </c>
      <c r="C66" s="2"/>
      <c r="D66" s="62">
        <v>4</v>
      </c>
      <c r="E66" s="5">
        <f>VLOOKUP($D66,TrackingEvents!$A$1:$F$49,2,FALSE)</f>
        <v>0</v>
      </c>
      <c r="F66" s="5">
        <f>VLOOKUP($D66,TrackingEvents!$A$1:$F$49,3,FALSE)</f>
        <v>0</v>
      </c>
      <c r="G66" s="5"/>
      <c r="H66" s="5"/>
    </row>
    <row r="67" spans="1:8" ht="30" x14ac:dyDescent="0.25">
      <c r="A67" s="2">
        <v>66</v>
      </c>
      <c r="B67" s="5" t="s">
        <v>378</v>
      </c>
      <c r="C67" s="2"/>
      <c r="D67" s="62">
        <v>11</v>
      </c>
      <c r="E67" s="5" t="str">
        <f>VLOOKUP($D67,TrackingEvents!$A$1:$F$49,2,FALSE)</f>
        <v>accountant</v>
      </c>
      <c r="F67" s="5" t="str">
        <f>VLOOKUP($D67,TrackingEvents!$A$1:$F$49,3,FALSE)</f>
        <v>Accountant</v>
      </c>
      <c r="G67" s="5" t="str">
        <f>VLOOKUP($D67,TrackingEvents!$A$1:$F$49,4,FALSE)</f>
        <v>***Search the room of the Accountant</v>
      </c>
      <c r="H67" s="5" t="str">
        <f>VLOOKUP($D67,TrackingEvents!$A$1:$F$49,6,FALSE)</f>
        <v xml:space="preserve">The ripped off pages with made up numbers. </v>
      </c>
    </row>
    <row r="68" spans="1:8" ht="30" x14ac:dyDescent="0.25">
      <c r="A68" s="2">
        <v>67</v>
      </c>
      <c r="B68" s="5" t="s">
        <v>379</v>
      </c>
      <c r="C68" s="2"/>
      <c r="D68" s="62">
        <v>4</v>
      </c>
      <c r="E68" s="5">
        <f>VLOOKUP($D68,TrackingEvents!$A$1:$F$49,2,FALSE)</f>
        <v>0</v>
      </c>
      <c r="F68" s="5">
        <f>VLOOKUP($D68,TrackingEvents!$A$1:$F$49,3,FALSE)</f>
        <v>0</v>
      </c>
      <c r="G68" s="5"/>
      <c r="H68" s="5"/>
    </row>
    <row r="69" spans="1:8" ht="30" x14ac:dyDescent="0.25">
      <c r="A69" s="2">
        <v>68</v>
      </c>
      <c r="B69" s="5" t="s">
        <v>383</v>
      </c>
      <c r="C69" s="2"/>
      <c r="D69" s="62">
        <v>32</v>
      </c>
      <c r="E69" s="5" t="str">
        <f>VLOOKUP($D69,TrackingEvents!$A$1:$F$49,2,FALSE)</f>
        <v>N/a</v>
      </c>
      <c r="F69" s="5" t="str">
        <f>VLOOKUP($D69,TrackingEvents!$A$1:$F$49,3,FALSE)</f>
        <v>Friend/Butler</v>
      </c>
      <c r="G69" s="5" t="str">
        <f>VLOOKUP($D69,TrackingEvents!$A$1:$F$49,4,FALSE)</f>
        <v>***Ask the the about the photo</v>
      </c>
      <c r="H69" s="5" t="str">
        <f>VLOOKUP($D69,TrackingEvents!$A$1:$F$49,6,FALSE)</f>
        <v xml:space="preserve">The lord used some way to take this property from his friend. </v>
      </c>
    </row>
    <row r="70" spans="1:8" ht="30" x14ac:dyDescent="0.25">
      <c r="A70" s="2">
        <v>69</v>
      </c>
      <c r="B70" s="5" t="s">
        <v>430</v>
      </c>
      <c r="C70" s="2"/>
      <c r="D70" s="62">
        <v>4</v>
      </c>
      <c r="E70" s="5">
        <f>VLOOKUP($D70,TrackingEvents!$A$1:$F$49,2,FALSE)</f>
        <v>0</v>
      </c>
      <c r="F70" s="5">
        <f>VLOOKUP($D70,TrackingEvents!$A$1:$F$49,3,FALSE)</f>
        <v>0</v>
      </c>
      <c r="G70" s="5"/>
      <c r="H70" s="5"/>
    </row>
    <row r="71" spans="1:8" x14ac:dyDescent="0.25">
      <c r="A71" s="2">
        <v>70</v>
      </c>
      <c r="B71" s="5" t="s">
        <v>384</v>
      </c>
      <c r="C71" s="2"/>
      <c r="D71" s="62">
        <v>4</v>
      </c>
      <c r="E71" s="5">
        <f>VLOOKUP($D71,TrackingEvents!$A$1:$F$49,2,FALSE)</f>
        <v>0</v>
      </c>
      <c r="F71" s="5">
        <f>VLOOKUP($D71,TrackingEvents!$A$1:$F$49,3,FALSE)</f>
        <v>0</v>
      </c>
      <c r="G71" s="5"/>
      <c r="H71" s="5"/>
    </row>
    <row r="72" spans="1:8" x14ac:dyDescent="0.25">
      <c r="A72" s="2">
        <v>71</v>
      </c>
      <c r="B72" s="5" t="s">
        <v>385</v>
      </c>
      <c r="C72" s="2"/>
      <c r="D72" s="62">
        <v>4</v>
      </c>
      <c r="E72" s="5">
        <f>VLOOKUP($D72,TrackingEvents!$A$1:$F$49,2,FALSE)</f>
        <v>0</v>
      </c>
      <c r="F72" s="5">
        <f>VLOOKUP($D72,TrackingEvents!$A$1:$F$49,3,FALSE)</f>
        <v>0</v>
      </c>
      <c r="G72" s="5"/>
      <c r="H72" s="5"/>
    </row>
    <row r="73" spans="1:8" ht="30" x14ac:dyDescent="0.25">
      <c r="A73" s="2">
        <v>72</v>
      </c>
      <c r="B73" s="5" t="s">
        <v>386</v>
      </c>
      <c r="C73" s="2"/>
      <c r="D73" s="62">
        <v>8</v>
      </c>
      <c r="E73" s="5" t="str">
        <f>VLOOKUP($D73,TrackingEvents!$A$1:$F$49,2,FALSE)</f>
        <v>child</v>
      </c>
      <c r="F73" s="5" t="str">
        <f>VLOOKUP($D73,TrackingEvents!$A$1:$F$49,3,FALSE)</f>
        <v>accountant</v>
      </c>
      <c r="G73" s="5" t="str">
        <f>VLOOKUP($D73,TrackingEvents!$A$1:$F$49,4,FALSE)</f>
        <v>**Search the child's room</v>
      </c>
      <c r="H73" s="5" t="str">
        <f>VLOOKUP($D73,TrackingEvents!$A$1:$F$49,6,FALSE)</f>
        <v>A receipt from a Casino for $10000.00 is in the child's room</v>
      </c>
    </row>
    <row r="74" spans="1:8" ht="45" x14ac:dyDescent="0.25">
      <c r="A74" s="2">
        <v>73</v>
      </c>
      <c r="B74" s="5" t="s">
        <v>387</v>
      </c>
      <c r="C74" s="2"/>
      <c r="D74" s="62">
        <v>24</v>
      </c>
      <c r="E74" s="5" t="str">
        <f>VLOOKUP($D74,TrackingEvents!$A$1:$F$49,2,FALSE)</f>
        <v>N/a</v>
      </c>
      <c r="F74" s="5" t="str">
        <f>VLOOKUP($D74,TrackingEvents!$A$1:$F$49,3,FALSE)</f>
        <v>butler &amp; wife</v>
      </c>
      <c r="G74" s="5" t="str">
        <f>VLOOKUP($D74,TrackingEvents!$A$1:$F$49,4,FALSE)</f>
        <v>***Ask Butler/Wife about the sleeping pill</v>
      </c>
      <c r="H74" s="5" t="str">
        <f>VLOOKUP($D74,TrackingEvents!$A$1:$F$49,6,FALSE)</f>
        <v>The lord's wife takes sleeping pills.</v>
      </c>
    </row>
    <row r="75" spans="1:8" x14ac:dyDescent="0.25">
      <c r="A75" s="2">
        <v>74</v>
      </c>
      <c r="B75" s="5" t="s">
        <v>388</v>
      </c>
      <c r="C75" s="2"/>
      <c r="D75" s="62">
        <v>4</v>
      </c>
      <c r="E75" s="5">
        <f>VLOOKUP($D75,TrackingEvents!$A$1:$F$49,2,FALSE)</f>
        <v>0</v>
      </c>
      <c r="F75" s="5">
        <f>VLOOKUP($D75,TrackingEvents!$A$1:$F$49,3,FALSE)</f>
        <v>0</v>
      </c>
      <c r="G75" s="5"/>
      <c r="H75" s="5"/>
    </row>
    <row r="76" spans="1:8" x14ac:dyDescent="0.25">
      <c r="A76" s="2">
        <v>75</v>
      </c>
      <c r="B76" s="5" t="s">
        <v>389</v>
      </c>
      <c r="C76" s="2"/>
      <c r="D76" s="62">
        <v>4</v>
      </c>
      <c r="E76" s="5">
        <f>VLOOKUP($D76,TrackingEvents!$A$1:$F$49,2,FALSE)</f>
        <v>0</v>
      </c>
      <c r="F76" s="5">
        <f>VLOOKUP($D76,TrackingEvents!$A$1:$F$49,3,FALSE)</f>
        <v>0</v>
      </c>
      <c r="G76" s="5"/>
      <c r="H76" s="5"/>
    </row>
    <row r="77" spans="1:8" ht="30" x14ac:dyDescent="0.25">
      <c r="A77" s="2">
        <v>76</v>
      </c>
      <c r="B77" s="5" t="s">
        <v>390</v>
      </c>
      <c r="C77" s="2"/>
      <c r="D77" s="62">
        <v>11</v>
      </c>
      <c r="E77" s="5" t="str">
        <f>VLOOKUP($D77,TrackingEvents!$A$1:$F$49,2,FALSE)</f>
        <v>accountant</v>
      </c>
      <c r="F77" s="5" t="str">
        <f>VLOOKUP($D77,TrackingEvents!$A$1:$F$49,3,FALSE)</f>
        <v>Accountant</v>
      </c>
      <c r="G77" s="5" t="str">
        <f>VLOOKUP($D77,TrackingEvents!$A$1:$F$49,4,FALSE)</f>
        <v>***Search the room of the Accountant</v>
      </c>
      <c r="H77" s="5" t="str">
        <f>VLOOKUP($D77,TrackingEvents!$A$1:$F$49,6,FALSE)</f>
        <v xml:space="preserve">The ripped off pages with made up numbers. </v>
      </c>
    </row>
    <row r="78" spans="1:8" ht="30" x14ac:dyDescent="0.25">
      <c r="A78" s="2">
        <v>77</v>
      </c>
      <c r="B78" s="5" t="s">
        <v>391</v>
      </c>
      <c r="C78" s="2"/>
      <c r="D78" s="62">
        <v>29</v>
      </c>
      <c r="E78" s="5" t="str">
        <f>VLOOKUP($D78,TrackingEvents!$A$1:$F$49,2,FALSE)</f>
        <v>Garden</v>
      </c>
      <c r="F78" s="5" t="str">
        <f>VLOOKUP($D78,TrackingEvents!$A$1:$F$49,3,FALSE)</f>
        <v>N/a</v>
      </c>
      <c r="G78" s="5" t="str">
        <f>VLOOKUP($D78,TrackingEvents!$A$1:$F$49,4,FALSE)</f>
        <v xml:space="preserve">***Search the door </v>
      </c>
      <c r="H78" s="5" t="str">
        <f>VLOOKUP($D78,TrackingEvents!$A$1:$F$49,6,FALSE)</f>
        <v>Hidden entrance to the Lord's room</v>
      </c>
    </row>
    <row r="79" spans="1:8" x14ac:dyDescent="0.25">
      <c r="A79" s="2">
        <v>78</v>
      </c>
      <c r="B79" s="5" t="s">
        <v>393</v>
      </c>
      <c r="C79" s="2"/>
      <c r="D79" s="62">
        <v>4</v>
      </c>
      <c r="E79" s="5">
        <f>VLOOKUP($D79,TrackingEvents!$A$1:$F$49,2,FALSE)</f>
        <v>0</v>
      </c>
      <c r="F79" s="5">
        <f>VLOOKUP($D79,TrackingEvents!$A$1:$F$49,3,FALSE)</f>
        <v>0</v>
      </c>
      <c r="G79" s="5"/>
      <c r="H79" s="5"/>
    </row>
    <row r="80" spans="1:8" x14ac:dyDescent="0.25">
      <c r="A80" s="2">
        <v>79</v>
      </c>
      <c r="B80" s="5" t="s">
        <v>392</v>
      </c>
      <c r="C80" s="2"/>
      <c r="D80" s="62">
        <v>4</v>
      </c>
      <c r="E80" s="5">
        <f>VLOOKUP($D80,TrackingEvents!$A$1:$F$49,2,FALSE)</f>
        <v>0</v>
      </c>
      <c r="F80" s="5">
        <f>VLOOKUP($D80,TrackingEvents!$A$1:$F$49,3,FALSE)</f>
        <v>0</v>
      </c>
      <c r="G80" s="5"/>
      <c r="H80" s="5"/>
    </row>
    <row r="81" spans="1:8" x14ac:dyDescent="0.25">
      <c r="A81" s="2">
        <v>80</v>
      </c>
      <c r="B81" s="5" t="s">
        <v>394</v>
      </c>
      <c r="C81" s="2"/>
      <c r="D81" s="62">
        <v>4</v>
      </c>
      <c r="E81" s="5">
        <f>VLOOKUP($D81,TrackingEvents!$A$1:$F$49,2,FALSE)</f>
        <v>0</v>
      </c>
      <c r="F81" s="5">
        <f>VLOOKUP($D81,TrackingEvents!$A$1:$F$49,3,FALSE)</f>
        <v>0</v>
      </c>
      <c r="G81" s="5"/>
      <c r="H81" s="5"/>
    </row>
    <row r="82" spans="1:8" ht="30" x14ac:dyDescent="0.25">
      <c r="A82" s="2">
        <v>81</v>
      </c>
      <c r="B82" s="5" t="s">
        <v>395</v>
      </c>
      <c r="C82" s="2"/>
      <c r="D82" s="62">
        <v>4</v>
      </c>
      <c r="E82" s="5">
        <f>VLOOKUP($D82,TrackingEvents!$A$1:$F$49,2,FALSE)</f>
        <v>0</v>
      </c>
      <c r="F82" s="5">
        <f>VLOOKUP($D82,TrackingEvents!$A$1:$F$49,3,FALSE)</f>
        <v>0</v>
      </c>
      <c r="G82" s="5"/>
      <c r="H82" s="5"/>
    </row>
    <row r="83" spans="1:8" ht="30" x14ac:dyDescent="0.25">
      <c r="A83" s="2">
        <v>82</v>
      </c>
      <c r="B83" s="5" t="s">
        <v>396</v>
      </c>
      <c r="C83" s="2"/>
      <c r="D83" s="62">
        <v>4</v>
      </c>
      <c r="E83" s="5">
        <f>VLOOKUP($D83,TrackingEvents!$A$1:$F$49,2,FALSE)</f>
        <v>0</v>
      </c>
      <c r="F83" s="5">
        <f>VLOOKUP($D83,TrackingEvents!$A$1:$F$49,3,FALSE)</f>
        <v>0</v>
      </c>
      <c r="G83" s="5"/>
      <c r="H83" s="5"/>
    </row>
    <row r="84" spans="1:8" x14ac:dyDescent="0.25">
      <c r="A84" s="2">
        <v>83</v>
      </c>
      <c r="B84" s="5" t="s">
        <v>399</v>
      </c>
      <c r="C84" s="2"/>
      <c r="D84" s="62">
        <v>4</v>
      </c>
      <c r="E84" s="5">
        <f>VLOOKUP($D84,TrackingEvents!$A$1:$F$49,2,FALSE)</f>
        <v>0</v>
      </c>
      <c r="F84" s="5">
        <f>VLOOKUP($D84,TrackingEvents!$A$1:$F$49,3,FALSE)</f>
        <v>0</v>
      </c>
      <c r="G84" s="5"/>
      <c r="H84" s="5"/>
    </row>
    <row r="85" spans="1:8" ht="30" x14ac:dyDescent="0.25">
      <c r="A85" s="2">
        <v>84</v>
      </c>
      <c r="B85" s="5" t="s">
        <v>397</v>
      </c>
      <c r="C85" s="2"/>
      <c r="D85" s="62">
        <v>4</v>
      </c>
      <c r="E85" s="5">
        <f>VLOOKUP($D85,TrackingEvents!$A$1:$F$49,2,FALSE)</f>
        <v>0</v>
      </c>
      <c r="F85" s="5">
        <f>VLOOKUP($D85,TrackingEvents!$A$1:$F$49,3,FALSE)</f>
        <v>0</v>
      </c>
      <c r="G85" s="5"/>
      <c r="H85" s="5"/>
    </row>
    <row r="86" spans="1:8" ht="30" x14ac:dyDescent="0.25">
      <c r="A86" s="2">
        <v>85</v>
      </c>
      <c r="B86" s="5" t="s">
        <v>398</v>
      </c>
      <c r="C86" s="2"/>
      <c r="D86" s="62">
        <v>29</v>
      </c>
      <c r="E86" s="5" t="str">
        <f>VLOOKUP($D86,TrackingEvents!$A$1:$F$49,2,FALSE)</f>
        <v>Garden</v>
      </c>
      <c r="F86" s="5" t="str">
        <f>VLOOKUP($D86,TrackingEvents!$A$1:$F$49,3,FALSE)</f>
        <v>N/a</v>
      </c>
      <c r="G86" s="5" t="str">
        <f>VLOOKUP($D86,TrackingEvents!$A$1:$F$49,4,FALSE)</f>
        <v xml:space="preserve">***Search the door </v>
      </c>
      <c r="H86" s="5" t="str">
        <f>VLOOKUP($D86,TrackingEvents!$A$1:$F$49,6,FALSE)</f>
        <v>Hidden entrance to the Lord's room</v>
      </c>
    </row>
    <row r="87" spans="1:8" x14ac:dyDescent="0.25">
      <c r="A87" s="2">
        <v>86</v>
      </c>
      <c r="B87" s="5" t="s">
        <v>400</v>
      </c>
      <c r="C87" s="2"/>
      <c r="D87" s="62">
        <v>4</v>
      </c>
      <c r="E87" s="5">
        <f>VLOOKUP($D87,TrackingEvents!$A$1:$F$49,2,FALSE)</f>
        <v>0</v>
      </c>
      <c r="F87" s="5">
        <f>VLOOKUP($D87,TrackingEvents!$A$1:$F$49,3,FALSE)</f>
        <v>0</v>
      </c>
      <c r="G87" s="5"/>
      <c r="H87" s="5"/>
    </row>
    <row r="88" spans="1:8" ht="30" x14ac:dyDescent="0.25">
      <c r="A88" s="2">
        <v>87</v>
      </c>
      <c r="B88" s="5" t="s">
        <v>401</v>
      </c>
      <c r="C88" s="2"/>
      <c r="D88" s="62">
        <v>4</v>
      </c>
      <c r="E88" s="5">
        <f>VLOOKUP($D88,TrackingEvents!$A$1:$F$49,2,FALSE)</f>
        <v>0</v>
      </c>
      <c r="F88" s="5">
        <f>VLOOKUP($D88,TrackingEvents!$A$1:$F$49,3,FALSE)</f>
        <v>0</v>
      </c>
      <c r="G88" s="5"/>
      <c r="H88" s="5"/>
    </row>
    <row r="89" spans="1:8" x14ac:dyDescent="0.25">
      <c r="A89" s="2">
        <v>88</v>
      </c>
      <c r="B89" s="5" t="s">
        <v>402</v>
      </c>
      <c r="C89" s="2"/>
      <c r="D89" s="62">
        <v>4</v>
      </c>
      <c r="E89" s="5">
        <f>VLOOKUP($D89,TrackingEvents!$A$1:$F$49,2,FALSE)</f>
        <v>0</v>
      </c>
      <c r="F89" s="5">
        <f>VLOOKUP($D89,TrackingEvents!$A$1:$F$49,3,FALSE)</f>
        <v>0</v>
      </c>
      <c r="G89" s="5"/>
      <c r="H89" s="5"/>
    </row>
    <row r="90" spans="1:8" ht="45" x14ac:dyDescent="0.25">
      <c r="A90" s="2">
        <v>89</v>
      </c>
      <c r="B90" s="5" t="s">
        <v>403</v>
      </c>
      <c r="C90" s="2"/>
      <c r="D90" s="62">
        <v>34</v>
      </c>
      <c r="E90" s="5" t="str">
        <f>VLOOKUP($D90,TrackingEvents!$A$1:$F$49,2,FALSE)</f>
        <v>Passway</v>
      </c>
      <c r="F90" s="5" t="str">
        <f>VLOOKUP($D90,TrackingEvents!$A$1:$F$49,3,FALSE)</f>
        <v>friend</v>
      </c>
      <c r="G90" s="5" t="str">
        <f>VLOOKUP($D90,TrackingEvents!$A$1:$F$49,4,FALSE)</f>
        <v xml:space="preserve">*****Check the passway/Acuse firend as murder </v>
      </c>
      <c r="H90" s="5" t="str">
        <f>VLOOKUP($D90,TrackingEvents!$A$1:$F$49,6,FALSE)</f>
        <v>The Passway was block at the end. However hard to knock it, It does not open</v>
      </c>
    </row>
    <row r="91" spans="1:8" ht="30" x14ac:dyDescent="0.25">
      <c r="A91" s="2">
        <v>90</v>
      </c>
      <c r="B91" s="5" t="s">
        <v>404</v>
      </c>
      <c r="C91" s="2"/>
      <c r="D91" s="62">
        <v>12</v>
      </c>
      <c r="E91" s="5" t="str">
        <f>VLOOKUP($D91,TrackingEvents!$A$1:$F$49,2,FALSE)</f>
        <v>N/a</v>
      </c>
      <c r="F91" s="5" t="str">
        <f>VLOOKUP($D91,TrackingEvents!$A$1:$F$49,3,FALSE)</f>
        <v>accountant</v>
      </c>
      <c r="G91" s="5" t="str">
        <f>VLOOKUP($D91,TrackingEvents!$A$1:$F$49,4,FALSE)</f>
        <v xml:space="preserve">****Ask the accoutant </v>
      </c>
      <c r="H91" s="5" t="str">
        <f>VLOOKUP($D91,TrackingEvents!$A$1:$F$49,6,FALSE)</f>
        <v xml:space="preserve">I am stealing money from the lord's account. </v>
      </c>
    </row>
    <row r="92" spans="1:8" ht="45" x14ac:dyDescent="0.25">
      <c r="A92" s="2">
        <v>91</v>
      </c>
      <c r="B92" s="5" t="s">
        <v>405</v>
      </c>
      <c r="C92" s="2"/>
      <c r="D92" s="62">
        <v>21</v>
      </c>
      <c r="E92" s="5" t="str">
        <f>VLOOKUP($D92,TrackingEvents!$A$1:$F$49,2,FALSE)</f>
        <v>N/a</v>
      </c>
      <c r="F92" s="5" t="str">
        <f>VLOOKUP($D92,TrackingEvents!$A$1:$F$49,3,FALSE)</f>
        <v>wife</v>
      </c>
      <c r="G92" s="5" t="str">
        <f>VLOOKUP($D92,TrackingEvents!$A$1:$F$49,4,FALSE)</f>
        <v>****Ask the wife/child/Bultler about the love letter</v>
      </c>
      <c r="H92" s="5" t="str">
        <f>VLOOKUP($D92,TrackingEvents!$A$1:$F$49,6,FALSE)</f>
        <v>I drugged the lord to meet the child</v>
      </c>
    </row>
    <row r="93" spans="1:8" ht="45" x14ac:dyDescent="0.25">
      <c r="A93" s="2">
        <v>92</v>
      </c>
      <c r="B93" s="5" t="s">
        <v>406</v>
      </c>
      <c r="C93" s="2"/>
      <c r="D93" s="62">
        <v>21</v>
      </c>
      <c r="E93" s="5" t="str">
        <f>VLOOKUP($D93,TrackingEvents!$A$1:$F$49,2,FALSE)</f>
        <v>N/a</v>
      </c>
      <c r="F93" s="5" t="str">
        <f>VLOOKUP($D93,TrackingEvents!$A$1:$F$49,3,FALSE)</f>
        <v>wife</v>
      </c>
      <c r="G93" s="5" t="str">
        <f>VLOOKUP($D93,TrackingEvents!$A$1:$F$49,4,FALSE)</f>
        <v>****Ask the wife/child/Bultler about the love letter</v>
      </c>
      <c r="H93" s="5" t="str">
        <f>VLOOKUP($D93,TrackingEvents!$A$1:$F$49,6,FALSE)</f>
        <v>I drugged the lord to meet the child</v>
      </c>
    </row>
    <row r="94" spans="1:8" x14ac:dyDescent="0.25">
      <c r="A94" s="2">
        <v>93</v>
      </c>
      <c r="B94" s="5" t="s">
        <v>409</v>
      </c>
      <c r="C94" s="2"/>
      <c r="D94" s="62">
        <v>4</v>
      </c>
      <c r="E94" s="5">
        <f>VLOOKUP($D94,TrackingEvents!$A$1:$F$49,2,FALSE)</f>
        <v>0</v>
      </c>
      <c r="F94" s="5">
        <f>VLOOKUP($D94,TrackingEvents!$A$1:$F$49,3,FALSE)</f>
        <v>0</v>
      </c>
      <c r="G94" s="5"/>
      <c r="H94" s="5"/>
    </row>
    <row r="95" spans="1:8" x14ac:dyDescent="0.25">
      <c r="A95" s="2">
        <v>94</v>
      </c>
      <c r="B95" s="5" t="s">
        <v>407</v>
      </c>
      <c r="C95" s="2"/>
      <c r="D95" s="62">
        <v>4</v>
      </c>
      <c r="E95" s="5">
        <f>VLOOKUP($D95,TrackingEvents!$A$1:$F$49,2,FALSE)</f>
        <v>0</v>
      </c>
      <c r="F95" s="5">
        <f>VLOOKUP($D95,TrackingEvents!$A$1:$F$49,3,FALSE)</f>
        <v>0</v>
      </c>
      <c r="G95" s="5"/>
      <c r="H95" s="5"/>
    </row>
    <row r="96" spans="1:8" ht="30" x14ac:dyDescent="0.25">
      <c r="A96" s="2">
        <v>95</v>
      </c>
      <c r="B96" s="5" t="s">
        <v>408</v>
      </c>
      <c r="C96" s="2"/>
      <c r="D96" s="62">
        <v>37</v>
      </c>
      <c r="E96" s="5" t="str">
        <f>VLOOKUP($D96,TrackingEvents!$A$1:$F$49,2,FALSE)</f>
        <v>Pond</v>
      </c>
      <c r="F96" s="5" t="str">
        <f>VLOOKUP($D96,TrackingEvents!$A$1:$F$49,3,FALSE)</f>
        <v>n/a</v>
      </c>
      <c r="G96" s="5" t="str">
        <f>VLOOKUP($D96,TrackingEvents!$A$1:$F$49,4,FALSE)</f>
        <v>**Search the pond</v>
      </c>
      <c r="H96" s="5" t="str">
        <f>VLOOKUP($D96,TrackingEvents!$A$1:$F$49,6,FALSE)</f>
        <v>A dagger was sunk in the pond</v>
      </c>
    </row>
    <row r="97" spans="1:8" ht="30" x14ac:dyDescent="0.25">
      <c r="A97" s="2">
        <v>96</v>
      </c>
      <c r="B97" s="5" t="s">
        <v>410</v>
      </c>
      <c r="C97" s="2"/>
      <c r="D97" s="62">
        <v>32</v>
      </c>
      <c r="E97" s="5" t="str">
        <f>VLOOKUP($D97,TrackingEvents!$A$1:$F$49,2,FALSE)</f>
        <v>N/a</v>
      </c>
      <c r="F97" s="5" t="str">
        <f>VLOOKUP($D97,TrackingEvents!$A$1:$F$49,3,FALSE)</f>
        <v>Friend/Butler</v>
      </c>
      <c r="G97" s="5" t="str">
        <f>VLOOKUP($D97,TrackingEvents!$A$1:$F$49,4,FALSE)</f>
        <v>***Ask the the about the photo</v>
      </c>
      <c r="H97" s="5" t="str">
        <f>VLOOKUP($D97,TrackingEvents!$A$1:$F$49,6,FALSE)</f>
        <v xml:space="preserve">The lord used some way to take this property from his friend. </v>
      </c>
    </row>
    <row r="98" spans="1:8" x14ac:dyDescent="0.25">
      <c r="A98" s="2">
        <v>97</v>
      </c>
      <c r="B98" s="5" t="s">
        <v>411</v>
      </c>
      <c r="C98" s="2"/>
      <c r="D98" s="62">
        <v>4</v>
      </c>
      <c r="E98" s="5">
        <f>VLOOKUP($D98,TrackingEvents!$A$1:$F$49,2,FALSE)</f>
        <v>0</v>
      </c>
      <c r="F98" s="5">
        <f>VLOOKUP($D98,TrackingEvents!$A$1:$F$49,3,FALSE)</f>
        <v>0</v>
      </c>
      <c r="G98" s="5"/>
      <c r="H98" s="5"/>
    </row>
    <row r="99" spans="1:8" x14ac:dyDescent="0.25">
      <c r="A99" s="2">
        <v>98</v>
      </c>
      <c r="B99" s="5" t="s">
        <v>412</v>
      </c>
      <c r="C99" s="2"/>
      <c r="D99" s="62">
        <v>4</v>
      </c>
      <c r="E99" s="5">
        <f>VLOOKUP($D99,TrackingEvents!$A$1:$F$49,2,FALSE)</f>
        <v>0</v>
      </c>
      <c r="F99" s="5">
        <f>VLOOKUP($D99,TrackingEvents!$A$1:$F$49,3,FALSE)</f>
        <v>0</v>
      </c>
      <c r="G99" s="5"/>
      <c r="H99" s="5"/>
    </row>
    <row r="100" spans="1:8" x14ac:dyDescent="0.25">
      <c r="A100" s="2">
        <v>99</v>
      </c>
      <c r="B100" s="5" t="s">
        <v>413</v>
      </c>
      <c r="C100" s="2"/>
      <c r="D100" s="62">
        <v>4</v>
      </c>
      <c r="E100" s="5">
        <f>VLOOKUP($D100,TrackingEvents!$A$1:$F$49,2,FALSE)</f>
        <v>0</v>
      </c>
      <c r="F100" s="5">
        <f>VLOOKUP($D100,TrackingEvents!$A$1:$F$49,3,FALSE)</f>
        <v>0</v>
      </c>
      <c r="G100" s="5"/>
      <c r="H100" s="5"/>
    </row>
    <row r="101" spans="1:8" x14ac:dyDescent="0.25">
      <c r="A101" s="2">
        <v>100</v>
      </c>
      <c r="B101" s="5" t="s">
        <v>414</v>
      </c>
      <c r="C101" s="2"/>
      <c r="D101" s="62">
        <v>4</v>
      </c>
      <c r="E101" s="5">
        <f>VLOOKUP($D101,TrackingEvents!$A$1:$F$49,2,FALSE)</f>
        <v>0</v>
      </c>
      <c r="F101" s="5">
        <f>VLOOKUP($D101,TrackingEvents!$A$1:$F$49,3,FALSE)</f>
        <v>0</v>
      </c>
      <c r="G101" s="5"/>
      <c r="H101" s="5"/>
    </row>
    <row r="102" spans="1:8" x14ac:dyDescent="0.25">
      <c r="A102" s="2">
        <v>101</v>
      </c>
      <c r="B102" s="5" t="s">
        <v>415</v>
      </c>
      <c r="C102" s="2"/>
      <c r="D102" s="62">
        <v>4</v>
      </c>
      <c r="E102" s="5">
        <f>VLOOKUP($D102,TrackingEvents!$A$1:$F$49,2,FALSE)</f>
        <v>0</v>
      </c>
      <c r="F102" s="5">
        <f>VLOOKUP($D102,TrackingEvents!$A$1:$F$49,3,FALSE)</f>
        <v>0</v>
      </c>
      <c r="G102" s="5"/>
      <c r="H102" s="5"/>
    </row>
    <row r="103" spans="1:8" x14ac:dyDescent="0.25">
      <c r="A103" s="2">
        <v>102</v>
      </c>
      <c r="B103" s="5" t="s">
        <v>416</v>
      </c>
      <c r="C103" s="2"/>
      <c r="D103" s="62">
        <v>4</v>
      </c>
      <c r="E103" s="5">
        <f>VLOOKUP($D103,TrackingEvents!$A$1:$F$49,2,FALSE)</f>
        <v>0</v>
      </c>
      <c r="F103" s="5">
        <f>VLOOKUP($D103,TrackingEvents!$A$1:$F$49,3,FALSE)</f>
        <v>0</v>
      </c>
      <c r="G103" s="5"/>
      <c r="H103" s="5"/>
    </row>
    <row r="104" spans="1:8" ht="60" x14ac:dyDescent="0.25">
      <c r="A104" s="2">
        <v>103</v>
      </c>
      <c r="B104" s="5" t="s">
        <v>417</v>
      </c>
      <c r="C104" s="2"/>
      <c r="D104" s="62">
        <v>48</v>
      </c>
      <c r="E104" s="5" t="str">
        <f>VLOOKUP($D104,TrackingEvents!$A$1:$F$49,2,FALSE)</f>
        <v>N/a</v>
      </c>
      <c r="F104" s="5" t="str">
        <f>VLOOKUP($D104,TrackingEvents!$A$1:$F$49,3,FALSE)</f>
        <v>buter</v>
      </c>
      <c r="G104" s="5" t="str">
        <f>VLOOKUP($D104,TrackingEvents!$A$1:$F$49,4,FALSE)</f>
        <v>***Asked about the accountant statement about the door to Butler</v>
      </c>
      <c r="H104" s="5" t="str">
        <f>VLOOKUP($D104,TrackingEvents!$A$1:$F$49,6,FALSE)</f>
        <v>I left the main door open at the night</v>
      </c>
    </row>
    <row r="105" spans="1:8" ht="30" x14ac:dyDescent="0.25">
      <c r="A105" s="2">
        <v>104</v>
      </c>
      <c r="B105" s="5" t="s">
        <v>418</v>
      </c>
      <c r="C105" s="2"/>
      <c r="D105" s="62">
        <v>4</v>
      </c>
      <c r="E105" s="5">
        <f>VLOOKUP($D105,TrackingEvents!$A$1:$F$49,2,FALSE)</f>
        <v>0</v>
      </c>
      <c r="F105" s="5">
        <f>VLOOKUP($D105,TrackingEvents!$A$1:$F$49,3,FALSE)</f>
        <v>0</v>
      </c>
      <c r="G105" s="5"/>
      <c r="H105" s="5"/>
    </row>
    <row r="106" spans="1:8" ht="45" x14ac:dyDescent="0.25">
      <c r="A106" s="2">
        <v>105</v>
      </c>
      <c r="B106" s="5" t="s">
        <v>419</v>
      </c>
      <c r="C106" s="2"/>
      <c r="D106" s="62">
        <v>31</v>
      </c>
      <c r="E106" s="5" t="str">
        <f>VLOOKUP($D106,TrackingEvents!$A$1:$F$49,2,FALSE)</f>
        <v>Friend's room</v>
      </c>
      <c r="F106" s="5" t="str">
        <f>VLOOKUP($D106,TrackingEvents!$A$1:$F$49,3,FALSE)</f>
        <v>friend</v>
      </c>
      <c r="G106" s="5" t="str">
        <f>VLOOKUP($D106,TrackingEvents!$A$1:$F$49,4,FALSE)</f>
        <v>**Search the Friend's room</v>
      </c>
      <c r="H106" s="5" t="str">
        <f>VLOOKUP($D106,TrackingEvents!$A$1:$F$49,6,FALSE)</f>
        <v>A photo of a family in the gardern one of them looks like the Lords' friend</v>
      </c>
    </row>
    <row r="107" spans="1:8" ht="30" x14ac:dyDescent="0.25">
      <c r="A107" s="2">
        <v>106</v>
      </c>
      <c r="B107" s="5" t="s">
        <v>420</v>
      </c>
      <c r="C107" s="2"/>
      <c r="D107" s="62">
        <v>4</v>
      </c>
      <c r="E107" s="5">
        <f>VLOOKUP($D107,TrackingEvents!$A$1:$F$49,2,FALSE)</f>
        <v>0</v>
      </c>
      <c r="F107" s="5">
        <f>VLOOKUP($D107,TrackingEvents!$A$1:$F$49,3,FALSE)</f>
        <v>0</v>
      </c>
      <c r="G107" s="5"/>
      <c r="H107" s="5"/>
    </row>
    <row r="108" spans="1:8" x14ac:dyDescent="0.25">
      <c r="A108" s="2">
        <v>107</v>
      </c>
      <c r="B108" s="5" t="s">
        <v>421</v>
      </c>
      <c r="C108" s="2"/>
      <c r="D108" s="62">
        <v>4</v>
      </c>
      <c r="E108" s="5">
        <f>VLOOKUP($D108,TrackingEvents!$A$1:$F$49,2,FALSE)</f>
        <v>0</v>
      </c>
      <c r="F108" s="5">
        <f>VLOOKUP($D108,TrackingEvents!$A$1:$F$49,3,FALSE)</f>
        <v>0</v>
      </c>
      <c r="G108" s="5"/>
      <c r="H108" s="5"/>
    </row>
    <row r="109" spans="1:8" x14ac:dyDescent="0.25">
      <c r="A109" s="2">
        <v>108</v>
      </c>
      <c r="B109" s="5" t="s">
        <v>422</v>
      </c>
      <c r="C109" s="2"/>
      <c r="D109" s="62">
        <v>4</v>
      </c>
      <c r="E109" s="5">
        <f>VLOOKUP($D109,TrackingEvents!$A$1:$F$49,2,FALSE)</f>
        <v>0</v>
      </c>
      <c r="F109" s="5">
        <f>VLOOKUP($D109,TrackingEvents!$A$1:$F$49,3,FALSE)</f>
        <v>0</v>
      </c>
      <c r="G109" s="5"/>
      <c r="H109" s="5"/>
    </row>
    <row r="110" spans="1:8" ht="30" x14ac:dyDescent="0.25">
      <c r="A110" s="2">
        <v>109</v>
      </c>
      <c r="B110" s="5" t="s">
        <v>423</v>
      </c>
      <c r="C110" s="2"/>
      <c r="D110" s="62">
        <v>4</v>
      </c>
      <c r="E110" s="5">
        <f>VLOOKUP($D110,TrackingEvents!$A$1:$F$49,2,FALSE)</f>
        <v>0</v>
      </c>
      <c r="F110" s="5">
        <f>VLOOKUP($D110,TrackingEvents!$A$1:$F$49,3,FALSE)</f>
        <v>0</v>
      </c>
      <c r="G110" s="5"/>
      <c r="H110" s="5"/>
    </row>
    <row r="111" spans="1:8" x14ac:dyDescent="0.25">
      <c r="A111" s="2">
        <v>110</v>
      </c>
      <c r="B111" s="5" t="s">
        <v>424</v>
      </c>
      <c r="C111" s="2"/>
      <c r="D111" s="62">
        <v>4</v>
      </c>
      <c r="E111" s="5">
        <f>VLOOKUP($D111,TrackingEvents!$A$1:$F$49,2,FALSE)</f>
        <v>0</v>
      </c>
      <c r="F111" s="5">
        <f>VLOOKUP($D111,TrackingEvents!$A$1:$F$49,3,FALSE)</f>
        <v>0</v>
      </c>
      <c r="G111" s="5"/>
      <c r="H111" s="5"/>
    </row>
    <row r="112" spans="1:8" ht="30" x14ac:dyDescent="0.25">
      <c r="A112" s="2">
        <v>111</v>
      </c>
      <c r="B112" s="5" t="s">
        <v>425</v>
      </c>
      <c r="C112" s="2"/>
      <c r="D112" s="62">
        <v>4</v>
      </c>
      <c r="E112" s="5">
        <f>VLOOKUP($D112,TrackingEvents!$A$1:$F$49,2,FALSE)</f>
        <v>0</v>
      </c>
      <c r="F112" s="5">
        <f>VLOOKUP($D112,TrackingEvents!$A$1:$F$49,3,FALSE)</f>
        <v>0</v>
      </c>
      <c r="G112" s="5"/>
      <c r="H112" s="5"/>
    </row>
    <row r="113" spans="1:8" ht="30" x14ac:dyDescent="0.25">
      <c r="A113" s="2">
        <v>112</v>
      </c>
      <c r="B113" s="5" t="s">
        <v>426</v>
      </c>
      <c r="C113" s="2"/>
      <c r="D113" s="62">
        <v>13</v>
      </c>
      <c r="E113" s="5" t="str">
        <f>VLOOKUP($D113,TrackingEvents!$A$1:$F$49,2,FALSE)</f>
        <v>N/a</v>
      </c>
      <c r="F113" s="5" t="str">
        <f>VLOOKUP($D113,TrackingEvents!$A$1:$F$49,3,FALSE)</f>
        <v>accountant</v>
      </c>
      <c r="G113" s="5" t="str">
        <f>VLOOKUP($D113,TrackingEvents!$A$1:$F$49,4,FALSE)</f>
        <v>*****Search for his personal belongings</v>
      </c>
      <c r="H113" s="5" t="str">
        <f>VLOOKUP($D113,TrackingEvents!$A$1:$F$49,6,FALSE)</f>
        <v>The lords' dagger in his suitcase</v>
      </c>
    </row>
    <row r="114" spans="1:8" x14ac:dyDescent="0.25">
      <c r="A114" s="2">
        <v>113</v>
      </c>
      <c r="B114" s="5" t="s">
        <v>429</v>
      </c>
      <c r="C114" s="2"/>
      <c r="D114" s="62"/>
      <c r="E114" s="62"/>
      <c r="F114" s="62"/>
      <c r="G114" s="2"/>
      <c r="H1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"/>
  <sheetViews>
    <sheetView workbookViewId="0">
      <selection activeCell="J6" sqref="J6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12.28515625" customWidth="1"/>
    <col min="4" max="4" width="11.7109375" customWidth="1"/>
    <col min="5" max="5" width="12.42578125" customWidth="1"/>
  </cols>
  <sheetData>
    <row r="1" spans="1:5" ht="50.1" customHeight="1" x14ac:dyDescent="0.25">
      <c r="A1" s="42" t="s">
        <v>198</v>
      </c>
      <c r="B1" s="42" t="s">
        <v>199</v>
      </c>
      <c r="C1" s="42" t="s">
        <v>200</v>
      </c>
      <c r="D1" s="42" t="s">
        <v>201</v>
      </c>
      <c r="E1" s="42" t="s">
        <v>202</v>
      </c>
    </row>
    <row r="2" spans="1:5" ht="50.1" customHeight="1" x14ac:dyDescent="0.25">
      <c r="A2" s="42" t="s">
        <v>203</v>
      </c>
      <c r="B2" s="42" t="s">
        <v>204</v>
      </c>
      <c r="C2" s="42" t="s">
        <v>205</v>
      </c>
      <c r="D2" s="42" t="s">
        <v>206</v>
      </c>
      <c r="E2" s="42" t="s">
        <v>207</v>
      </c>
    </row>
    <row r="3" spans="1:5" ht="50.1" customHeight="1" x14ac:dyDescent="0.25">
      <c r="A3" s="42" t="s">
        <v>208</v>
      </c>
      <c r="B3" s="42" t="s">
        <v>201</v>
      </c>
      <c r="C3" s="42" t="s">
        <v>209</v>
      </c>
      <c r="D3" s="42" t="s">
        <v>210</v>
      </c>
      <c r="E3" s="42" t="s">
        <v>211</v>
      </c>
    </row>
    <row r="4" spans="1:5" ht="50.1" customHeight="1" x14ac:dyDescent="0.25">
      <c r="A4" s="42" t="s">
        <v>212</v>
      </c>
      <c r="B4" s="42" t="s">
        <v>213</v>
      </c>
      <c r="C4" s="42" t="s">
        <v>199</v>
      </c>
      <c r="D4" s="42" t="s">
        <v>214</v>
      </c>
      <c r="E4" s="42" t="s">
        <v>215</v>
      </c>
    </row>
    <row r="5" spans="1:5" ht="50.1" customHeight="1" x14ac:dyDescent="0.25">
      <c r="A5" s="42" t="s">
        <v>216</v>
      </c>
      <c r="B5" s="42" t="s">
        <v>217</v>
      </c>
      <c r="C5" s="42" t="s">
        <v>218</v>
      </c>
      <c r="D5" s="42" t="s">
        <v>219</v>
      </c>
      <c r="E5" s="42" t="s">
        <v>220</v>
      </c>
    </row>
    <row r="6" spans="1:5" ht="50.1" customHeight="1" x14ac:dyDescent="0.25">
      <c r="A6" s="42" t="s">
        <v>204</v>
      </c>
      <c r="B6" s="42" t="s">
        <v>221</v>
      </c>
      <c r="C6" s="42" t="s">
        <v>222</v>
      </c>
      <c r="D6" s="42" t="s">
        <v>221</v>
      </c>
      <c r="E6" s="42" t="s">
        <v>223</v>
      </c>
    </row>
  </sheetData>
  <pageMargins left="0.7" right="0.7" top="0.75" bottom="0.75" header="0.3" footer="0.3"/>
  <pageSetup fitToWidth="0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21"/>
  <sheetViews>
    <sheetView workbookViewId="0">
      <selection activeCell="A2" sqref="A2"/>
    </sheetView>
  </sheetViews>
  <sheetFormatPr defaultColWidth="8.85546875" defaultRowHeight="15" x14ac:dyDescent="0.25"/>
  <cols>
    <col min="1" max="1" width="4.42578125" customWidth="1"/>
    <col min="2" max="2" width="3" customWidth="1"/>
    <col min="3" max="3" width="10.85546875" customWidth="1"/>
    <col min="4" max="4" width="3.85546875" customWidth="1"/>
    <col min="5" max="5" width="3.140625" customWidth="1"/>
    <col min="6" max="6" width="10.42578125" customWidth="1"/>
    <col min="7" max="7" width="4" customWidth="1"/>
    <col min="8" max="8" width="2.42578125" customWidth="1"/>
    <col min="9" max="9" width="4.85546875" customWidth="1"/>
    <col min="10" max="10" width="10.42578125" customWidth="1"/>
    <col min="11" max="11" width="4.42578125" customWidth="1"/>
    <col min="12" max="12" width="2.42578125" customWidth="1"/>
    <col min="13" max="13" width="3.42578125" customWidth="1"/>
    <col min="14" max="14" width="10.42578125" customWidth="1"/>
    <col min="15" max="16" width="2.85546875" customWidth="1"/>
    <col min="17" max="17" width="8.42578125" customWidth="1"/>
    <col min="18" max="18" width="3.42578125" customWidth="1"/>
    <col min="19" max="19" width="2.42578125" customWidth="1"/>
    <col min="20" max="20" width="9.42578125" customWidth="1"/>
    <col min="21" max="21" width="23.85546875" customWidth="1"/>
    <col min="22" max="22" width="9.42578125" customWidth="1"/>
    <col min="23" max="23" width="2.85546875" customWidth="1"/>
    <col min="24" max="24" width="4.85546875" customWidth="1"/>
  </cols>
  <sheetData>
    <row r="2" spans="2:23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29"/>
      <c r="W2" s="29"/>
    </row>
    <row r="3" spans="2:23" ht="15" customHeight="1" x14ac:dyDescent="0.25">
      <c r="B3" s="29"/>
      <c r="C3" s="78" t="s">
        <v>180</v>
      </c>
      <c r="D3" s="78"/>
      <c r="E3" s="78"/>
      <c r="F3" s="78"/>
      <c r="G3" s="78"/>
      <c r="H3" s="22"/>
      <c r="I3" s="25"/>
      <c r="J3" s="25"/>
      <c r="K3" s="25"/>
      <c r="L3" s="22"/>
      <c r="M3" s="78" t="s">
        <v>182</v>
      </c>
      <c r="N3" s="78"/>
      <c r="O3" s="78"/>
      <c r="P3" s="78"/>
      <c r="Q3" s="78"/>
      <c r="R3" s="78"/>
      <c r="S3" s="30"/>
      <c r="T3" s="27"/>
      <c r="U3" s="27"/>
      <c r="V3" s="28"/>
      <c r="W3" s="29"/>
    </row>
    <row r="4" spans="2:23" ht="66" customHeight="1" x14ac:dyDescent="0.25">
      <c r="B4" s="29"/>
      <c r="C4" s="78"/>
      <c r="D4" s="78"/>
      <c r="E4" s="78"/>
      <c r="F4" s="78"/>
      <c r="G4" s="78"/>
      <c r="H4" s="31"/>
      <c r="I4" s="19"/>
      <c r="J4" s="19"/>
      <c r="K4" s="19"/>
      <c r="L4" s="31"/>
      <c r="M4" s="78"/>
      <c r="N4" s="78"/>
      <c r="O4" s="78"/>
      <c r="P4" s="78"/>
      <c r="Q4" s="78"/>
      <c r="R4" s="78"/>
      <c r="S4" s="32"/>
      <c r="T4" s="20"/>
      <c r="U4" s="20"/>
      <c r="V4" s="20"/>
      <c r="W4" s="29"/>
    </row>
    <row r="5" spans="2:23" ht="14.1" customHeight="1" x14ac:dyDescent="0.25">
      <c r="B5" s="29"/>
      <c r="C5" s="31"/>
      <c r="D5" s="31"/>
      <c r="E5" s="31"/>
      <c r="F5" s="31"/>
      <c r="G5" s="31"/>
      <c r="H5" s="31"/>
      <c r="I5" s="31"/>
      <c r="J5" s="4"/>
      <c r="K5" s="31"/>
      <c r="L5" s="31"/>
      <c r="M5" s="31"/>
      <c r="N5" s="31"/>
      <c r="O5" s="31"/>
      <c r="P5" s="31"/>
      <c r="Q5" s="31"/>
      <c r="R5" s="31"/>
      <c r="S5" s="32"/>
      <c r="T5" s="20"/>
      <c r="U5" s="20"/>
      <c r="V5" s="20"/>
      <c r="W5" s="29"/>
    </row>
    <row r="6" spans="2:23" ht="21" customHeight="1" x14ac:dyDescent="0.25">
      <c r="B6" s="29"/>
      <c r="C6" s="78" t="s">
        <v>181</v>
      </c>
      <c r="D6" s="78"/>
      <c r="E6" s="26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32"/>
      <c r="T6" s="20"/>
      <c r="U6" s="20"/>
      <c r="V6" s="20"/>
      <c r="W6" s="29"/>
    </row>
    <row r="7" spans="2:23" ht="33" customHeight="1" x14ac:dyDescent="0.25">
      <c r="B7" s="29"/>
      <c r="C7" s="78"/>
      <c r="D7" s="78"/>
      <c r="E7" s="36"/>
      <c r="F7" s="19"/>
      <c r="G7" s="19"/>
      <c r="H7" s="19"/>
      <c r="I7" s="19"/>
      <c r="J7" s="19"/>
      <c r="K7" s="19"/>
      <c r="L7" s="19"/>
      <c r="M7" s="19"/>
      <c r="N7" s="21"/>
      <c r="O7" s="21"/>
      <c r="P7" s="21"/>
      <c r="Q7" s="21"/>
      <c r="R7" s="21"/>
      <c r="S7" s="24"/>
      <c r="T7" s="23"/>
      <c r="U7" s="23"/>
      <c r="V7" s="20"/>
      <c r="W7" s="29"/>
    </row>
    <row r="8" spans="2:23" ht="21" customHeight="1" x14ac:dyDescent="0.25">
      <c r="B8" s="29"/>
      <c r="C8" s="78"/>
      <c r="D8" s="78"/>
      <c r="E8" s="36"/>
      <c r="F8" s="19"/>
      <c r="G8" s="19"/>
      <c r="H8" s="19"/>
      <c r="I8" s="19"/>
      <c r="J8" s="19"/>
      <c r="K8" s="19"/>
      <c r="L8" s="19"/>
      <c r="M8" s="19"/>
      <c r="N8" s="21"/>
      <c r="O8" s="21"/>
      <c r="P8" s="21"/>
      <c r="Q8" s="21"/>
      <c r="R8" s="21"/>
      <c r="S8" s="32"/>
      <c r="T8" s="23"/>
      <c r="U8" s="23"/>
      <c r="V8" s="20"/>
      <c r="W8" s="29"/>
    </row>
    <row r="9" spans="2:23" ht="15.95" customHeight="1" x14ac:dyDescent="0.25">
      <c r="B9" s="29"/>
      <c r="C9" s="78"/>
      <c r="D9" s="78"/>
      <c r="E9" s="31"/>
      <c r="F9" s="19"/>
      <c r="G9" s="19"/>
      <c r="H9" s="19"/>
      <c r="I9" s="19"/>
      <c r="J9" s="19"/>
      <c r="K9" s="19"/>
      <c r="L9" s="19"/>
      <c r="M9" s="19"/>
      <c r="N9" s="19"/>
      <c r="O9" s="31"/>
      <c r="P9" s="31"/>
      <c r="Q9" s="31"/>
      <c r="R9" s="31"/>
      <c r="S9" s="32"/>
      <c r="T9" s="20"/>
      <c r="U9" s="20"/>
      <c r="V9" s="20"/>
      <c r="W9" s="29"/>
    </row>
    <row r="10" spans="2:23" ht="20.100000000000001" customHeight="1" x14ac:dyDescent="0.25">
      <c r="B10" s="29"/>
      <c r="C10" s="78"/>
      <c r="D10" s="78"/>
      <c r="E10" s="26"/>
      <c r="F10" s="19"/>
      <c r="G10" s="19"/>
      <c r="H10" s="19"/>
      <c r="I10" s="19"/>
      <c r="J10" s="19"/>
      <c r="K10" s="19"/>
      <c r="L10" s="19"/>
      <c r="M10" s="19"/>
      <c r="N10" s="19"/>
      <c r="O10" s="26"/>
      <c r="P10" s="78" t="s">
        <v>183</v>
      </c>
      <c r="Q10" s="78"/>
      <c r="R10" s="78"/>
      <c r="S10" s="32"/>
      <c r="T10" s="20"/>
      <c r="U10" s="20"/>
      <c r="V10" s="20"/>
      <c r="W10" s="29"/>
    </row>
    <row r="11" spans="2:23" ht="59.1" customHeight="1" x14ac:dyDescent="0.25">
      <c r="B11" s="29"/>
      <c r="C11" s="78"/>
      <c r="D11" s="78"/>
      <c r="E11" s="31"/>
      <c r="F11" s="19"/>
      <c r="G11" s="19"/>
      <c r="H11" s="19"/>
      <c r="I11" s="19"/>
      <c r="J11" s="19"/>
      <c r="K11" s="19"/>
      <c r="L11" s="19"/>
      <c r="M11" s="19"/>
      <c r="N11" s="19"/>
      <c r="O11" s="31"/>
      <c r="P11" s="78"/>
      <c r="Q11" s="78"/>
      <c r="R11" s="78"/>
      <c r="S11" s="80"/>
      <c r="T11" s="20"/>
      <c r="U11" s="81" t="s">
        <v>179</v>
      </c>
      <c r="V11" s="20"/>
      <c r="W11" s="29"/>
    </row>
    <row r="12" spans="2:23" ht="14.1" customHeight="1" x14ac:dyDescent="0.25">
      <c r="B12" s="29"/>
      <c r="C12" s="31"/>
      <c r="D12" s="31"/>
      <c r="E12" s="31"/>
      <c r="F12" s="19"/>
      <c r="G12" s="19"/>
      <c r="H12" s="19"/>
      <c r="I12" s="19"/>
      <c r="J12" s="19"/>
      <c r="K12" s="19"/>
      <c r="L12" s="19"/>
      <c r="M12" s="19"/>
      <c r="N12" s="19"/>
      <c r="O12" s="31"/>
      <c r="P12" s="31"/>
      <c r="Q12" s="31"/>
      <c r="R12" s="31"/>
      <c r="S12" s="80"/>
      <c r="T12" s="20"/>
      <c r="U12" s="82"/>
      <c r="V12" s="20"/>
      <c r="W12" s="29"/>
    </row>
    <row r="13" spans="2:23" ht="53.1" customHeight="1" x14ac:dyDescent="0.25">
      <c r="B13" s="29"/>
      <c r="C13" s="78" t="s">
        <v>94</v>
      </c>
      <c r="D13" s="78"/>
      <c r="E13" s="31"/>
      <c r="F13" s="19"/>
      <c r="G13" s="19"/>
      <c r="H13" s="19"/>
      <c r="I13" s="19"/>
      <c r="J13" s="19"/>
      <c r="K13" s="19"/>
      <c r="L13" s="19"/>
      <c r="M13" s="19"/>
      <c r="N13" s="19"/>
      <c r="O13" s="31"/>
      <c r="P13" s="78" t="s">
        <v>66</v>
      </c>
      <c r="Q13" s="78"/>
      <c r="R13" s="78"/>
      <c r="S13" s="80"/>
      <c r="T13" s="20"/>
      <c r="U13" s="83"/>
      <c r="V13" s="20"/>
      <c r="W13" s="29"/>
    </row>
    <row r="14" spans="2:23" ht="15.95" customHeight="1" x14ac:dyDescent="0.25">
      <c r="B14" s="29"/>
      <c r="C14" s="78"/>
      <c r="D14" s="78"/>
      <c r="E14" s="26"/>
      <c r="F14" s="21"/>
      <c r="G14" s="21"/>
      <c r="H14" s="21"/>
      <c r="I14" s="21"/>
      <c r="J14" s="21"/>
      <c r="K14" s="21"/>
      <c r="L14" s="21"/>
      <c r="M14" s="21"/>
      <c r="N14" s="21"/>
      <c r="O14" s="26"/>
      <c r="P14" s="78"/>
      <c r="Q14" s="78"/>
      <c r="R14" s="78"/>
      <c r="S14" s="32"/>
      <c r="T14" s="20"/>
      <c r="U14" s="20"/>
      <c r="V14" s="20"/>
      <c r="W14" s="29"/>
    </row>
    <row r="15" spans="2:23" ht="17.100000000000001" customHeight="1" x14ac:dyDescent="0.25">
      <c r="B15" s="29"/>
      <c r="C15" s="31"/>
      <c r="D15" s="31"/>
      <c r="E15" s="31"/>
      <c r="F15" s="31"/>
      <c r="G15" s="31"/>
      <c r="H15" s="31"/>
      <c r="I15" s="31"/>
      <c r="J15" s="4"/>
      <c r="K15" s="31"/>
      <c r="L15" s="31"/>
      <c r="M15" s="31"/>
      <c r="N15" s="31"/>
      <c r="O15" s="31"/>
      <c r="P15" s="31"/>
      <c r="Q15" s="31"/>
      <c r="R15" s="31"/>
      <c r="S15" s="32"/>
      <c r="T15" s="20"/>
      <c r="U15" s="20"/>
      <c r="V15" s="20"/>
      <c r="W15" s="29"/>
    </row>
    <row r="16" spans="2:23" ht="29.1" customHeight="1" x14ac:dyDescent="0.25">
      <c r="B16" s="29"/>
      <c r="C16" s="78" t="s">
        <v>60</v>
      </c>
      <c r="D16" s="78"/>
      <c r="E16" s="31"/>
      <c r="F16" s="19"/>
      <c r="G16" s="19"/>
      <c r="H16" s="19"/>
      <c r="I16" s="19"/>
      <c r="J16" s="19"/>
      <c r="K16" s="19"/>
      <c r="L16" s="19"/>
      <c r="M16" s="19"/>
      <c r="N16" s="19"/>
      <c r="O16" s="31"/>
      <c r="P16" s="19"/>
      <c r="Q16" s="19"/>
      <c r="R16" s="19"/>
      <c r="S16" s="32"/>
      <c r="T16" s="20"/>
      <c r="U16" s="20"/>
      <c r="V16" s="20"/>
      <c r="W16" s="29"/>
    </row>
    <row r="17" spans="2:24" ht="33" customHeight="1" x14ac:dyDescent="0.25">
      <c r="B17" s="29"/>
      <c r="C17" s="78"/>
      <c r="D17" s="78"/>
      <c r="E17" s="4"/>
      <c r="F17" s="19"/>
      <c r="G17" s="19"/>
      <c r="H17" s="19"/>
      <c r="I17" s="19"/>
      <c r="J17" s="19"/>
      <c r="K17" s="19"/>
      <c r="L17" s="19"/>
      <c r="M17" s="19"/>
      <c r="N17" s="19"/>
      <c r="O17" s="4"/>
      <c r="P17" s="19"/>
      <c r="Q17" s="19"/>
      <c r="R17" s="19"/>
      <c r="S17" s="17"/>
      <c r="T17" s="20"/>
      <c r="U17" s="20"/>
      <c r="V17" s="20"/>
      <c r="W17" s="29"/>
    </row>
    <row r="18" spans="2:24" ht="15" customHeight="1" x14ac:dyDescent="0.25">
      <c r="B18" s="29"/>
      <c r="C18" s="78"/>
      <c r="D18" s="78"/>
      <c r="E18" s="31"/>
      <c r="F18" s="31"/>
      <c r="G18" s="4"/>
      <c r="H18" s="31"/>
      <c r="I18" s="31"/>
      <c r="J18" s="4"/>
      <c r="K18" s="31"/>
      <c r="L18" s="31"/>
      <c r="M18" s="4"/>
      <c r="N18" s="31"/>
      <c r="O18" s="31"/>
      <c r="P18" s="21"/>
      <c r="Q18" s="19"/>
      <c r="R18" s="19"/>
      <c r="S18" s="32"/>
      <c r="T18" s="20"/>
      <c r="U18" s="20"/>
      <c r="V18" s="20"/>
      <c r="W18" s="29"/>
    </row>
    <row r="19" spans="2:24" ht="68.099999999999994" customHeight="1" x14ac:dyDescent="0.25">
      <c r="B19" s="29"/>
      <c r="C19" s="78"/>
      <c r="D19" s="78"/>
      <c r="E19" s="31"/>
      <c r="F19" s="78" t="s">
        <v>95</v>
      </c>
      <c r="G19" s="78"/>
      <c r="H19" s="31"/>
      <c r="I19" s="78" t="s">
        <v>119</v>
      </c>
      <c r="J19" s="78"/>
      <c r="K19" s="78"/>
      <c r="L19" s="31"/>
      <c r="M19" s="78" t="s">
        <v>96</v>
      </c>
      <c r="N19" s="78"/>
      <c r="O19" s="31"/>
      <c r="P19" s="21"/>
      <c r="Q19" s="19"/>
      <c r="R19" s="19"/>
      <c r="S19" s="32"/>
      <c r="T19" s="20"/>
      <c r="U19" s="20"/>
      <c r="V19" s="20"/>
      <c r="W19" s="29"/>
    </row>
    <row r="20" spans="2:24" ht="14.1" customHeight="1" x14ac:dyDescent="0.25">
      <c r="B20" s="29"/>
      <c r="C20" s="79"/>
      <c r="D20" s="79"/>
      <c r="E20" s="79"/>
      <c r="F20" s="79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"/>
      <c r="R20" s="31"/>
      <c r="S20" s="79"/>
      <c r="T20" s="79"/>
      <c r="U20" s="79"/>
      <c r="V20" s="79"/>
      <c r="W20" s="29"/>
    </row>
    <row r="21" spans="2:24" x14ac:dyDescent="0.25">
      <c r="X21" t="s">
        <v>436</v>
      </c>
    </row>
  </sheetData>
  <mergeCells count="14">
    <mergeCell ref="C3:G4"/>
    <mergeCell ref="M3:R4"/>
    <mergeCell ref="P10:R11"/>
    <mergeCell ref="C6:D11"/>
    <mergeCell ref="S20:V20"/>
    <mergeCell ref="C20:F20"/>
    <mergeCell ref="S11:S13"/>
    <mergeCell ref="I19:K19"/>
    <mergeCell ref="F19:G19"/>
    <mergeCell ref="M19:N19"/>
    <mergeCell ref="C13:D14"/>
    <mergeCell ref="U11:U13"/>
    <mergeCell ref="C16:D19"/>
    <mergeCell ref="P13:R14"/>
  </mergeCells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2" workbookViewId="0">
      <selection activeCell="J2" sqref="J2"/>
    </sheetView>
  </sheetViews>
  <sheetFormatPr defaultColWidth="8.85546875" defaultRowHeight="15" x14ac:dyDescent="0.25"/>
  <cols>
    <col min="1" max="1" width="15.42578125" customWidth="1"/>
    <col min="2" max="9" width="12.42578125" customWidth="1"/>
    <col min="10" max="10" width="53.42578125" style="39" customWidth="1"/>
  </cols>
  <sheetData>
    <row r="1" spans="1:14" x14ac:dyDescent="0.25">
      <c r="A1" s="2" t="s">
        <v>77</v>
      </c>
      <c r="B1" s="2" t="s">
        <v>62</v>
      </c>
      <c r="C1" s="2" t="s">
        <v>90</v>
      </c>
      <c r="D1" s="2" t="s">
        <v>31</v>
      </c>
      <c r="E1" s="2" t="s">
        <v>78</v>
      </c>
      <c r="F1" s="2" t="s">
        <v>33</v>
      </c>
      <c r="G1" s="2" t="s">
        <v>10</v>
      </c>
      <c r="H1" s="2" t="s">
        <v>35</v>
      </c>
      <c r="I1" s="2" t="s">
        <v>34</v>
      </c>
      <c r="J1" s="37" t="s">
        <v>44</v>
      </c>
    </row>
    <row r="2" spans="1:14" ht="136.5" customHeight="1" x14ac:dyDescent="0.25">
      <c r="A2" s="7" t="s">
        <v>46</v>
      </c>
      <c r="B2" s="7" t="s">
        <v>91</v>
      </c>
      <c r="C2" s="7">
        <f>SUM(D2:G2)</f>
        <v>25</v>
      </c>
      <c r="D2" s="7">
        <v>9</v>
      </c>
      <c r="E2" s="7">
        <v>9</v>
      </c>
      <c r="F2" s="7">
        <v>5</v>
      </c>
      <c r="G2" s="7">
        <v>2</v>
      </c>
      <c r="H2" s="7" t="s">
        <v>13</v>
      </c>
      <c r="I2" s="7" t="s">
        <v>24</v>
      </c>
      <c r="J2" s="38" t="s">
        <v>266</v>
      </c>
      <c r="K2" s="33"/>
      <c r="L2" s="3"/>
      <c r="M2" s="34"/>
      <c r="N2" s="34"/>
    </row>
    <row r="3" spans="1:14" s="47" customFormat="1" ht="90" x14ac:dyDescent="0.25">
      <c r="A3" s="45" t="s">
        <v>45</v>
      </c>
      <c r="B3" s="45" t="s">
        <v>284</v>
      </c>
      <c r="C3" s="45">
        <f t="shared" ref="C3:C7" si="0">SUM(D3:G3)</f>
        <v>25</v>
      </c>
      <c r="D3" s="45">
        <v>4</v>
      </c>
      <c r="E3" s="45">
        <v>14</v>
      </c>
      <c r="F3" s="45">
        <v>6</v>
      </c>
      <c r="G3" s="45">
        <v>1</v>
      </c>
      <c r="H3" s="45" t="s">
        <v>29</v>
      </c>
      <c r="I3" s="45" t="s">
        <v>286</v>
      </c>
      <c r="J3" s="48" t="s">
        <v>224</v>
      </c>
    </row>
    <row r="4" spans="1:14" ht="135" x14ac:dyDescent="0.25">
      <c r="A4" s="7" t="s">
        <v>64</v>
      </c>
      <c r="B4" s="7" t="s">
        <v>92</v>
      </c>
      <c r="C4" s="7">
        <f t="shared" si="0"/>
        <v>25</v>
      </c>
      <c r="D4" s="7">
        <v>5</v>
      </c>
      <c r="E4" s="7">
        <v>14</v>
      </c>
      <c r="F4" s="7">
        <v>4</v>
      </c>
      <c r="G4" s="7">
        <v>2</v>
      </c>
      <c r="H4" s="7" t="s">
        <v>29</v>
      </c>
      <c r="I4" s="7" t="s">
        <v>41</v>
      </c>
      <c r="J4" s="38" t="s">
        <v>262</v>
      </c>
    </row>
    <row r="5" spans="1:14" s="47" customFormat="1" ht="120" x14ac:dyDescent="0.25">
      <c r="A5" s="45" t="s">
        <v>75</v>
      </c>
      <c r="B5" s="45" t="s">
        <v>282</v>
      </c>
      <c r="C5" s="45">
        <f t="shared" si="0"/>
        <v>25</v>
      </c>
      <c r="D5" s="45">
        <v>7</v>
      </c>
      <c r="E5" s="45">
        <v>3</v>
      </c>
      <c r="F5" s="45">
        <v>14</v>
      </c>
      <c r="G5" s="45">
        <v>1</v>
      </c>
      <c r="H5" s="45" t="s">
        <v>7</v>
      </c>
      <c r="I5" s="45" t="s">
        <v>41</v>
      </c>
      <c r="J5" s="46" t="s">
        <v>265</v>
      </c>
    </row>
    <row r="6" spans="1:14" s="47" customFormat="1" ht="105" x14ac:dyDescent="0.25">
      <c r="A6" s="45" t="s">
        <v>76</v>
      </c>
      <c r="B6" s="45" t="s">
        <v>281</v>
      </c>
      <c r="C6" s="45">
        <f t="shared" si="0"/>
        <v>25</v>
      </c>
      <c r="D6" s="45">
        <v>14</v>
      </c>
      <c r="E6" s="45">
        <v>4</v>
      </c>
      <c r="F6" s="45">
        <v>1</v>
      </c>
      <c r="G6" s="45">
        <v>6</v>
      </c>
      <c r="H6" s="45" t="s">
        <v>3</v>
      </c>
      <c r="I6" s="45" t="s">
        <v>285</v>
      </c>
      <c r="J6" s="46" t="s">
        <v>225</v>
      </c>
    </row>
    <row r="7" spans="1:14" s="47" customFormat="1" ht="105" x14ac:dyDescent="0.25">
      <c r="A7" s="45" t="s">
        <v>128</v>
      </c>
      <c r="B7" s="45" t="s">
        <v>283</v>
      </c>
      <c r="C7" s="45">
        <f t="shared" si="0"/>
        <v>25</v>
      </c>
      <c r="D7" s="45">
        <v>9</v>
      </c>
      <c r="E7" s="45">
        <v>9</v>
      </c>
      <c r="F7" s="45">
        <v>0</v>
      </c>
      <c r="G7" s="45">
        <v>7</v>
      </c>
      <c r="H7" s="45" t="s">
        <v>71</v>
      </c>
      <c r="I7" s="45" t="s">
        <v>286</v>
      </c>
      <c r="J7" s="46" t="s">
        <v>129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ySplit="1" topLeftCell="A25" activePane="bottomLeft" state="frozen"/>
      <selection pane="bottomLeft" sqref="A1:F49"/>
    </sheetView>
  </sheetViews>
  <sheetFormatPr defaultColWidth="8.85546875" defaultRowHeight="30" customHeight="1" x14ac:dyDescent="0.25"/>
  <cols>
    <col min="1" max="1" width="4" style="60" customWidth="1"/>
    <col min="2" max="2" width="9" style="43" customWidth="1"/>
    <col min="3" max="3" width="8" style="43" customWidth="1"/>
    <col min="4" max="4" width="21.42578125" style="3" customWidth="1"/>
    <col min="5" max="5" width="12.140625" style="3" hidden="1" customWidth="1"/>
    <col min="6" max="6" width="28.7109375" style="3" customWidth="1"/>
    <col min="7" max="12" width="6.7109375" style="3" customWidth="1"/>
    <col min="13" max="13" width="6.42578125" style="3" customWidth="1"/>
    <col min="14" max="14" width="6.7109375" style="3" customWidth="1"/>
    <col min="15" max="15" width="6.28515625" style="3" customWidth="1"/>
    <col min="16" max="16" width="7.42578125" style="3" customWidth="1"/>
    <col min="17" max="17" width="7.85546875" style="3" customWidth="1"/>
    <col min="18" max="18" width="8" style="3" customWidth="1"/>
    <col min="19" max="19" width="8.140625" style="3" customWidth="1"/>
    <col min="20" max="20" width="7.42578125" style="3" customWidth="1"/>
    <col min="21" max="16384" width="8.85546875" style="3"/>
  </cols>
  <sheetData>
    <row r="1" spans="1:12" ht="30" customHeight="1" x14ac:dyDescent="0.25">
      <c r="A1" s="58" t="s">
        <v>310</v>
      </c>
      <c r="B1" s="52" t="s">
        <v>287</v>
      </c>
      <c r="C1" s="52" t="s">
        <v>22</v>
      </c>
      <c r="D1" s="53" t="s">
        <v>306</v>
      </c>
      <c r="E1" s="53" t="s">
        <v>319</v>
      </c>
      <c r="F1" s="54" t="s">
        <v>44</v>
      </c>
      <c r="G1" s="3" t="s">
        <v>288</v>
      </c>
      <c r="H1" s="3" t="s">
        <v>289</v>
      </c>
      <c r="I1" s="3" t="s">
        <v>290</v>
      </c>
      <c r="J1" s="3" t="s">
        <v>291</v>
      </c>
      <c r="K1" s="3" t="s">
        <v>64</v>
      </c>
      <c r="L1" s="3" t="s">
        <v>46</v>
      </c>
    </row>
    <row r="2" spans="1:12" ht="30" customHeight="1" x14ac:dyDescent="0.25">
      <c r="A2" s="59">
        <v>1</v>
      </c>
      <c r="B2" s="55"/>
      <c r="C2" s="55"/>
      <c r="D2" s="53" t="s">
        <v>226</v>
      </c>
      <c r="E2" s="2"/>
      <c r="F2" s="5"/>
    </row>
    <row r="3" spans="1:12" ht="30" customHeight="1" x14ac:dyDescent="0.25">
      <c r="A3" s="59">
        <v>2</v>
      </c>
      <c r="B3" s="55" t="s">
        <v>297</v>
      </c>
      <c r="C3" s="5" t="s">
        <v>267</v>
      </c>
      <c r="D3" s="2" t="s">
        <v>264</v>
      </c>
      <c r="E3" s="2"/>
      <c r="F3" s="5" t="s">
        <v>305</v>
      </c>
    </row>
    <row r="4" spans="1:12" ht="30" customHeight="1" x14ac:dyDescent="0.25">
      <c r="A4" s="59">
        <v>3</v>
      </c>
      <c r="B4" s="55" t="s">
        <v>297</v>
      </c>
      <c r="C4" s="5" t="s">
        <v>267</v>
      </c>
      <c r="D4" s="2" t="s">
        <v>227</v>
      </c>
      <c r="E4" s="2" t="s">
        <v>100</v>
      </c>
      <c r="F4" s="5" t="str">
        <f>VLOOKUP(E4,ClueListForPrint!$A$1:$B$36,2,FALSE)</f>
        <v>The lord keep the dagger in his room and it is missing</v>
      </c>
    </row>
    <row r="5" spans="1:12" ht="30" customHeight="1" x14ac:dyDescent="0.25">
      <c r="A5" s="59">
        <v>4</v>
      </c>
      <c r="B5" s="55"/>
      <c r="C5" s="5"/>
      <c r="D5" s="5"/>
      <c r="E5" s="5"/>
      <c r="F5" s="5"/>
    </row>
    <row r="6" spans="1:12" ht="30" customHeight="1" x14ac:dyDescent="0.25">
      <c r="A6" s="59">
        <v>5</v>
      </c>
      <c r="B6" s="55"/>
      <c r="C6" s="5"/>
      <c r="D6" s="54" t="s">
        <v>228</v>
      </c>
      <c r="E6" s="5"/>
      <c r="F6" s="5"/>
    </row>
    <row r="7" spans="1:12" ht="30" customHeight="1" x14ac:dyDescent="0.25">
      <c r="A7" s="59">
        <v>6</v>
      </c>
      <c r="B7" s="55" t="s">
        <v>181</v>
      </c>
      <c r="C7" s="5" t="s">
        <v>298</v>
      </c>
      <c r="D7" s="5" t="s">
        <v>229</v>
      </c>
      <c r="E7" s="5" t="s">
        <v>122</v>
      </c>
      <c r="F7" s="5" t="str">
        <f>VLOOKUP(E7,ClueListForPrint!$A$1:$B$36,2,FALSE)</f>
        <v>The accounting books with several pages ripped off</v>
      </c>
      <c r="J7" s="3">
        <v>1</v>
      </c>
      <c r="K7" s="3">
        <v>1</v>
      </c>
      <c r="L7" s="3">
        <v>1</v>
      </c>
    </row>
    <row r="8" spans="1:12" ht="30" customHeight="1" x14ac:dyDescent="0.25">
      <c r="A8" s="59">
        <v>7</v>
      </c>
      <c r="B8" s="55" t="s">
        <v>298</v>
      </c>
      <c r="C8" s="5" t="s">
        <v>75</v>
      </c>
      <c r="D8" s="5" t="s">
        <v>230</v>
      </c>
      <c r="E8" s="5" t="s">
        <v>108</v>
      </c>
      <c r="F8" s="5" t="str">
        <f>VLOOKUP(E8,ClueListForPrint!$A$1:$B$36,2,FALSE)</f>
        <v xml:space="preserve">The accountant is untrustful.   </v>
      </c>
    </row>
    <row r="9" spans="1:12" ht="30" customHeight="1" x14ac:dyDescent="0.25">
      <c r="A9" s="59">
        <v>8</v>
      </c>
      <c r="B9" s="55" t="s">
        <v>322</v>
      </c>
      <c r="C9" s="5" t="s">
        <v>268</v>
      </c>
      <c r="D9" s="5" t="s">
        <v>231</v>
      </c>
      <c r="E9" s="5" t="s">
        <v>121</v>
      </c>
      <c r="F9" s="5" t="str">
        <f>VLOOKUP(E9,ClueListForPrint!$A$1:$B$36,2,FALSE)</f>
        <v>A receipt from a Casino for $10000.00 is in the child's room</v>
      </c>
      <c r="G9" s="3">
        <v>4</v>
      </c>
    </row>
    <row r="10" spans="1:12" ht="30" customHeight="1" x14ac:dyDescent="0.25">
      <c r="A10" s="59">
        <v>9</v>
      </c>
      <c r="B10" s="55" t="s">
        <v>298</v>
      </c>
      <c r="C10" s="5" t="s">
        <v>268</v>
      </c>
      <c r="D10" s="5" t="s">
        <v>232</v>
      </c>
      <c r="E10" s="5" t="s">
        <v>104</v>
      </c>
      <c r="F10" s="5" t="str">
        <f>VLOOKUP(E10,ClueListForPrint!$A$1:$B$36,2,FALSE)</f>
        <v>The lord's child is so lazy and gambling all the time.</v>
      </c>
    </row>
    <row r="11" spans="1:12" ht="30" customHeight="1" x14ac:dyDescent="0.25">
      <c r="A11" s="59">
        <v>10</v>
      </c>
      <c r="B11" s="55" t="s">
        <v>298</v>
      </c>
      <c r="C11" s="5" t="s">
        <v>275</v>
      </c>
      <c r="D11" s="5" t="s">
        <v>233</v>
      </c>
      <c r="E11" s="5" t="s">
        <v>108</v>
      </c>
      <c r="F11" s="5" t="str">
        <f>VLOOKUP(E11,ClueListForPrint!$A$1:$B$36,2,FALSE)</f>
        <v xml:space="preserve">The accountant is untrustful.   </v>
      </c>
    </row>
    <row r="12" spans="1:12" ht="30" customHeight="1" x14ac:dyDescent="0.25">
      <c r="A12" s="59">
        <v>11</v>
      </c>
      <c r="B12" s="55" t="s">
        <v>268</v>
      </c>
      <c r="C12" s="5" t="s">
        <v>64</v>
      </c>
      <c r="D12" s="5" t="s">
        <v>234</v>
      </c>
      <c r="E12" s="5" t="s">
        <v>123</v>
      </c>
      <c r="F12" s="5" t="str">
        <f>VLOOKUP(E12,ClueListForPrint!$A$1:$B$36,2,FALSE)</f>
        <v xml:space="preserve">The ripped off pages with made up numbers. </v>
      </c>
      <c r="J12" s="3">
        <v>1</v>
      </c>
      <c r="K12" s="3">
        <v>1</v>
      </c>
      <c r="L12" s="3">
        <v>1</v>
      </c>
    </row>
    <row r="13" spans="1:12" ht="30" customHeight="1" x14ac:dyDescent="0.25">
      <c r="A13" s="59">
        <v>12</v>
      </c>
      <c r="B13" s="55" t="s">
        <v>298</v>
      </c>
      <c r="C13" s="5" t="s">
        <v>268</v>
      </c>
      <c r="D13" s="5" t="s">
        <v>235</v>
      </c>
      <c r="E13" s="5" t="s">
        <v>101</v>
      </c>
      <c r="F13" s="5" t="str">
        <f>VLOOKUP(E13,ClueListForPrint!$A$1:$B$36,2,FALSE)</f>
        <v xml:space="preserve">I am stealing money from the lord's account. </v>
      </c>
    </row>
    <row r="14" spans="1:12" ht="30" customHeight="1" x14ac:dyDescent="0.25">
      <c r="A14" s="59">
        <v>13</v>
      </c>
      <c r="B14" s="56" t="s">
        <v>298</v>
      </c>
      <c r="C14" s="57" t="s">
        <v>268</v>
      </c>
      <c r="D14" s="57" t="s">
        <v>236</v>
      </c>
      <c r="E14" s="57" t="s">
        <v>115</v>
      </c>
      <c r="F14" s="57" t="str">
        <f>VLOOKUP(E14,ClueListForPrint!$A$1:$B$36,2,FALSE)</f>
        <v>The lords' dagger in his suitcase</v>
      </c>
    </row>
    <row r="15" spans="1:12" ht="30" customHeight="1" x14ac:dyDescent="0.25">
      <c r="A15" s="59">
        <v>14</v>
      </c>
      <c r="B15" s="55"/>
      <c r="C15" s="5"/>
      <c r="D15" s="5"/>
      <c r="E15" s="5"/>
      <c r="F15" s="5"/>
    </row>
    <row r="16" spans="1:12" ht="30" customHeight="1" x14ac:dyDescent="0.25">
      <c r="A16" s="59">
        <v>15</v>
      </c>
      <c r="B16" s="55"/>
      <c r="C16" s="5"/>
      <c r="D16" s="54" t="s">
        <v>237</v>
      </c>
      <c r="E16" s="5"/>
      <c r="F16" s="5"/>
    </row>
    <row r="17" spans="1:12" ht="30" customHeight="1" x14ac:dyDescent="0.25">
      <c r="A17" s="59">
        <v>16</v>
      </c>
      <c r="B17" s="55" t="s">
        <v>298</v>
      </c>
      <c r="C17" s="5" t="s">
        <v>267</v>
      </c>
      <c r="D17" s="5" t="s">
        <v>299</v>
      </c>
      <c r="E17" s="5" t="s">
        <v>110</v>
      </c>
      <c r="F17" s="5" t="str">
        <f>VLOOKUP(E17,ClueListForPrint!$A$1:$B$36,2,FALSE)</f>
        <v>The lord likes to manipulate people and he enjoyed it.</v>
      </c>
    </row>
    <row r="18" spans="1:12" ht="30" customHeight="1" x14ac:dyDescent="0.25">
      <c r="A18" s="59">
        <v>17</v>
      </c>
      <c r="B18" s="55" t="s">
        <v>298</v>
      </c>
      <c r="C18" s="5" t="s">
        <v>269</v>
      </c>
      <c r="D18" s="5" t="s">
        <v>300</v>
      </c>
      <c r="E18" s="5" t="s">
        <v>197</v>
      </c>
      <c r="F18" s="5" t="str">
        <f>VLOOKUP(E18,ClueListForPrint!$A$1:$B$36,2,FALSE)</f>
        <v>She has a lover</v>
      </c>
    </row>
    <row r="19" spans="1:12" ht="30" customHeight="1" x14ac:dyDescent="0.25">
      <c r="A19" s="59">
        <v>18</v>
      </c>
      <c r="B19" s="55" t="s">
        <v>301</v>
      </c>
      <c r="C19" s="5" t="s">
        <v>193</v>
      </c>
      <c r="D19" s="5" t="s">
        <v>238</v>
      </c>
      <c r="E19" s="5" t="s">
        <v>120</v>
      </c>
      <c r="F19" s="5" t="str">
        <f>VLOOKUP(E19,ClueListForPrint!$A$1:$B$36,2,FALSE)</f>
        <v xml:space="preserve">In the dinning room, there is a piece of paper asking for an meeting at mid-night.  Half burnt. </v>
      </c>
    </row>
    <row r="20" spans="1:12" ht="30" customHeight="1" x14ac:dyDescent="0.25">
      <c r="A20" s="59">
        <v>19</v>
      </c>
      <c r="B20" s="55" t="s">
        <v>298</v>
      </c>
      <c r="C20" s="5" t="s">
        <v>272</v>
      </c>
      <c r="D20" s="5" t="s">
        <v>239</v>
      </c>
      <c r="E20" s="5" t="s">
        <v>271</v>
      </c>
      <c r="F20" s="5" t="str">
        <f>VLOOKUP(E20,ClueListForPrint!$A$1:$B$36,2,FALSE)</f>
        <v>I know the lord's wife does not love the lord.</v>
      </c>
    </row>
    <row r="21" spans="1:12" ht="30" customHeight="1" x14ac:dyDescent="0.25">
      <c r="A21" s="59">
        <v>20</v>
      </c>
      <c r="B21" s="55" t="s">
        <v>302</v>
      </c>
      <c r="C21" s="5" t="s">
        <v>193</v>
      </c>
      <c r="D21" s="5" t="s">
        <v>240</v>
      </c>
      <c r="E21" s="5" t="s">
        <v>127</v>
      </c>
      <c r="F21" s="5" t="str">
        <f>VLOOKUP(E21,ClueListForPrint!$A$1:$B$36,2,FALSE)</f>
        <v>A love letter from some one</v>
      </c>
    </row>
    <row r="22" spans="1:12" ht="30" customHeight="1" x14ac:dyDescent="0.25">
      <c r="A22" s="59">
        <v>21</v>
      </c>
      <c r="B22" s="55" t="s">
        <v>298</v>
      </c>
      <c r="C22" s="5" t="s">
        <v>193</v>
      </c>
      <c r="D22" s="5" t="s">
        <v>241</v>
      </c>
      <c r="E22" s="5" t="s">
        <v>99</v>
      </c>
      <c r="F22" s="5" t="str">
        <f>VLOOKUP(E22,ClueListForPrint!$A$1:$B$36,2,FALSE)</f>
        <v>I drugged the lord to meet the child</v>
      </c>
    </row>
    <row r="23" spans="1:12" ht="30" customHeight="1" x14ac:dyDescent="0.25">
      <c r="A23" s="59">
        <v>22</v>
      </c>
      <c r="B23" s="55" t="s">
        <v>298</v>
      </c>
      <c r="C23" s="5" t="s">
        <v>193</v>
      </c>
      <c r="D23" s="5" t="s">
        <v>242</v>
      </c>
      <c r="E23" s="5" t="s">
        <v>194</v>
      </c>
      <c r="F23" s="5" t="str">
        <f>VLOOKUP(E23,ClueListForPrint!$A$1:$B$36,2,FALSE)</f>
        <v>The garden Door is locked at night</v>
      </c>
    </row>
    <row r="24" spans="1:12" ht="30" customHeight="1" x14ac:dyDescent="0.25">
      <c r="A24" s="59">
        <v>23</v>
      </c>
      <c r="B24" s="55" t="s">
        <v>297</v>
      </c>
      <c r="C24" s="5" t="s">
        <v>298</v>
      </c>
      <c r="D24" s="5" t="s">
        <v>243</v>
      </c>
      <c r="E24" s="5" t="s">
        <v>117</v>
      </c>
      <c r="F24" s="5" t="str">
        <f>VLOOKUP(E24,ClueListForPrint!$A$1:$B$36,2,FALSE)</f>
        <v>There is a bottle of sleeping pills.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</row>
    <row r="25" spans="1:12" ht="30" customHeight="1" x14ac:dyDescent="0.25">
      <c r="A25" s="59">
        <v>24</v>
      </c>
      <c r="B25" s="55" t="s">
        <v>298</v>
      </c>
      <c r="C25" s="5" t="s">
        <v>273</v>
      </c>
      <c r="D25" s="5" t="s">
        <v>244</v>
      </c>
      <c r="E25" s="5" t="s">
        <v>113</v>
      </c>
      <c r="F25" s="5" t="str">
        <f>VLOOKUP(E25,ClueListForPrint!$A$1:$B$36,2,FALSE)</f>
        <v>The lord's wife takes sleeping pills.</v>
      </c>
    </row>
    <row r="26" spans="1:12" ht="30" customHeight="1" x14ac:dyDescent="0.25">
      <c r="A26" s="59">
        <v>25</v>
      </c>
      <c r="B26" s="55"/>
      <c r="C26" s="5"/>
      <c r="D26" s="5"/>
      <c r="E26" s="5"/>
      <c r="F26" s="5"/>
    </row>
    <row r="27" spans="1:12" ht="30" customHeight="1" x14ac:dyDescent="0.25">
      <c r="A27" s="59">
        <v>26</v>
      </c>
      <c r="B27" s="55"/>
      <c r="C27" s="5"/>
      <c r="D27" s="54" t="s">
        <v>245</v>
      </c>
      <c r="E27" s="5"/>
      <c r="F27" s="5"/>
    </row>
    <row r="28" spans="1:12" ht="30" customHeight="1" x14ac:dyDescent="0.25">
      <c r="A28" s="59">
        <v>27</v>
      </c>
      <c r="B28" s="55" t="s">
        <v>298</v>
      </c>
      <c r="C28" s="5" t="s">
        <v>269</v>
      </c>
      <c r="D28" s="5" t="s">
        <v>246</v>
      </c>
      <c r="E28" s="5" t="s">
        <v>111</v>
      </c>
      <c r="F28" s="5" t="str">
        <f>VLOOKUP(E28,ClueListForPrint!$A$1:$B$36,2,FALSE)</f>
        <v>I saw someone at night arround the garden area.</v>
      </c>
    </row>
    <row r="29" spans="1:12" ht="30" customHeight="1" x14ac:dyDescent="0.25">
      <c r="A29" s="59">
        <v>28</v>
      </c>
      <c r="B29" s="55" t="s">
        <v>303</v>
      </c>
      <c r="C29" s="5" t="s">
        <v>298</v>
      </c>
      <c r="D29" s="5" t="s">
        <v>247</v>
      </c>
      <c r="E29" s="5" t="s">
        <v>116</v>
      </c>
      <c r="F29" s="5" t="str">
        <f>VLOOKUP(E29,ClueListForPrint!$A$1:$B$36,2,FALSE)</f>
        <v>handkerchief with the Friend's Initial.</v>
      </c>
      <c r="I29" s="3">
        <v>3</v>
      </c>
    </row>
    <row r="30" spans="1:12" ht="30" customHeight="1" x14ac:dyDescent="0.25">
      <c r="A30" s="59">
        <v>29</v>
      </c>
      <c r="B30" s="55" t="s">
        <v>303</v>
      </c>
      <c r="C30" s="5" t="s">
        <v>298</v>
      </c>
      <c r="D30" s="5" t="s">
        <v>304</v>
      </c>
      <c r="E30" s="5" t="s">
        <v>126</v>
      </c>
      <c r="F30" s="5" t="str">
        <f>VLOOKUP(E30,ClueListForPrint!$A$1:$B$36,2,FALSE)</f>
        <v>Hidden entrance to the Lord's room</v>
      </c>
    </row>
    <row r="31" spans="1:12" ht="30" customHeight="1" x14ac:dyDescent="0.25">
      <c r="A31" s="59">
        <v>30</v>
      </c>
      <c r="B31" s="55" t="s">
        <v>298</v>
      </c>
      <c r="C31" s="5" t="s">
        <v>270</v>
      </c>
      <c r="D31" s="5" t="s">
        <v>248</v>
      </c>
      <c r="E31" s="5" t="s">
        <v>102</v>
      </c>
      <c r="F31" s="5" t="str">
        <f>VLOOKUP(E31,ClueListForPrint!$A$1:$B$36,2,FALSE)</f>
        <v>I went to the lords's room at night to kill him. But I was not successful</v>
      </c>
    </row>
    <row r="32" spans="1:12" ht="30" customHeight="1" x14ac:dyDescent="0.25">
      <c r="A32" s="59">
        <v>31</v>
      </c>
      <c r="B32" s="55" t="s">
        <v>60</v>
      </c>
      <c r="C32" s="5" t="s">
        <v>270</v>
      </c>
      <c r="D32" s="5" t="s">
        <v>249</v>
      </c>
      <c r="E32" s="5" t="s">
        <v>125</v>
      </c>
      <c r="F32" s="5" t="str">
        <f>VLOOKUP(E32,ClueListForPrint!$A$1:$B$36,2,FALSE)</f>
        <v>A photo of a family in the gardern one of them looks like the Lords' friend</v>
      </c>
    </row>
    <row r="33" spans="1:12" ht="30" customHeight="1" x14ac:dyDescent="0.25">
      <c r="A33" s="59">
        <v>32</v>
      </c>
      <c r="B33" s="55" t="s">
        <v>298</v>
      </c>
      <c r="C33" s="5" t="s">
        <v>381</v>
      </c>
      <c r="D33" s="5" t="s">
        <v>382</v>
      </c>
      <c r="E33" s="5" t="s">
        <v>106</v>
      </c>
      <c r="F33" s="5" t="str">
        <f>VLOOKUP(E33,ClueListForPrint!$A$1:$B$36,2,FALSE)</f>
        <v xml:space="preserve">The lord used some way to take this property from his friend. </v>
      </c>
    </row>
    <row r="34" spans="1:12" ht="30" customHeight="1" x14ac:dyDescent="0.25">
      <c r="A34" s="59">
        <v>33</v>
      </c>
      <c r="B34" s="55" t="s">
        <v>298</v>
      </c>
      <c r="C34" s="5" t="s">
        <v>270</v>
      </c>
      <c r="D34" s="5" t="s">
        <v>250</v>
      </c>
      <c r="E34" s="5" t="s">
        <v>109</v>
      </c>
      <c r="F34" s="5" t="str">
        <f>VLOOKUP(E34,ClueListForPrint!$A$1:$B$36,2,FALSE)</f>
        <v>There is a hidden passway in this property. Connecting the lord's room and the garden.</v>
      </c>
    </row>
    <row r="35" spans="1:12" ht="30" customHeight="1" x14ac:dyDescent="0.25">
      <c r="A35" s="59">
        <v>34</v>
      </c>
      <c r="B35" s="55" t="s">
        <v>307</v>
      </c>
      <c r="C35" s="5" t="s">
        <v>270</v>
      </c>
      <c r="D35" s="5" t="s">
        <v>251</v>
      </c>
      <c r="E35" s="5" t="s">
        <v>192</v>
      </c>
      <c r="F35" s="5" t="str">
        <f>VLOOKUP(E35,ClueListForPrint!$A$1:$B$36,2,FALSE)</f>
        <v>The Passway was block at the end. However hard to knock it, It does not open</v>
      </c>
    </row>
    <row r="36" spans="1:12" ht="30" customHeight="1" x14ac:dyDescent="0.25">
      <c r="A36" s="59">
        <v>35</v>
      </c>
      <c r="B36" s="55"/>
      <c r="C36" s="5"/>
      <c r="D36" s="5"/>
      <c r="E36" s="5"/>
      <c r="F36" s="5"/>
    </row>
    <row r="37" spans="1:12" ht="30" customHeight="1" x14ac:dyDescent="0.25">
      <c r="A37" s="59">
        <v>36</v>
      </c>
      <c r="B37" s="55"/>
      <c r="C37" s="5"/>
      <c r="D37" s="54" t="s">
        <v>252</v>
      </c>
      <c r="E37" s="5"/>
      <c r="F37" s="5"/>
    </row>
    <row r="38" spans="1:12" ht="30" customHeight="1" x14ac:dyDescent="0.25">
      <c r="A38" s="59">
        <v>37</v>
      </c>
      <c r="B38" s="55" t="s">
        <v>179</v>
      </c>
      <c r="C38" s="5" t="s">
        <v>41</v>
      </c>
      <c r="D38" s="5" t="s">
        <v>253</v>
      </c>
      <c r="E38" s="5" t="s">
        <v>118</v>
      </c>
      <c r="F38" s="5" t="str">
        <f>VLOOKUP(E38,ClueListForPrint!$A$1:$B$36,2,FALSE)</f>
        <v>A dagger was sunk in the pond</v>
      </c>
    </row>
    <row r="39" spans="1:12" ht="30" customHeight="1" x14ac:dyDescent="0.25">
      <c r="A39" s="59">
        <v>38</v>
      </c>
      <c r="B39" s="55" t="s">
        <v>308</v>
      </c>
      <c r="C39" s="5" t="s">
        <v>269</v>
      </c>
      <c r="D39" s="5" t="s">
        <v>254</v>
      </c>
      <c r="E39" s="5" t="s">
        <v>124</v>
      </c>
      <c r="F39" s="5" t="str">
        <f>VLOOKUP(E39,ClueListForPrint!$A$1:$B$36,2,FALSE)</f>
        <v>An ID with the picture of the servant but under a different name.</v>
      </c>
      <c r="G39" s="3">
        <v>1</v>
      </c>
    </row>
    <row r="40" spans="1:12" ht="30" customHeight="1" x14ac:dyDescent="0.25">
      <c r="A40" s="59">
        <v>39</v>
      </c>
      <c r="B40" s="55" t="s">
        <v>298</v>
      </c>
      <c r="C40" s="5" t="s">
        <v>269</v>
      </c>
      <c r="D40" s="5" t="s">
        <v>255</v>
      </c>
      <c r="E40" s="5" t="s">
        <v>103</v>
      </c>
      <c r="F40" s="5" t="str">
        <f>VLOOKUP(E40,ClueListForPrint!$A$1:$B$36,2,FALSE)</f>
        <v>I am an Assassin. The lord hired me to kill his wife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</row>
    <row r="41" spans="1:12" ht="30" customHeight="1" x14ac:dyDescent="0.25">
      <c r="A41" s="59">
        <v>40</v>
      </c>
      <c r="B41" s="55" t="s">
        <v>298</v>
      </c>
      <c r="C41" s="5" t="s">
        <v>269</v>
      </c>
      <c r="D41" s="5" t="s">
        <v>246</v>
      </c>
      <c r="E41" s="5" t="s">
        <v>111</v>
      </c>
      <c r="F41" s="5" t="str">
        <f>VLOOKUP(E41,ClueListForPrint!$A$1:$B$36,2,FALSE)</f>
        <v>I saw someone at night arround the garden area.</v>
      </c>
    </row>
    <row r="42" spans="1:12" ht="30" customHeight="1" x14ac:dyDescent="0.25">
      <c r="A42" s="59">
        <v>41</v>
      </c>
      <c r="B42" s="55" t="s">
        <v>298</v>
      </c>
      <c r="C42" s="5" t="s">
        <v>275</v>
      </c>
      <c r="D42" s="5" t="s">
        <v>274</v>
      </c>
      <c r="E42" s="5" t="s">
        <v>112</v>
      </c>
      <c r="F42" s="5" t="str">
        <f>VLOOKUP(E42,ClueListForPrint!$A$1:$B$36,2,FALSE)</f>
        <v>The door between the main area and outer place is generally locked at night.</v>
      </c>
    </row>
    <row r="43" spans="1:12" ht="30" customHeight="1" x14ac:dyDescent="0.25">
      <c r="A43" s="59">
        <v>42</v>
      </c>
      <c r="B43" s="55" t="s">
        <v>298</v>
      </c>
      <c r="C43" s="5" t="s">
        <v>193</v>
      </c>
      <c r="D43" s="5" t="s">
        <v>242</v>
      </c>
      <c r="E43" s="5" t="s">
        <v>194</v>
      </c>
      <c r="F43" s="5" t="str">
        <f>VLOOKUP(E43,ClueListForPrint!$A$1:$B$36,2,FALSE)</f>
        <v>The garden Door is locked at night</v>
      </c>
    </row>
    <row r="44" spans="1:12" ht="30" customHeight="1" x14ac:dyDescent="0.25">
      <c r="A44" s="59">
        <v>43</v>
      </c>
      <c r="B44" s="55"/>
      <c r="C44" s="5"/>
      <c r="D44" s="5"/>
      <c r="E44" s="5"/>
      <c r="F44" s="5"/>
    </row>
    <row r="45" spans="1:12" ht="30" customHeight="1" x14ac:dyDescent="0.25">
      <c r="A45" s="59">
        <v>44</v>
      </c>
      <c r="B45" s="55"/>
      <c r="C45" s="5"/>
      <c r="D45" s="54" t="s">
        <v>256</v>
      </c>
      <c r="E45" s="5"/>
      <c r="F45" s="5"/>
    </row>
    <row r="46" spans="1:12" ht="30" customHeight="1" x14ac:dyDescent="0.25">
      <c r="A46" s="59">
        <v>45</v>
      </c>
      <c r="B46" s="55" t="s">
        <v>298</v>
      </c>
      <c r="C46" s="5" t="s">
        <v>269</v>
      </c>
      <c r="D46" s="5" t="s">
        <v>257</v>
      </c>
      <c r="E46" s="5" t="s">
        <v>107</v>
      </c>
      <c r="F46" s="5" t="str">
        <f>VLOOKUP(E46,ClueListForPrint!$A$1:$B$36,2,FALSE)</f>
        <v>I heard the butler  cursing the lord secretly</v>
      </c>
    </row>
    <row r="47" spans="1:12" ht="30" customHeight="1" x14ac:dyDescent="0.25">
      <c r="A47" s="59">
        <v>46</v>
      </c>
      <c r="B47" s="55" t="s">
        <v>298</v>
      </c>
      <c r="C47" s="5" t="s">
        <v>276</v>
      </c>
      <c r="D47" s="5" t="s">
        <v>258</v>
      </c>
      <c r="E47" s="5" t="s">
        <v>112</v>
      </c>
      <c r="F47" s="5" t="str">
        <f>VLOOKUP(E47,ClueListForPrint!$A$1:$B$36,2,FALSE)</f>
        <v>The door between the main area and outer place is generally locked at night.</v>
      </c>
    </row>
    <row r="48" spans="1:12" ht="30" customHeight="1" x14ac:dyDescent="0.25">
      <c r="A48" s="59">
        <v>47</v>
      </c>
      <c r="B48" s="55" t="s">
        <v>298</v>
      </c>
      <c r="C48" s="5" t="s">
        <v>268</v>
      </c>
      <c r="D48" s="5" t="s">
        <v>309</v>
      </c>
      <c r="E48" s="5" t="s">
        <v>114</v>
      </c>
      <c r="F48" s="5" t="str">
        <f>VLOOKUP(E48,ClueListForPrint!$A$1:$B$36,2,FALSE)</f>
        <v>The door between the main area and outer place was remaind unlocked last night.</v>
      </c>
    </row>
    <row r="49" spans="1:6" ht="30" customHeight="1" x14ac:dyDescent="0.25">
      <c r="A49" s="59">
        <v>48</v>
      </c>
      <c r="B49" s="56" t="s">
        <v>298</v>
      </c>
      <c r="C49" s="57" t="s">
        <v>272</v>
      </c>
      <c r="D49" s="57" t="s">
        <v>259</v>
      </c>
      <c r="E49" s="57" t="s">
        <v>105</v>
      </c>
      <c r="F49" s="57" t="str">
        <f>VLOOKUP(E49,ClueListForPrint!$A$1:$B$36,2,FALSE)</f>
        <v>I left the main door open at the night</v>
      </c>
    </row>
  </sheetData>
  <sortState ref="A2:H50">
    <sortCondition ref="A2:A50"/>
  </sortState>
  <conditionalFormatting sqref="G1:G1048576">
    <cfRule type="cellIs" dxfId="1" priority="10" operator="equal">
      <formula>"Bulter"</formula>
    </cfRule>
  </conditionalFormatting>
  <conditionalFormatting sqref="G1:L1048576">
    <cfRule type="cellIs" dxfId="0" priority="9" operator="greater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90" zoomScaleNormal="90" zoomScalePageLayoutView="90" workbookViewId="0">
      <pane ySplit="1" topLeftCell="A3" activePane="bottomLeft" state="frozen"/>
      <selection pane="bottomLeft" activeCell="J7" sqref="J7"/>
    </sheetView>
  </sheetViews>
  <sheetFormatPr defaultColWidth="8.85546875" defaultRowHeight="15" x14ac:dyDescent="0.25"/>
  <cols>
    <col min="1" max="1" width="13.85546875" customWidth="1"/>
    <col min="2" max="2" width="13.140625" customWidth="1"/>
    <col min="3" max="9" width="12.42578125" customWidth="1"/>
    <col min="10" max="10" width="53.42578125" style="39" customWidth="1"/>
  </cols>
  <sheetData>
    <row r="1" spans="1:14" x14ac:dyDescent="0.25">
      <c r="A1" s="2" t="s">
        <v>77</v>
      </c>
      <c r="B1" s="2" t="s">
        <v>62</v>
      </c>
      <c r="C1" s="2" t="s">
        <v>90</v>
      </c>
      <c r="D1" s="2" t="s">
        <v>31</v>
      </c>
      <c r="E1" s="2" t="s">
        <v>78</v>
      </c>
      <c r="F1" s="2" t="s">
        <v>33</v>
      </c>
      <c r="G1" s="2" t="s">
        <v>10</v>
      </c>
      <c r="H1" s="2" t="s">
        <v>35</v>
      </c>
      <c r="I1" s="2" t="s">
        <v>34</v>
      </c>
      <c r="J1" s="37" t="s">
        <v>44</v>
      </c>
    </row>
    <row r="2" spans="1:14" ht="136.5" customHeight="1" x14ac:dyDescent="0.25">
      <c r="A2" s="7" t="s">
        <v>46</v>
      </c>
      <c r="B2" s="7" t="s">
        <v>438</v>
      </c>
      <c r="C2" s="7">
        <f>SUM(D2:G2)</f>
        <v>25</v>
      </c>
      <c r="D2" s="7">
        <v>9</v>
      </c>
      <c r="E2" s="7">
        <v>9</v>
      </c>
      <c r="F2" s="7">
        <v>5</v>
      </c>
      <c r="G2" s="7">
        <v>2</v>
      </c>
      <c r="H2" s="7" t="s">
        <v>13</v>
      </c>
      <c r="I2" s="7" t="s">
        <v>24</v>
      </c>
      <c r="J2" s="38" t="s">
        <v>266</v>
      </c>
      <c r="K2" s="33"/>
      <c r="L2" s="3"/>
      <c r="M2" s="34"/>
      <c r="N2" s="34"/>
    </row>
    <row r="3" spans="1:14" s="41" customFormat="1" ht="90" x14ac:dyDescent="0.25">
      <c r="A3" s="49" t="s">
        <v>45</v>
      </c>
      <c r="B3" s="49" t="s">
        <v>293</v>
      </c>
      <c r="C3" s="49">
        <f t="shared" ref="C3:C7" si="0">SUM(D3:G3)</f>
        <v>25</v>
      </c>
      <c r="D3" s="49">
        <v>5</v>
      </c>
      <c r="E3" s="49">
        <v>9</v>
      </c>
      <c r="F3" s="49">
        <v>9</v>
      </c>
      <c r="G3" s="49">
        <v>2</v>
      </c>
      <c r="H3" s="49" t="s">
        <v>17</v>
      </c>
      <c r="I3" s="49" t="s">
        <v>296</v>
      </c>
      <c r="J3" s="50" t="s">
        <v>224</v>
      </c>
    </row>
    <row r="4" spans="1:14" s="41" customFormat="1" ht="135" x14ac:dyDescent="0.25">
      <c r="A4" s="49" t="s">
        <v>439</v>
      </c>
      <c r="B4" s="49" t="s">
        <v>92</v>
      </c>
      <c r="C4" s="49">
        <f t="shared" si="0"/>
        <v>25</v>
      </c>
      <c r="D4" s="49">
        <v>5</v>
      </c>
      <c r="E4" s="49">
        <v>14</v>
      </c>
      <c r="F4" s="49">
        <v>4</v>
      </c>
      <c r="G4" s="49">
        <v>2</v>
      </c>
      <c r="H4" s="49" t="s">
        <v>29</v>
      </c>
      <c r="I4" s="49" t="s">
        <v>41</v>
      </c>
      <c r="J4" s="50" t="s">
        <v>262</v>
      </c>
    </row>
    <row r="5" spans="1:14" s="41" customFormat="1" ht="120" x14ac:dyDescent="0.25">
      <c r="A5" s="49" t="s">
        <v>75</v>
      </c>
      <c r="B5" s="49" t="s">
        <v>292</v>
      </c>
      <c r="C5" s="49">
        <f t="shared" si="0"/>
        <v>25</v>
      </c>
      <c r="D5" s="49">
        <v>5</v>
      </c>
      <c r="E5" s="49">
        <v>5</v>
      </c>
      <c r="F5" s="49">
        <v>14</v>
      </c>
      <c r="G5" s="49">
        <v>1</v>
      </c>
      <c r="H5" s="49" t="s">
        <v>7</v>
      </c>
      <c r="I5" s="49" t="s">
        <v>41</v>
      </c>
      <c r="J5" s="51" t="s">
        <v>265</v>
      </c>
    </row>
    <row r="6" spans="1:14" s="41" customFormat="1" ht="105" x14ac:dyDescent="0.25">
      <c r="A6" s="49" t="s">
        <v>76</v>
      </c>
      <c r="B6" s="49" t="s">
        <v>294</v>
      </c>
      <c r="C6" s="49">
        <f t="shared" si="0"/>
        <v>25</v>
      </c>
      <c r="D6" s="49">
        <v>14</v>
      </c>
      <c r="E6" s="49">
        <v>4</v>
      </c>
      <c r="F6" s="49">
        <v>4</v>
      </c>
      <c r="G6" s="49">
        <v>3</v>
      </c>
      <c r="H6" s="49" t="s">
        <v>3</v>
      </c>
      <c r="I6" s="49" t="s">
        <v>41</v>
      </c>
      <c r="J6" s="51" t="s">
        <v>225</v>
      </c>
    </row>
    <row r="7" spans="1:14" s="41" customFormat="1" ht="105" x14ac:dyDescent="0.25">
      <c r="A7" s="49" t="s">
        <v>128</v>
      </c>
      <c r="B7" s="49" t="s">
        <v>295</v>
      </c>
      <c r="C7" s="49">
        <f t="shared" si="0"/>
        <v>25</v>
      </c>
      <c r="D7" s="49">
        <v>9</v>
      </c>
      <c r="E7" s="49">
        <v>4</v>
      </c>
      <c r="F7" s="49">
        <v>9</v>
      </c>
      <c r="G7" s="49">
        <v>3</v>
      </c>
      <c r="H7" s="49" t="s">
        <v>25</v>
      </c>
      <c r="I7" s="49" t="s">
        <v>286</v>
      </c>
      <c r="J7" s="51" t="s">
        <v>129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opLeftCell="A19" workbookViewId="0">
      <selection activeCell="E38" sqref="E38"/>
    </sheetView>
  </sheetViews>
  <sheetFormatPr defaultColWidth="27.42578125" defaultRowHeight="15" x14ac:dyDescent="0.25"/>
  <cols>
    <col min="1" max="1" width="27.42578125" customWidth="1"/>
  </cols>
  <sheetData>
    <row r="1" spans="1:8" x14ac:dyDescent="0.25">
      <c r="A1" t="s">
        <v>135</v>
      </c>
    </row>
    <row r="2" spans="1:8" x14ac:dyDescent="0.25">
      <c r="A2" s="2" t="s">
        <v>77</v>
      </c>
      <c r="B2" s="2" t="s">
        <v>133</v>
      </c>
      <c r="C2" s="2" t="s">
        <v>134</v>
      </c>
      <c r="D2" s="2" t="s">
        <v>46</v>
      </c>
      <c r="E2" s="2" t="s">
        <v>64</v>
      </c>
      <c r="F2" s="2" t="s">
        <v>76</v>
      </c>
      <c r="G2" s="2" t="s">
        <v>98</v>
      </c>
      <c r="H2" s="2" t="s">
        <v>128</v>
      </c>
    </row>
    <row r="3" spans="1:8" x14ac:dyDescent="0.25">
      <c r="A3" s="2" t="s">
        <v>133</v>
      </c>
      <c r="B3" s="2" t="s">
        <v>41</v>
      </c>
      <c r="C3" s="2">
        <v>1</v>
      </c>
      <c r="D3" s="2">
        <v>1</v>
      </c>
      <c r="E3" s="2">
        <v>2</v>
      </c>
      <c r="F3" s="2">
        <v>1</v>
      </c>
      <c r="G3" s="2">
        <v>3</v>
      </c>
      <c r="H3" s="2">
        <v>1</v>
      </c>
    </row>
    <row r="4" spans="1:8" x14ac:dyDescent="0.25">
      <c r="A4" s="2" t="s">
        <v>77</v>
      </c>
      <c r="B4" s="2" t="s">
        <v>133</v>
      </c>
      <c r="C4" s="2" t="s">
        <v>134</v>
      </c>
      <c r="D4" s="2" t="s">
        <v>46</v>
      </c>
      <c r="E4" s="2" t="s">
        <v>64</v>
      </c>
      <c r="F4" s="2" t="s">
        <v>76</v>
      </c>
      <c r="G4" s="2" t="s">
        <v>98</v>
      </c>
      <c r="H4" s="2" t="s">
        <v>128</v>
      </c>
    </row>
    <row r="5" spans="1:8" x14ac:dyDescent="0.25">
      <c r="A5" s="2" t="s">
        <v>134</v>
      </c>
      <c r="B5" s="2">
        <v>1</v>
      </c>
      <c r="C5" s="2" t="s">
        <v>41</v>
      </c>
      <c r="D5" s="2">
        <v>3</v>
      </c>
      <c r="E5" s="2">
        <v>0</v>
      </c>
      <c r="F5" s="2">
        <v>1</v>
      </c>
      <c r="G5" s="2">
        <v>3</v>
      </c>
      <c r="H5" s="2">
        <v>0</v>
      </c>
    </row>
    <row r="6" spans="1:8" x14ac:dyDescent="0.25">
      <c r="A6" s="2" t="s">
        <v>77</v>
      </c>
      <c r="B6" s="2" t="s">
        <v>133</v>
      </c>
      <c r="C6" s="2" t="s">
        <v>134</v>
      </c>
      <c r="D6" s="2" t="s">
        <v>46</v>
      </c>
      <c r="E6" s="2" t="s">
        <v>64</v>
      </c>
      <c r="F6" s="2" t="s">
        <v>76</v>
      </c>
      <c r="G6" s="2" t="s">
        <v>98</v>
      </c>
      <c r="H6" s="2" t="s">
        <v>128</v>
      </c>
    </row>
    <row r="7" spans="1:8" x14ac:dyDescent="0.25">
      <c r="A7" s="2" t="s">
        <v>46</v>
      </c>
      <c r="B7" s="2">
        <v>2</v>
      </c>
      <c r="C7" s="2">
        <v>3</v>
      </c>
      <c r="D7" s="2" t="s">
        <v>41</v>
      </c>
      <c r="E7" s="2">
        <v>1</v>
      </c>
      <c r="F7" s="2">
        <v>2</v>
      </c>
      <c r="G7" s="2">
        <v>3</v>
      </c>
      <c r="H7" s="2">
        <v>1</v>
      </c>
    </row>
    <row r="8" spans="1:8" x14ac:dyDescent="0.25">
      <c r="A8" s="2" t="s">
        <v>77</v>
      </c>
      <c r="B8" s="2" t="s">
        <v>133</v>
      </c>
      <c r="C8" s="2" t="s">
        <v>134</v>
      </c>
      <c r="D8" s="2" t="s">
        <v>46</v>
      </c>
      <c r="E8" s="2" t="s">
        <v>64</v>
      </c>
      <c r="F8" s="2" t="s">
        <v>76</v>
      </c>
      <c r="G8" s="2" t="s">
        <v>98</v>
      </c>
      <c r="H8" s="2" t="s">
        <v>128</v>
      </c>
    </row>
    <row r="9" spans="1:8" x14ac:dyDescent="0.25">
      <c r="A9" s="2" t="s">
        <v>64</v>
      </c>
      <c r="B9" s="2">
        <v>3</v>
      </c>
      <c r="C9" s="2">
        <v>2</v>
      </c>
      <c r="D9" s="2">
        <v>1</v>
      </c>
      <c r="E9" s="2" t="s">
        <v>41</v>
      </c>
      <c r="F9" s="2">
        <v>1</v>
      </c>
      <c r="G9" s="2">
        <v>2</v>
      </c>
      <c r="H9" s="2">
        <v>0</v>
      </c>
    </row>
    <row r="10" spans="1:8" x14ac:dyDescent="0.25">
      <c r="A10" s="2" t="s">
        <v>77</v>
      </c>
      <c r="B10" s="2" t="s">
        <v>133</v>
      </c>
      <c r="C10" s="2" t="s">
        <v>134</v>
      </c>
      <c r="D10" s="2" t="s">
        <v>46</v>
      </c>
      <c r="E10" s="2" t="s">
        <v>64</v>
      </c>
      <c r="F10" s="2" t="s">
        <v>76</v>
      </c>
      <c r="G10" s="2" t="s">
        <v>98</v>
      </c>
      <c r="H10" s="2" t="s">
        <v>128</v>
      </c>
    </row>
    <row r="11" spans="1:8" x14ac:dyDescent="0.25">
      <c r="A11" s="2" t="s">
        <v>76</v>
      </c>
      <c r="B11" s="2">
        <v>2</v>
      </c>
      <c r="C11" s="2">
        <v>2</v>
      </c>
      <c r="D11" s="2">
        <v>2</v>
      </c>
      <c r="E11" s="2">
        <v>1</v>
      </c>
      <c r="F11" s="2" t="s">
        <v>41</v>
      </c>
      <c r="G11" s="2">
        <v>3</v>
      </c>
      <c r="H11" s="2">
        <v>0</v>
      </c>
    </row>
    <row r="12" spans="1:8" x14ac:dyDescent="0.25">
      <c r="A12" s="2" t="s">
        <v>77</v>
      </c>
      <c r="B12" s="2" t="s">
        <v>133</v>
      </c>
      <c r="C12" s="2" t="s">
        <v>134</v>
      </c>
      <c r="D12" s="2" t="s">
        <v>46</v>
      </c>
      <c r="E12" s="2" t="s">
        <v>64</v>
      </c>
      <c r="F12" s="2" t="s">
        <v>76</v>
      </c>
      <c r="G12" s="2" t="s">
        <v>98</v>
      </c>
      <c r="H12" s="2" t="s">
        <v>128</v>
      </c>
    </row>
    <row r="13" spans="1:8" x14ac:dyDescent="0.25">
      <c r="A13" s="2" t="s">
        <v>98</v>
      </c>
      <c r="B13" s="2">
        <v>3</v>
      </c>
      <c r="C13" s="2">
        <v>3</v>
      </c>
      <c r="D13" s="2">
        <v>2</v>
      </c>
      <c r="E13" s="2">
        <v>1</v>
      </c>
      <c r="F13" s="2">
        <v>2</v>
      </c>
      <c r="G13" s="2" t="s">
        <v>41</v>
      </c>
      <c r="H13" s="2">
        <v>2</v>
      </c>
    </row>
    <row r="14" spans="1:8" x14ac:dyDescent="0.25">
      <c r="A14" s="2" t="s">
        <v>77</v>
      </c>
      <c r="B14" s="2" t="s">
        <v>133</v>
      </c>
      <c r="C14" s="2" t="s">
        <v>134</v>
      </c>
      <c r="D14" s="2" t="s">
        <v>46</v>
      </c>
      <c r="E14" s="2" t="s">
        <v>64</v>
      </c>
      <c r="F14" s="2" t="s">
        <v>76</v>
      </c>
      <c r="G14" s="2" t="s">
        <v>98</v>
      </c>
      <c r="H14" s="2" t="s">
        <v>128</v>
      </c>
    </row>
    <row r="15" spans="1:8" x14ac:dyDescent="0.25">
      <c r="A15" s="2" t="s">
        <v>128</v>
      </c>
      <c r="B15" s="2">
        <v>1</v>
      </c>
      <c r="C15" s="2">
        <v>1</v>
      </c>
      <c r="D15" s="2">
        <v>2</v>
      </c>
      <c r="E15" s="2">
        <v>0</v>
      </c>
      <c r="F15" s="2">
        <v>2</v>
      </c>
      <c r="G15" s="2">
        <v>2</v>
      </c>
      <c r="H15" s="2" t="s">
        <v>41</v>
      </c>
    </row>
    <row r="16" spans="1:8" x14ac:dyDescent="0.25">
      <c r="A16" s="28"/>
      <c r="B16" s="28"/>
      <c r="C16" s="28"/>
      <c r="D16" s="28"/>
      <c r="E16" s="28"/>
      <c r="F16" s="28"/>
      <c r="G16" s="28"/>
      <c r="H16" s="28"/>
    </row>
    <row r="17" spans="1:8" x14ac:dyDescent="0.25">
      <c r="A17" s="28"/>
      <c r="B17" s="28"/>
      <c r="C17" s="28"/>
      <c r="D17" s="28"/>
      <c r="E17" s="28"/>
      <c r="F17" s="28"/>
      <c r="G17" s="28"/>
      <c r="H17" s="28"/>
    </row>
    <row r="19" spans="1:8" x14ac:dyDescent="0.25">
      <c r="A19" t="s">
        <v>136</v>
      </c>
    </row>
    <row r="20" spans="1:8" x14ac:dyDescent="0.25">
      <c r="A20" s="2" t="s">
        <v>77</v>
      </c>
      <c r="B20" s="2" t="s">
        <v>133</v>
      </c>
      <c r="C20" s="2" t="s">
        <v>134</v>
      </c>
      <c r="D20" s="2" t="s">
        <v>46</v>
      </c>
      <c r="E20" s="2" t="s">
        <v>64</v>
      </c>
      <c r="F20" s="2" t="s">
        <v>76</v>
      </c>
      <c r="G20" s="2" t="s">
        <v>98</v>
      </c>
      <c r="H20" s="2" t="s">
        <v>128</v>
      </c>
    </row>
    <row r="21" spans="1:8" ht="75" x14ac:dyDescent="0.25">
      <c r="A21" s="2" t="s">
        <v>133</v>
      </c>
      <c r="B21" s="5" t="s">
        <v>41</v>
      </c>
      <c r="C21" s="5" t="s">
        <v>143</v>
      </c>
      <c r="D21" s="5" t="s">
        <v>144</v>
      </c>
      <c r="E21" s="5" t="s">
        <v>145</v>
      </c>
      <c r="F21" s="5" t="s">
        <v>146</v>
      </c>
      <c r="G21" s="5" t="s">
        <v>147</v>
      </c>
      <c r="H21" s="5" t="s">
        <v>148</v>
      </c>
    </row>
    <row r="22" spans="1:8" x14ac:dyDescent="0.25">
      <c r="A22" s="2" t="s">
        <v>77</v>
      </c>
      <c r="B22" s="2" t="s">
        <v>133</v>
      </c>
      <c r="C22" s="2" t="s">
        <v>134</v>
      </c>
      <c r="D22" s="2" t="s">
        <v>46</v>
      </c>
      <c r="E22" s="2" t="s">
        <v>64</v>
      </c>
      <c r="F22" s="2" t="s">
        <v>76</v>
      </c>
      <c r="G22" s="2" t="s">
        <v>98</v>
      </c>
      <c r="H22" s="2" t="s">
        <v>128</v>
      </c>
    </row>
    <row r="23" spans="1:8" ht="90" x14ac:dyDescent="0.25">
      <c r="A23" s="5" t="s">
        <v>134</v>
      </c>
      <c r="B23" s="35" t="s">
        <v>137</v>
      </c>
      <c r="C23" s="5" t="s">
        <v>41</v>
      </c>
      <c r="D23" s="5" t="s">
        <v>142</v>
      </c>
      <c r="E23" s="5" t="s">
        <v>138</v>
      </c>
      <c r="F23" s="5" t="s">
        <v>139</v>
      </c>
      <c r="G23" s="5" t="s">
        <v>140</v>
      </c>
      <c r="H23" s="5" t="s">
        <v>141</v>
      </c>
    </row>
    <row r="24" spans="1:8" x14ac:dyDescent="0.25">
      <c r="A24" s="2" t="s">
        <v>77</v>
      </c>
      <c r="B24" s="2" t="s">
        <v>133</v>
      </c>
      <c r="C24" s="2" t="s">
        <v>134</v>
      </c>
      <c r="D24" s="2" t="s">
        <v>46</v>
      </c>
      <c r="E24" s="2" t="s">
        <v>64</v>
      </c>
      <c r="F24" s="2" t="s">
        <v>76</v>
      </c>
      <c r="G24" s="2" t="s">
        <v>98</v>
      </c>
      <c r="H24" s="2" t="s">
        <v>128</v>
      </c>
    </row>
    <row r="25" spans="1:8" ht="60" x14ac:dyDescent="0.25">
      <c r="A25" s="5" t="s">
        <v>46</v>
      </c>
      <c r="B25" s="5" t="s">
        <v>149</v>
      </c>
      <c r="C25" s="5" t="s">
        <v>150</v>
      </c>
      <c r="D25" s="5" t="s">
        <v>41</v>
      </c>
      <c r="E25" s="5" t="s">
        <v>151</v>
      </c>
      <c r="F25" s="5" t="s">
        <v>152</v>
      </c>
      <c r="G25" s="5" t="s">
        <v>153</v>
      </c>
      <c r="H25" s="5" t="s">
        <v>154</v>
      </c>
    </row>
    <row r="26" spans="1:8" x14ac:dyDescent="0.25">
      <c r="A26" s="2" t="s">
        <v>77</v>
      </c>
      <c r="B26" s="2" t="s">
        <v>133</v>
      </c>
      <c r="C26" s="2" t="s">
        <v>134</v>
      </c>
      <c r="D26" s="2" t="s">
        <v>46</v>
      </c>
      <c r="E26" s="2" t="s">
        <v>64</v>
      </c>
      <c r="F26" s="2" t="s">
        <v>76</v>
      </c>
      <c r="G26" s="2" t="s">
        <v>98</v>
      </c>
      <c r="H26" s="2" t="s">
        <v>128</v>
      </c>
    </row>
    <row r="27" spans="1:8" ht="45" x14ac:dyDescent="0.25">
      <c r="A27" s="5" t="s">
        <v>64</v>
      </c>
      <c r="B27" s="5" t="s">
        <v>155</v>
      </c>
      <c r="C27" s="5" t="s">
        <v>156</v>
      </c>
      <c r="D27" s="5" t="s">
        <v>157</v>
      </c>
      <c r="E27" s="5" t="s">
        <v>41</v>
      </c>
      <c r="F27" s="5" t="s">
        <v>158</v>
      </c>
      <c r="G27" s="5" t="s">
        <v>159</v>
      </c>
      <c r="H27" s="5" t="s">
        <v>160</v>
      </c>
    </row>
    <row r="28" spans="1:8" x14ac:dyDescent="0.25">
      <c r="A28" s="2" t="s">
        <v>77</v>
      </c>
      <c r="B28" s="2" t="s">
        <v>133</v>
      </c>
      <c r="C28" s="2" t="s">
        <v>134</v>
      </c>
      <c r="D28" s="2" t="s">
        <v>46</v>
      </c>
      <c r="E28" s="2" t="s">
        <v>64</v>
      </c>
      <c r="F28" s="2" t="s">
        <v>76</v>
      </c>
      <c r="G28" s="2" t="s">
        <v>98</v>
      </c>
      <c r="H28" s="2" t="s">
        <v>128</v>
      </c>
    </row>
    <row r="29" spans="1:8" ht="60" x14ac:dyDescent="0.25">
      <c r="A29" s="5" t="s">
        <v>76</v>
      </c>
      <c r="B29" s="5" t="s">
        <v>161</v>
      </c>
      <c r="C29" s="5" t="s">
        <v>162</v>
      </c>
      <c r="D29" s="5" t="s">
        <v>163</v>
      </c>
      <c r="E29" s="5" t="s">
        <v>164</v>
      </c>
      <c r="F29" s="5" t="s">
        <v>41</v>
      </c>
      <c r="G29" s="5" t="s">
        <v>165</v>
      </c>
      <c r="H29" s="5" t="s">
        <v>166</v>
      </c>
    </row>
    <row r="30" spans="1:8" x14ac:dyDescent="0.25">
      <c r="A30" s="2" t="s">
        <v>77</v>
      </c>
      <c r="B30" s="2" t="s">
        <v>133</v>
      </c>
      <c r="C30" s="2" t="s">
        <v>134</v>
      </c>
      <c r="D30" s="2" t="s">
        <v>46</v>
      </c>
      <c r="E30" s="2" t="s">
        <v>64</v>
      </c>
      <c r="F30" s="2" t="s">
        <v>76</v>
      </c>
      <c r="G30" s="2" t="s">
        <v>98</v>
      </c>
      <c r="H30" s="2" t="s">
        <v>128</v>
      </c>
    </row>
    <row r="31" spans="1:8" ht="45" x14ac:dyDescent="0.25">
      <c r="A31" s="5" t="s">
        <v>98</v>
      </c>
      <c r="B31" s="5" t="s">
        <v>167</v>
      </c>
      <c r="C31" s="5" t="s">
        <v>168</v>
      </c>
      <c r="D31" s="5" t="s">
        <v>169</v>
      </c>
      <c r="E31" s="5" t="s">
        <v>170</v>
      </c>
      <c r="F31" s="5" t="s">
        <v>171</v>
      </c>
      <c r="G31" s="5" t="s">
        <v>41</v>
      </c>
      <c r="H31" s="5" t="s">
        <v>172</v>
      </c>
    </row>
    <row r="32" spans="1:8" x14ac:dyDescent="0.25">
      <c r="A32" s="2" t="s">
        <v>77</v>
      </c>
      <c r="B32" s="2" t="s">
        <v>133</v>
      </c>
      <c r="C32" s="2" t="s">
        <v>134</v>
      </c>
      <c r="D32" s="2" t="s">
        <v>46</v>
      </c>
      <c r="E32" s="2" t="s">
        <v>64</v>
      </c>
      <c r="F32" s="2" t="s">
        <v>76</v>
      </c>
      <c r="G32" s="2" t="s">
        <v>98</v>
      </c>
      <c r="H32" s="2" t="s">
        <v>128</v>
      </c>
    </row>
    <row r="33" spans="1:8" ht="60" x14ac:dyDescent="0.25">
      <c r="A33" s="5" t="s">
        <v>128</v>
      </c>
      <c r="B33" s="5" t="s">
        <v>173</v>
      </c>
      <c r="C33" s="5" t="s">
        <v>175</v>
      </c>
      <c r="D33" s="5" t="s">
        <v>174</v>
      </c>
      <c r="E33" s="5" t="s">
        <v>176</v>
      </c>
      <c r="F33" s="5" t="s">
        <v>177</v>
      </c>
      <c r="G33" s="5" t="s">
        <v>178</v>
      </c>
      <c r="H33" s="5" t="s">
        <v>41</v>
      </c>
    </row>
  </sheetData>
  <pageMargins left="0.25" right="0.25" top="0.75" bottom="0.75" header="0.3" footer="0.3"/>
  <pageSetup scale="94" fitToHeight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31" sqref="F31"/>
    </sheetView>
  </sheetViews>
  <sheetFormatPr defaultColWidth="10.42578125" defaultRowHeight="50.1" customHeight="1" x14ac:dyDescent="0.25"/>
  <cols>
    <col min="1" max="9" width="12.42578125" style="12" customWidth="1"/>
    <col min="10" max="16384" width="10.42578125" style="12"/>
  </cols>
  <sheetData>
    <row r="1" spans="1:9" ht="50.1" customHeight="1" x14ac:dyDescent="0.25">
      <c r="A1" s="11" t="s">
        <v>79</v>
      </c>
      <c r="B1" s="63" t="s">
        <v>63</v>
      </c>
      <c r="C1" s="64"/>
      <c r="D1" s="65"/>
      <c r="F1" s="11" t="s">
        <v>79</v>
      </c>
      <c r="G1" s="63" t="s">
        <v>45</v>
      </c>
      <c r="H1" s="64"/>
      <c r="I1" s="65"/>
    </row>
    <row r="2" spans="1:9" ht="50.1" customHeight="1" x14ac:dyDescent="0.25">
      <c r="A2" s="13" t="s">
        <v>80</v>
      </c>
      <c r="B2" s="14"/>
      <c r="C2" s="15" t="s">
        <v>81</v>
      </c>
      <c r="D2" s="16">
        <v>26</v>
      </c>
      <c r="F2" s="13" t="s">
        <v>80</v>
      </c>
      <c r="G2" s="14"/>
      <c r="H2" s="15" t="s">
        <v>81</v>
      </c>
      <c r="I2" s="16">
        <v>45</v>
      </c>
    </row>
    <row r="3" spans="1:9" ht="27" customHeight="1" x14ac:dyDescent="0.25">
      <c r="A3" s="72" t="s">
        <v>72</v>
      </c>
      <c r="B3" s="73"/>
      <c r="C3" s="73"/>
      <c r="D3" s="74"/>
      <c r="F3" s="66" t="s">
        <v>72</v>
      </c>
      <c r="G3" s="67"/>
      <c r="H3" s="67"/>
      <c r="I3" s="68"/>
    </row>
    <row r="4" spans="1:9" ht="50.1" customHeight="1" x14ac:dyDescent="0.25">
      <c r="A4" s="13" t="s">
        <v>82</v>
      </c>
      <c r="B4" s="14"/>
      <c r="C4" s="15" t="s">
        <v>83</v>
      </c>
      <c r="D4" s="16"/>
      <c r="F4" s="13" t="s">
        <v>82</v>
      </c>
      <c r="G4" s="14"/>
      <c r="H4" s="15" t="s">
        <v>83</v>
      </c>
      <c r="I4" s="16"/>
    </row>
    <row r="5" spans="1:9" ht="50.1" customHeight="1" x14ac:dyDescent="0.25">
      <c r="A5" s="13" t="s">
        <v>84</v>
      </c>
      <c r="B5" s="14"/>
      <c r="C5" s="15" t="s">
        <v>85</v>
      </c>
      <c r="D5" s="16"/>
      <c r="F5" s="13" t="s">
        <v>84</v>
      </c>
      <c r="G5" s="14"/>
      <c r="H5" s="15" t="s">
        <v>85</v>
      </c>
      <c r="I5" s="16"/>
    </row>
    <row r="6" spans="1:9" ht="28.5" customHeight="1" x14ac:dyDescent="0.25">
      <c r="A6" s="72" t="s">
        <v>86</v>
      </c>
      <c r="B6" s="73"/>
      <c r="C6" s="73"/>
      <c r="D6" s="74"/>
      <c r="F6" s="66" t="s">
        <v>86</v>
      </c>
      <c r="G6" s="67"/>
      <c r="H6" s="67"/>
      <c r="I6" s="68"/>
    </row>
    <row r="7" spans="1:9" ht="50.1" customHeight="1" x14ac:dyDescent="0.25">
      <c r="A7" s="13" t="s">
        <v>87</v>
      </c>
      <c r="B7" s="14"/>
      <c r="C7" s="15" t="s">
        <v>88</v>
      </c>
      <c r="D7" s="16"/>
      <c r="F7" s="13" t="s">
        <v>87</v>
      </c>
      <c r="G7" s="14"/>
      <c r="H7" s="15" t="s">
        <v>88</v>
      </c>
      <c r="I7" s="16"/>
    </row>
    <row r="8" spans="1:9" ht="32.25" customHeight="1" x14ac:dyDescent="0.25">
      <c r="A8" s="72" t="s">
        <v>89</v>
      </c>
      <c r="B8" s="73"/>
      <c r="C8" s="73"/>
      <c r="D8" s="74"/>
      <c r="F8" s="66" t="s">
        <v>89</v>
      </c>
      <c r="G8" s="67"/>
      <c r="H8" s="67"/>
      <c r="I8" s="68"/>
    </row>
    <row r="9" spans="1:9" ht="141" customHeight="1" thickBot="1" x14ac:dyDescent="0.3">
      <c r="A9" s="75" t="str">
        <f>Character!J2</f>
        <v xml:space="preserve">I don't love my husband at all. I was with his son, we love each other. But he trick my farther on the business and forced me to marry him. I still meet with his son, but only secretly. The night, I received a note from the son to meet in the garden at night. But the door to the garden was locked, I did not see him. I went to his room. Asked him about the meeting, he said he did not send the note. It was strange. I stayed with him until down. Then I went back and see the lord dead in the bed. </v>
      </c>
      <c r="B9" s="76"/>
      <c r="C9" s="76"/>
      <c r="D9" s="77"/>
      <c r="F9" s="69" t="str">
        <f>Character!J3</f>
        <v>The lord is a horrible man. I worked for him for 20 years, he insults me all the time. There was multiple time I want to kill him. But I was a coward. I cannot do it. Sometimes I left the out door open, hoping some robber will come in and kill him. On the murder day, he scolded me again.  I did it again last night.</v>
      </c>
      <c r="G9" s="70"/>
      <c r="H9" s="70"/>
      <c r="I9" s="71"/>
    </row>
    <row r="10" spans="1:9" ht="9" customHeight="1" thickBot="1" x14ac:dyDescent="0.3"/>
    <row r="11" spans="1:9" ht="50.1" customHeight="1" x14ac:dyDescent="0.25">
      <c r="A11" s="11" t="s">
        <v>79</v>
      </c>
      <c r="B11" s="63" t="s">
        <v>64</v>
      </c>
      <c r="C11" s="64"/>
      <c r="D11" s="65"/>
      <c r="F11" s="11" t="s">
        <v>79</v>
      </c>
      <c r="G11" s="63" t="s">
        <v>75</v>
      </c>
      <c r="H11" s="64"/>
      <c r="I11" s="65"/>
    </row>
    <row r="12" spans="1:9" ht="50.1" customHeight="1" x14ac:dyDescent="0.25">
      <c r="A12" s="13" t="s">
        <v>80</v>
      </c>
      <c r="B12" s="14"/>
      <c r="C12" s="15" t="s">
        <v>81</v>
      </c>
      <c r="D12" s="16">
        <v>40</v>
      </c>
      <c r="F12" s="13" t="s">
        <v>80</v>
      </c>
      <c r="G12" s="14"/>
      <c r="H12" s="15" t="s">
        <v>81</v>
      </c>
      <c r="I12" s="16">
        <v>25</v>
      </c>
    </row>
    <row r="13" spans="1:9" ht="27" customHeight="1" x14ac:dyDescent="0.25">
      <c r="A13" s="66" t="s">
        <v>72</v>
      </c>
      <c r="B13" s="67"/>
      <c r="C13" s="67"/>
      <c r="D13" s="68"/>
      <c r="F13" s="66" t="s">
        <v>72</v>
      </c>
      <c r="G13" s="67"/>
      <c r="H13" s="67"/>
      <c r="I13" s="68"/>
    </row>
    <row r="14" spans="1:9" ht="50.1" customHeight="1" x14ac:dyDescent="0.25">
      <c r="A14" s="13" t="s">
        <v>82</v>
      </c>
      <c r="B14" s="14"/>
      <c r="C14" s="15" t="s">
        <v>83</v>
      </c>
      <c r="D14" s="16"/>
      <c r="F14" s="13" t="s">
        <v>82</v>
      </c>
      <c r="G14" s="14"/>
      <c r="H14" s="15" t="s">
        <v>83</v>
      </c>
      <c r="I14" s="16"/>
    </row>
    <row r="15" spans="1:9" ht="50.1" customHeight="1" x14ac:dyDescent="0.25">
      <c r="A15" s="13" t="s">
        <v>84</v>
      </c>
      <c r="B15" s="14"/>
      <c r="C15" s="15" t="s">
        <v>85</v>
      </c>
      <c r="D15" s="16"/>
      <c r="F15" s="13" t="s">
        <v>84</v>
      </c>
      <c r="G15" s="14"/>
      <c r="H15" s="15" t="s">
        <v>85</v>
      </c>
      <c r="I15" s="16"/>
    </row>
    <row r="16" spans="1:9" ht="24" customHeight="1" x14ac:dyDescent="0.25">
      <c r="A16" s="66" t="s">
        <v>0</v>
      </c>
      <c r="B16" s="67"/>
      <c r="C16" s="67"/>
      <c r="D16" s="68"/>
      <c r="F16" s="66" t="s">
        <v>0</v>
      </c>
      <c r="G16" s="67"/>
      <c r="H16" s="67"/>
      <c r="I16" s="68"/>
    </row>
    <row r="17" spans="1:9" ht="50.1" customHeight="1" x14ac:dyDescent="0.25">
      <c r="A17" s="13" t="s">
        <v>87</v>
      </c>
      <c r="B17" s="14"/>
      <c r="C17" s="15" t="s">
        <v>88</v>
      </c>
      <c r="D17" s="16"/>
      <c r="F17" s="13" t="s">
        <v>87</v>
      </c>
      <c r="G17" s="14"/>
      <c r="H17" s="15" t="s">
        <v>88</v>
      </c>
      <c r="I17" s="16"/>
    </row>
    <row r="18" spans="1:9" ht="23.25" customHeight="1" x14ac:dyDescent="0.25">
      <c r="A18" s="66" t="s">
        <v>89</v>
      </c>
      <c r="B18" s="67"/>
      <c r="C18" s="67"/>
      <c r="D18" s="68"/>
      <c r="F18" s="66" t="s">
        <v>89</v>
      </c>
      <c r="G18" s="67"/>
      <c r="H18" s="67"/>
      <c r="I18" s="68"/>
    </row>
    <row r="19" spans="1:9" ht="158.25" customHeight="1" thickBot="1" x14ac:dyDescent="0.3">
      <c r="A19" s="69" t="str">
        <f>Character!J4</f>
        <v>I am deep in gambling debt. I keep on stealing money from the old man and blaming his kids for all the missing money. But he seems found out the truths. I must kill him and again blame his kid for the killing.  I left the casino receipt in the kid's room. I went through the second door(It is left open for some reason) killed the man. I was expecting to see his wife but she was not there. It saved some troublesome. I put the dagger in my secured safe to make sure no one can find it.</v>
      </c>
      <c r="B19" s="70"/>
      <c r="C19" s="70"/>
      <c r="D19" s="71"/>
      <c r="F19" s="69" t="str">
        <f>Character!J5</f>
        <v xml:space="preserve">My dad blaming me of gambling again. It is ridiculous. I don't gamble. I just went the casino once with the accountant. It cost too much. I dropped it. He is blaming me on everything. I am not his son. I am just one of his belongnings. He even took my girlfriend. I wish he can die soon so that I can take control and live happy. Last night the wife is with me. Someone sent her a notes on my behalf. It is strange. So she stayed with me until down.  </v>
      </c>
      <c r="G19" s="70"/>
      <c r="H19" s="70"/>
      <c r="I19" s="71"/>
    </row>
    <row r="20" spans="1:9" ht="10.5" customHeight="1" thickBot="1" x14ac:dyDescent="0.3"/>
    <row r="21" spans="1:9" ht="50.1" customHeight="1" x14ac:dyDescent="0.25">
      <c r="A21" s="11" t="s">
        <v>79</v>
      </c>
      <c r="B21" s="63" t="s">
        <v>76</v>
      </c>
      <c r="C21" s="64"/>
      <c r="D21" s="65"/>
      <c r="F21" s="11" t="s">
        <v>79</v>
      </c>
      <c r="G21" s="63" t="s">
        <v>128</v>
      </c>
      <c r="H21" s="64"/>
      <c r="I21" s="65"/>
    </row>
    <row r="22" spans="1:9" ht="50.1" customHeight="1" x14ac:dyDescent="0.25">
      <c r="A22" s="13" t="s">
        <v>80</v>
      </c>
      <c r="B22" s="14"/>
      <c r="C22" s="15" t="s">
        <v>81</v>
      </c>
      <c r="D22" s="16">
        <v>50</v>
      </c>
      <c r="F22" s="13" t="s">
        <v>80</v>
      </c>
      <c r="G22" s="14"/>
      <c r="H22" s="15" t="s">
        <v>81</v>
      </c>
      <c r="I22" s="16">
        <v>24</v>
      </c>
    </row>
    <row r="23" spans="1:9" ht="25.5" customHeight="1" x14ac:dyDescent="0.25">
      <c r="A23" s="66" t="s">
        <v>72</v>
      </c>
      <c r="B23" s="67"/>
      <c r="C23" s="67"/>
      <c r="D23" s="68"/>
      <c r="F23" s="66" t="s">
        <v>72</v>
      </c>
      <c r="G23" s="67"/>
      <c r="H23" s="67"/>
      <c r="I23" s="68"/>
    </row>
    <row r="24" spans="1:9" ht="50.1" customHeight="1" x14ac:dyDescent="0.25">
      <c r="A24" s="13" t="s">
        <v>82</v>
      </c>
      <c r="B24" s="14"/>
      <c r="C24" s="15" t="s">
        <v>83</v>
      </c>
      <c r="D24" s="16"/>
      <c r="F24" s="13" t="s">
        <v>82</v>
      </c>
      <c r="G24" s="14"/>
      <c r="H24" s="15" t="s">
        <v>83</v>
      </c>
      <c r="I24" s="16"/>
    </row>
    <row r="25" spans="1:9" ht="50.1" customHeight="1" x14ac:dyDescent="0.25">
      <c r="A25" s="13" t="s">
        <v>84</v>
      </c>
      <c r="B25" s="14"/>
      <c r="C25" s="15" t="s">
        <v>85</v>
      </c>
      <c r="D25" s="16"/>
      <c r="F25" s="13" t="s">
        <v>84</v>
      </c>
      <c r="G25" s="14"/>
      <c r="H25" s="15" t="s">
        <v>85</v>
      </c>
      <c r="I25" s="16"/>
    </row>
    <row r="26" spans="1:9" ht="26.25" customHeight="1" x14ac:dyDescent="0.25">
      <c r="A26" s="66" t="s">
        <v>86</v>
      </c>
      <c r="B26" s="67"/>
      <c r="C26" s="67"/>
      <c r="D26" s="68"/>
      <c r="F26" s="66" t="s">
        <v>86</v>
      </c>
      <c r="G26" s="67"/>
      <c r="H26" s="67"/>
      <c r="I26" s="68"/>
    </row>
    <row r="27" spans="1:9" ht="50.1" customHeight="1" x14ac:dyDescent="0.25">
      <c r="A27" s="13" t="s">
        <v>87</v>
      </c>
      <c r="B27" s="14"/>
      <c r="C27" s="15" t="s">
        <v>88</v>
      </c>
      <c r="D27" s="16"/>
      <c r="F27" s="13" t="s">
        <v>87</v>
      </c>
      <c r="G27" s="14"/>
      <c r="H27" s="15" t="s">
        <v>88</v>
      </c>
      <c r="I27" s="16"/>
    </row>
    <row r="28" spans="1:9" ht="50.1" customHeight="1" x14ac:dyDescent="0.25">
      <c r="A28" s="66" t="s">
        <v>89</v>
      </c>
      <c r="B28" s="67"/>
      <c r="C28" s="67"/>
      <c r="D28" s="68"/>
      <c r="F28" s="66" t="s">
        <v>89</v>
      </c>
      <c r="G28" s="67"/>
      <c r="H28" s="67"/>
      <c r="I28" s="68"/>
    </row>
    <row r="29" spans="1:9" ht="123" customHeight="1" thickBot="1" x14ac:dyDescent="0.3">
      <c r="A29" s="69" t="str">
        <f>Character!J6</f>
        <v>I have been a friend of this family for a long time, but I have never liked this man. I love this garden and I spent all might live to maintain it. But he just took it from me. He tricked me on a fake business and took my property. I want to revenge. I went through the secret tunnel to his room. But it was blocked at the end. I was not able to get through. I dumped the dagger I brought to the pond.</v>
      </c>
      <c r="B29" s="70"/>
      <c r="C29" s="70"/>
      <c r="D29" s="71"/>
      <c r="F29" s="69" t="str">
        <f>Character!J7</f>
        <v>This lord hired me to kill his wife who has an affair with his son. I successfully blend in this house. I sent his wife a note asking her to meet in the garden at mid night where she generally meeting the guy. I would have killed her when she shows up. But someone suddenly shows up in the garden, it interupted me. I should wait for another chance.</v>
      </c>
      <c r="G29" s="70"/>
      <c r="H29" s="70"/>
      <c r="I29" s="71"/>
    </row>
    <row r="39" ht="158.25" customHeight="1" x14ac:dyDescent="0.25"/>
  </sheetData>
  <mergeCells count="30">
    <mergeCell ref="F13:I13"/>
    <mergeCell ref="F16:I16"/>
    <mergeCell ref="F18:I18"/>
    <mergeCell ref="F19:I19"/>
    <mergeCell ref="A23:D23"/>
    <mergeCell ref="G21:I21"/>
    <mergeCell ref="B21:D21"/>
    <mergeCell ref="A13:D13"/>
    <mergeCell ref="A16:D16"/>
    <mergeCell ref="A18:D18"/>
    <mergeCell ref="A19:D19"/>
    <mergeCell ref="A28:D28"/>
    <mergeCell ref="A29:D29"/>
    <mergeCell ref="F23:I23"/>
    <mergeCell ref="F26:I26"/>
    <mergeCell ref="F28:I28"/>
    <mergeCell ref="F29:I29"/>
    <mergeCell ref="A26:D26"/>
    <mergeCell ref="G1:I1"/>
    <mergeCell ref="B1:D1"/>
    <mergeCell ref="F6:I6"/>
    <mergeCell ref="F3:I3"/>
    <mergeCell ref="G11:I11"/>
    <mergeCell ref="B11:D11"/>
    <mergeCell ref="F8:I8"/>
    <mergeCell ref="F9:I9"/>
    <mergeCell ref="A3:D3"/>
    <mergeCell ref="A6:D6"/>
    <mergeCell ref="A8:D8"/>
    <mergeCell ref="A9:D9"/>
  </mergeCells>
  <pageMargins left="0.7" right="0.7" top="0.75" bottom="0.75" header="0.3" footer="0.3"/>
  <pageSetup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E11" sqref="E11"/>
    </sheetView>
  </sheetViews>
  <sheetFormatPr defaultColWidth="8.85546875" defaultRowHeight="15" x14ac:dyDescent="0.25"/>
  <cols>
    <col min="1" max="1" width="11" customWidth="1"/>
    <col min="2" max="2" width="11.28515625" customWidth="1"/>
    <col min="3" max="3" width="7.28515625" customWidth="1"/>
    <col min="4" max="4" width="9.140625" customWidth="1"/>
    <col min="5" max="5" width="40.85546875" customWidth="1"/>
  </cols>
  <sheetData>
    <row r="1" spans="1:5" ht="44.25" customHeight="1" x14ac:dyDescent="0.25">
      <c r="A1" s="1" t="s">
        <v>0</v>
      </c>
      <c r="B1" s="1" t="s">
        <v>20</v>
      </c>
      <c r="C1" s="1" t="s">
        <v>19</v>
      </c>
      <c r="D1" s="1" t="s">
        <v>1</v>
      </c>
      <c r="E1" s="1" t="s">
        <v>2</v>
      </c>
    </row>
    <row r="2" spans="1:5" ht="26.1" customHeight="1" x14ac:dyDescent="0.25">
      <c r="A2" s="1" t="s">
        <v>3</v>
      </c>
      <c r="B2" s="1" t="s">
        <v>21</v>
      </c>
      <c r="C2" s="1" t="s">
        <v>4</v>
      </c>
      <c r="D2" s="1" t="s">
        <v>5</v>
      </c>
      <c r="E2" s="1" t="s">
        <v>6</v>
      </c>
    </row>
    <row r="3" spans="1:5" ht="30" x14ac:dyDescent="0.25">
      <c r="A3" s="1" t="s">
        <v>7</v>
      </c>
      <c r="B3" s="1" t="s">
        <v>22</v>
      </c>
      <c r="C3" s="1" t="s">
        <v>8</v>
      </c>
      <c r="D3" s="1" t="s">
        <v>5</v>
      </c>
      <c r="E3" s="1" t="s">
        <v>70</v>
      </c>
    </row>
    <row r="4" spans="1:5" ht="60" x14ac:dyDescent="0.25">
      <c r="A4" s="1" t="s">
        <v>29</v>
      </c>
      <c r="B4" s="1" t="s">
        <v>23</v>
      </c>
      <c r="C4" s="1" t="s">
        <v>9</v>
      </c>
      <c r="D4" s="1" t="s">
        <v>5</v>
      </c>
      <c r="E4" s="1" t="s">
        <v>69</v>
      </c>
    </row>
    <row r="5" spans="1:5" ht="15.95" customHeight="1" x14ac:dyDescent="0.25">
      <c r="A5" s="1" t="s">
        <v>71</v>
      </c>
      <c r="B5" s="1" t="s">
        <v>21</v>
      </c>
      <c r="C5" s="1" t="s">
        <v>11</v>
      </c>
      <c r="D5" s="1" t="s">
        <v>130</v>
      </c>
      <c r="E5" s="1" t="s">
        <v>12</v>
      </c>
    </row>
    <row r="6" spans="1:5" x14ac:dyDescent="0.25">
      <c r="A6" s="1" t="s">
        <v>13</v>
      </c>
      <c r="B6" s="1" t="s">
        <v>22</v>
      </c>
      <c r="C6" s="1" t="s">
        <v>14</v>
      </c>
      <c r="D6" s="1" t="s">
        <v>131</v>
      </c>
      <c r="E6" s="1" t="s">
        <v>15</v>
      </c>
    </row>
    <row r="7" spans="1:5" ht="30" x14ac:dyDescent="0.25">
      <c r="A7" s="1" t="s">
        <v>67</v>
      </c>
      <c r="B7" s="1" t="s">
        <v>21</v>
      </c>
      <c r="C7" s="1" t="s">
        <v>16</v>
      </c>
      <c r="D7" s="1" t="s">
        <v>132</v>
      </c>
      <c r="E7" s="1" t="s">
        <v>68</v>
      </c>
    </row>
    <row r="8" spans="1:5" ht="30" x14ac:dyDescent="0.25">
      <c r="A8" s="1" t="s">
        <v>24</v>
      </c>
      <c r="B8" s="1" t="s">
        <v>23</v>
      </c>
      <c r="C8" s="1" t="s">
        <v>16</v>
      </c>
      <c r="D8" s="1" t="s">
        <v>131</v>
      </c>
      <c r="E8" s="1" t="s">
        <v>27</v>
      </c>
    </row>
    <row r="9" spans="1:5" ht="30" x14ac:dyDescent="0.25">
      <c r="A9" s="1" t="s">
        <v>17</v>
      </c>
      <c r="B9" s="1" t="s">
        <v>22</v>
      </c>
      <c r="C9" s="1" t="s">
        <v>18</v>
      </c>
      <c r="D9" s="1" t="s">
        <v>130</v>
      </c>
      <c r="E9" s="1" t="s">
        <v>26</v>
      </c>
    </row>
    <row r="10" spans="1:5" ht="30" x14ac:dyDescent="0.25">
      <c r="A10" s="1" t="s">
        <v>25</v>
      </c>
      <c r="B10" s="1" t="s">
        <v>23</v>
      </c>
      <c r="C10" s="1" t="s">
        <v>18</v>
      </c>
      <c r="D10" s="1" t="s">
        <v>132</v>
      </c>
      <c r="E10" s="1" t="s">
        <v>28</v>
      </c>
    </row>
    <row r="11" spans="1:5" ht="30" x14ac:dyDescent="0.25">
      <c r="A11" s="10" t="s">
        <v>10</v>
      </c>
      <c r="B11" s="10" t="s">
        <v>73</v>
      </c>
      <c r="C11" s="2" t="s">
        <v>74</v>
      </c>
      <c r="D11" s="2" t="s">
        <v>5</v>
      </c>
      <c r="E11" s="2" t="s">
        <v>437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2" sqref="G22"/>
    </sheetView>
  </sheetViews>
  <sheetFormatPr defaultColWidth="8.85546875" defaultRowHeight="15" x14ac:dyDescent="0.25"/>
  <cols>
    <col min="1" max="1" width="4.85546875" style="6" customWidth="1"/>
    <col min="2" max="2" width="12.140625" customWidth="1"/>
    <col min="3" max="3" width="17.42578125" customWidth="1"/>
    <col min="5" max="5" width="11" customWidth="1"/>
    <col min="6" max="6" width="11.140625" customWidth="1"/>
    <col min="7" max="7" width="9.42578125" customWidth="1"/>
    <col min="8" max="8" width="13.140625" customWidth="1"/>
  </cols>
  <sheetData>
    <row r="1" spans="1:8" ht="30" x14ac:dyDescent="0.25">
      <c r="A1" s="4" t="s">
        <v>30</v>
      </c>
      <c r="B1" s="8" t="s">
        <v>35</v>
      </c>
      <c r="C1" s="8" t="s">
        <v>37</v>
      </c>
      <c r="D1" s="8" t="s">
        <v>34</v>
      </c>
      <c r="E1" s="8" t="s">
        <v>36</v>
      </c>
      <c r="F1" s="8" t="s">
        <v>31</v>
      </c>
      <c r="G1" s="8" t="s">
        <v>32</v>
      </c>
      <c r="H1" s="8" t="s">
        <v>33</v>
      </c>
    </row>
    <row r="2" spans="1:8" x14ac:dyDescent="0.25">
      <c r="A2" s="4">
        <v>1</v>
      </c>
      <c r="B2" s="8" t="s">
        <v>3</v>
      </c>
      <c r="C2" s="8" t="s">
        <v>40</v>
      </c>
      <c r="D2" s="8" t="s">
        <v>41</v>
      </c>
      <c r="E2" s="8" t="s">
        <v>41</v>
      </c>
      <c r="F2" s="8">
        <v>14</v>
      </c>
      <c r="G2" s="8">
        <v>5</v>
      </c>
      <c r="H2" s="8">
        <v>5</v>
      </c>
    </row>
    <row r="3" spans="1:8" x14ac:dyDescent="0.25">
      <c r="A3" s="4">
        <v>2</v>
      </c>
      <c r="B3" s="8" t="s">
        <v>29</v>
      </c>
      <c r="C3" s="8" t="s">
        <v>39</v>
      </c>
      <c r="D3" s="8" t="s">
        <v>41</v>
      </c>
      <c r="E3" s="8" t="s">
        <v>41</v>
      </c>
      <c r="F3" s="8">
        <v>5</v>
      </c>
      <c r="G3" s="8">
        <v>14</v>
      </c>
      <c r="H3" s="8">
        <v>5</v>
      </c>
    </row>
    <row r="4" spans="1:8" x14ac:dyDescent="0.25">
      <c r="A4" s="4">
        <v>3</v>
      </c>
      <c r="B4" s="8" t="s">
        <v>7</v>
      </c>
      <c r="C4" s="8" t="s">
        <v>38</v>
      </c>
      <c r="D4" s="8" t="s">
        <v>41</v>
      </c>
      <c r="E4" s="8" t="s">
        <v>41</v>
      </c>
      <c r="F4" s="8">
        <v>5</v>
      </c>
      <c r="G4" s="8">
        <v>5</v>
      </c>
      <c r="H4" s="8">
        <v>14</v>
      </c>
    </row>
    <row r="5" spans="1:8" x14ac:dyDescent="0.25">
      <c r="A5" s="4">
        <v>4</v>
      </c>
      <c r="B5" s="8" t="s">
        <v>13</v>
      </c>
      <c r="C5" s="8" t="s">
        <v>38</v>
      </c>
      <c r="D5" s="8" t="s">
        <v>24</v>
      </c>
      <c r="E5" s="8" t="s">
        <v>39</v>
      </c>
      <c r="F5" s="8">
        <v>9</v>
      </c>
      <c r="G5" s="8">
        <v>9</v>
      </c>
      <c r="H5" s="8">
        <v>5</v>
      </c>
    </row>
    <row r="6" spans="1:8" x14ac:dyDescent="0.25">
      <c r="A6" s="4">
        <v>5</v>
      </c>
      <c r="B6" s="8" t="s">
        <v>67</v>
      </c>
      <c r="C6" s="8" t="s">
        <v>40</v>
      </c>
      <c r="D6" s="8" t="s">
        <v>25</v>
      </c>
      <c r="E6" s="8" t="s">
        <v>39</v>
      </c>
      <c r="F6" s="8">
        <v>9</v>
      </c>
      <c r="G6" s="8">
        <v>5</v>
      </c>
      <c r="H6" s="8">
        <v>9</v>
      </c>
    </row>
    <row r="7" spans="1:8" x14ac:dyDescent="0.25">
      <c r="A7" s="4">
        <v>6</v>
      </c>
      <c r="B7" s="8" t="s">
        <v>71</v>
      </c>
      <c r="C7" s="8" t="s">
        <v>40</v>
      </c>
      <c r="D7" s="8" t="s">
        <v>42</v>
      </c>
      <c r="E7" s="8" t="s">
        <v>38</v>
      </c>
      <c r="F7" s="8">
        <v>5</v>
      </c>
      <c r="G7" s="8">
        <v>9</v>
      </c>
      <c r="H7" s="8">
        <v>9</v>
      </c>
    </row>
    <row r="8" spans="1:8" x14ac:dyDescent="0.25">
      <c r="A8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pane ySplit="1" topLeftCell="A2" activePane="bottomLeft" state="frozen"/>
      <selection pane="bottomLeft" activeCell="B36" sqref="A2:B36"/>
    </sheetView>
  </sheetViews>
  <sheetFormatPr defaultColWidth="8.85546875" defaultRowHeight="60" customHeight="1" x14ac:dyDescent="0.25"/>
  <cols>
    <col min="1" max="1" width="8.85546875" style="41"/>
    <col min="2" max="4" width="23.85546875" style="4" customWidth="1"/>
  </cols>
  <sheetData>
    <row r="1" spans="1:4" ht="60" customHeight="1" x14ac:dyDescent="0.25">
      <c r="A1" s="40" t="s">
        <v>43</v>
      </c>
      <c r="B1" s="4" t="s">
        <v>44</v>
      </c>
      <c r="C1" s="4" t="s">
        <v>44</v>
      </c>
      <c r="D1" s="4" t="s">
        <v>44</v>
      </c>
    </row>
    <row r="2" spans="1:4" ht="60" customHeight="1" x14ac:dyDescent="0.25">
      <c r="A2" s="40" t="s">
        <v>123</v>
      </c>
      <c r="B2" s="4" t="s">
        <v>57</v>
      </c>
      <c r="C2" s="4" t="s">
        <v>57</v>
      </c>
      <c r="D2" s="4" t="s">
        <v>57</v>
      </c>
    </row>
    <row r="3" spans="1:4" ht="60" customHeight="1" x14ac:dyDescent="0.25">
      <c r="A3" s="40" t="s">
        <v>101</v>
      </c>
      <c r="B3" s="4" t="s">
        <v>48</v>
      </c>
      <c r="C3" s="4" t="s">
        <v>48</v>
      </c>
      <c r="D3" s="4" t="s">
        <v>48</v>
      </c>
    </row>
    <row r="4" spans="1:4" ht="60" customHeight="1" x14ac:dyDescent="0.25">
      <c r="A4" s="40" t="s">
        <v>100</v>
      </c>
      <c r="B4" s="4" t="s">
        <v>263</v>
      </c>
      <c r="C4" s="4" t="s">
        <v>263</v>
      </c>
      <c r="D4" s="4" t="s">
        <v>263</v>
      </c>
    </row>
    <row r="5" spans="1:4" ht="60" customHeight="1" x14ac:dyDescent="0.25">
      <c r="A5" s="40" t="s">
        <v>102</v>
      </c>
      <c r="B5" s="4" t="s">
        <v>312</v>
      </c>
      <c r="C5" s="4" t="s">
        <v>312</v>
      </c>
      <c r="D5" s="4" t="s">
        <v>312</v>
      </c>
    </row>
    <row r="6" spans="1:4" ht="60" customHeight="1" x14ac:dyDescent="0.25">
      <c r="A6" s="40" t="s">
        <v>115</v>
      </c>
      <c r="B6" s="4" t="s">
        <v>188</v>
      </c>
      <c r="C6" s="4" t="s">
        <v>188</v>
      </c>
      <c r="D6" s="4" t="s">
        <v>188</v>
      </c>
    </row>
    <row r="7" spans="1:4" ht="60" customHeight="1" x14ac:dyDescent="0.25">
      <c r="A7" s="40" t="s">
        <v>103</v>
      </c>
      <c r="B7" s="4" t="s">
        <v>313</v>
      </c>
      <c r="C7" s="4" t="s">
        <v>313</v>
      </c>
      <c r="D7" s="4" t="s">
        <v>313</v>
      </c>
    </row>
    <row r="8" spans="1:4" ht="60" customHeight="1" x14ac:dyDescent="0.25">
      <c r="A8" s="40" t="s">
        <v>197</v>
      </c>
      <c r="B8" s="4" t="s">
        <v>196</v>
      </c>
      <c r="C8" s="4" t="s">
        <v>196</v>
      </c>
      <c r="D8" s="4" t="s">
        <v>196</v>
      </c>
    </row>
    <row r="9" spans="1:4" ht="60" customHeight="1" x14ac:dyDescent="0.25">
      <c r="A9" s="40" t="s">
        <v>99</v>
      </c>
      <c r="B9" s="4" t="s">
        <v>187</v>
      </c>
      <c r="C9" s="4" t="s">
        <v>187</v>
      </c>
      <c r="D9" s="4" t="s">
        <v>187</v>
      </c>
    </row>
    <row r="10" spans="1:4" ht="60" customHeight="1" x14ac:dyDescent="0.25">
      <c r="A10" s="40" t="s">
        <v>121</v>
      </c>
      <c r="B10" s="4" t="s">
        <v>314</v>
      </c>
      <c r="C10" s="4" t="s">
        <v>314</v>
      </c>
      <c r="D10" s="4" t="s">
        <v>314</v>
      </c>
    </row>
    <row r="11" spans="1:4" ht="60" customHeight="1" x14ac:dyDescent="0.25">
      <c r="A11" s="40" t="s">
        <v>120</v>
      </c>
      <c r="B11" s="4" t="s">
        <v>315</v>
      </c>
      <c r="C11" s="4" t="s">
        <v>315</v>
      </c>
      <c r="D11" s="4" t="s">
        <v>315</v>
      </c>
    </row>
    <row r="12" spans="1:4" ht="60" customHeight="1" x14ac:dyDescent="0.25">
      <c r="A12" s="40" t="s">
        <v>125</v>
      </c>
      <c r="B12" s="4" t="s">
        <v>59</v>
      </c>
      <c r="C12" s="4" t="s">
        <v>59</v>
      </c>
      <c r="D12" s="4" t="s">
        <v>59</v>
      </c>
    </row>
    <row r="13" spans="1:4" ht="60" customHeight="1" x14ac:dyDescent="0.25">
      <c r="A13" s="40" t="s">
        <v>118</v>
      </c>
      <c r="B13" s="4" t="s">
        <v>189</v>
      </c>
      <c r="C13" s="4" t="s">
        <v>189</v>
      </c>
      <c r="D13" s="4" t="s">
        <v>189</v>
      </c>
    </row>
    <row r="14" spans="1:4" ht="60" customHeight="1" x14ac:dyDescent="0.25">
      <c r="A14" s="40" t="s">
        <v>126</v>
      </c>
      <c r="B14" s="4" t="s">
        <v>65</v>
      </c>
      <c r="C14" s="4" t="s">
        <v>65</v>
      </c>
      <c r="D14" s="4" t="s">
        <v>65</v>
      </c>
    </row>
    <row r="15" spans="1:4" ht="60" customHeight="1" x14ac:dyDescent="0.25">
      <c r="A15" s="40" t="s">
        <v>116</v>
      </c>
      <c r="B15" s="4" t="s">
        <v>311</v>
      </c>
      <c r="C15" s="4" t="s">
        <v>311</v>
      </c>
      <c r="D15" s="4" t="s">
        <v>311</v>
      </c>
    </row>
    <row r="16" spans="1:4" ht="60" customHeight="1" x14ac:dyDescent="0.25">
      <c r="A16" s="40" t="s">
        <v>117</v>
      </c>
      <c r="B16" s="4" t="s">
        <v>55</v>
      </c>
      <c r="C16" s="4" t="s">
        <v>55</v>
      </c>
      <c r="D16" s="4" t="s">
        <v>55</v>
      </c>
    </row>
    <row r="17" spans="1:4" ht="60" customHeight="1" x14ac:dyDescent="0.25">
      <c r="A17" s="40" t="s">
        <v>122</v>
      </c>
      <c r="B17" s="4" t="s">
        <v>56</v>
      </c>
      <c r="C17" s="4" t="s">
        <v>56</v>
      </c>
      <c r="D17" s="4" t="s">
        <v>56</v>
      </c>
    </row>
    <row r="18" spans="1:4" ht="60" customHeight="1" x14ac:dyDescent="0.25">
      <c r="A18" s="40" t="s">
        <v>124</v>
      </c>
      <c r="B18" s="4" t="s">
        <v>58</v>
      </c>
      <c r="C18" s="4" t="s">
        <v>58</v>
      </c>
      <c r="D18" s="4" t="s">
        <v>58</v>
      </c>
    </row>
    <row r="19" spans="1:4" ht="60" customHeight="1" x14ac:dyDescent="0.25">
      <c r="A19" s="40" t="s">
        <v>127</v>
      </c>
      <c r="B19" s="4" t="s">
        <v>61</v>
      </c>
      <c r="C19" s="4" t="s">
        <v>61</v>
      </c>
      <c r="D19" s="4" t="s">
        <v>61</v>
      </c>
    </row>
    <row r="20" spans="1:4" ht="60" customHeight="1" x14ac:dyDescent="0.25">
      <c r="A20" s="40" t="s">
        <v>104</v>
      </c>
      <c r="B20" s="4" t="s">
        <v>316</v>
      </c>
      <c r="C20" s="4" t="s">
        <v>316</v>
      </c>
      <c r="D20" s="4" t="s">
        <v>316</v>
      </c>
    </row>
    <row r="21" spans="1:4" ht="60" customHeight="1" x14ac:dyDescent="0.25">
      <c r="A21" s="40" t="s">
        <v>105</v>
      </c>
      <c r="B21" s="4" t="s">
        <v>93</v>
      </c>
      <c r="C21" s="4" t="s">
        <v>93</v>
      </c>
      <c r="D21" s="4" t="s">
        <v>93</v>
      </c>
    </row>
    <row r="22" spans="1:4" ht="60" customHeight="1" x14ac:dyDescent="0.25">
      <c r="A22" s="40" t="s">
        <v>271</v>
      </c>
      <c r="B22" s="4" t="s">
        <v>185</v>
      </c>
      <c r="C22" s="4" t="s">
        <v>186</v>
      </c>
      <c r="D22" s="4" t="s">
        <v>186</v>
      </c>
    </row>
    <row r="23" spans="1:4" ht="60" customHeight="1" x14ac:dyDescent="0.25">
      <c r="A23" s="40" t="s">
        <v>108</v>
      </c>
      <c r="B23" s="4" t="s">
        <v>184</v>
      </c>
      <c r="C23" s="4" t="s">
        <v>49</v>
      </c>
      <c r="D23" s="4" t="s">
        <v>49</v>
      </c>
    </row>
    <row r="24" spans="1:4" ht="60" customHeight="1" x14ac:dyDescent="0.25">
      <c r="A24" s="40" t="s">
        <v>109</v>
      </c>
      <c r="B24" s="4" t="s">
        <v>50</v>
      </c>
      <c r="C24" s="4" t="s">
        <v>50</v>
      </c>
      <c r="D24" s="4" t="s">
        <v>50</v>
      </c>
    </row>
    <row r="25" spans="1:4" ht="60" customHeight="1" x14ac:dyDescent="0.25">
      <c r="A25" s="40" t="s">
        <v>107</v>
      </c>
      <c r="B25" s="4" t="s">
        <v>190</v>
      </c>
      <c r="C25" s="4" t="s">
        <v>47</v>
      </c>
      <c r="D25" s="4" t="s">
        <v>47</v>
      </c>
    </row>
    <row r="26" spans="1:4" ht="60" customHeight="1" x14ac:dyDescent="0.25">
      <c r="A26" s="40" t="s">
        <v>106</v>
      </c>
      <c r="B26" s="4" t="s">
        <v>380</v>
      </c>
      <c r="C26" s="4" t="s">
        <v>380</v>
      </c>
      <c r="D26" s="4" t="s">
        <v>380</v>
      </c>
    </row>
    <row r="27" spans="1:4" ht="60" customHeight="1" x14ac:dyDescent="0.25">
      <c r="A27" s="40" t="s">
        <v>192</v>
      </c>
      <c r="B27" s="4" t="s">
        <v>191</v>
      </c>
      <c r="C27" s="4" t="s">
        <v>191</v>
      </c>
      <c r="D27" s="4" t="s">
        <v>191</v>
      </c>
    </row>
    <row r="28" spans="1:4" ht="60" customHeight="1" x14ac:dyDescent="0.25">
      <c r="A28" s="40" t="s">
        <v>114</v>
      </c>
      <c r="B28" s="4" t="s">
        <v>54</v>
      </c>
      <c r="C28" s="4" t="s">
        <v>54</v>
      </c>
      <c r="D28" s="4" t="s">
        <v>54</v>
      </c>
    </row>
    <row r="29" spans="1:4" ht="60" customHeight="1" x14ac:dyDescent="0.25">
      <c r="A29" s="40" t="s">
        <v>113</v>
      </c>
      <c r="B29" s="4" t="s">
        <v>53</v>
      </c>
      <c r="C29" s="4" t="s">
        <v>53</v>
      </c>
      <c r="D29" s="4" t="s">
        <v>53</v>
      </c>
    </row>
    <row r="30" spans="1:4" ht="60" customHeight="1" x14ac:dyDescent="0.25">
      <c r="A30" s="40" t="s">
        <v>112</v>
      </c>
      <c r="B30" s="4" t="s">
        <v>97</v>
      </c>
      <c r="C30" s="4" t="s">
        <v>97</v>
      </c>
      <c r="D30" s="4" t="s">
        <v>97</v>
      </c>
    </row>
    <row r="31" spans="1:4" ht="60" customHeight="1" x14ac:dyDescent="0.25">
      <c r="A31" s="40" t="s">
        <v>111</v>
      </c>
      <c r="B31" s="4" t="s">
        <v>52</v>
      </c>
      <c r="C31" s="4" t="s">
        <v>52</v>
      </c>
      <c r="D31" s="4" t="s">
        <v>52</v>
      </c>
    </row>
    <row r="32" spans="1:4" ht="60" customHeight="1" x14ac:dyDescent="0.25">
      <c r="A32" s="40" t="s">
        <v>110</v>
      </c>
      <c r="B32" s="4" t="s">
        <v>51</v>
      </c>
      <c r="C32" s="4" t="s">
        <v>51</v>
      </c>
      <c r="D32" s="4" t="s">
        <v>51</v>
      </c>
    </row>
    <row r="33" spans="1:4" ht="60" customHeight="1" x14ac:dyDescent="0.25">
      <c r="A33" s="40" t="s">
        <v>194</v>
      </c>
      <c r="B33" s="4" t="s">
        <v>195</v>
      </c>
      <c r="C33" s="4" t="s">
        <v>195</v>
      </c>
      <c r="D33" s="4" t="s">
        <v>195</v>
      </c>
    </row>
    <row r="34" spans="1:4" ht="60" customHeight="1" x14ac:dyDescent="0.25">
      <c r="A34" s="40" t="s">
        <v>260</v>
      </c>
      <c r="B34" s="4" t="s">
        <v>261</v>
      </c>
      <c r="C34" s="4" t="s">
        <v>261</v>
      </c>
      <c r="D34" s="4" t="s">
        <v>261</v>
      </c>
    </row>
    <row r="35" spans="1:4" ht="60" customHeight="1" x14ac:dyDescent="0.25">
      <c r="A35" s="44" t="s">
        <v>278</v>
      </c>
      <c r="B35" s="18" t="s">
        <v>277</v>
      </c>
      <c r="C35" s="18" t="s">
        <v>277</v>
      </c>
      <c r="D35" s="18" t="s">
        <v>277</v>
      </c>
    </row>
    <row r="36" spans="1:4" ht="60" customHeight="1" x14ac:dyDescent="0.25">
      <c r="A36" s="44" t="s">
        <v>279</v>
      </c>
      <c r="B36" s="4" t="s">
        <v>280</v>
      </c>
      <c r="C36" s="4" t="s">
        <v>280</v>
      </c>
      <c r="D36" s="4" t="s">
        <v>280</v>
      </c>
    </row>
  </sheetData>
  <sortState ref="A2:H34">
    <sortCondition ref="A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TrackingSequence</vt:lpstr>
      <vt:lpstr>TrackingCharacter</vt:lpstr>
      <vt:lpstr>TrackingEvents</vt:lpstr>
      <vt:lpstr>Character</vt:lpstr>
      <vt:lpstr>Character Relationship</vt:lpstr>
      <vt:lpstr>CharacterSheetForPlayer</vt:lpstr>
      <vt:lpstr>Skills</vt:lpstr>
      <vt:lpstr>Skill sets</vt:lpstr>
      <vt:lpstr>ClueListForPrint</vt:lpstr>
      <vt:lpstr>puzzle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2018-05-01T02:48:35Z</dcterms:modified>
</cp:coreProperties>
</file>