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workspace\project\stm32\GPAGER\ion\ion_20171227\SKT_LoRa_SEURITY\"/>
    </mc:Choice>
  </mc:AlternateContent>
  <bookViews>
    <workbookView xWindow="0" yWindow="0" windowWidth="38400" windowHeight="11430" tabRatio="840" activeTab="4"/>
  </bookViews>
  <sheets>
    <sheet name="Process안내" sheetId="13" r:id="rId1"/>
    <sheet name="보안등급기준표" sheetId="31" r:id="rId2"/>
    <sheet name="점검신청" sheetId="25" r:id="rId3"/>
    <sheet name="==&gt;의뢰 시 작성" sheetId="23" r:id="rId4"/>
    <sheet name="(작성용)질의서" sheetId="15" r:id="rId5"/>
    <sheet name="문의옵션" sheetId="27" state="hidden" r:id="rId6"/>
    <sheet name="(참고용)답변결과참조" sheetId="20" r:id="rId7"/>
    <sheet name="결과변화" sheetId="30" state="hidden" r:id="rId8"/>
    <sheet name="(참고용)보안수준 맵" sheetId="35" r:id="rId9"/>
    <sheet name="==&gt;SKT 작성" sheetId="29" state="hidden" r:id="rId10"/>
    <sheet name="결과변화2" sheetId="37" state="hidden" r:id="rId11"/>
    <sheet name="최종점검결과" sheetId="36" state="hidden" r:id="rId12"/>
    <sheet name="레포트" sheetId="22" state="hidden" r:id="rId13"/>
    <sheet name="Option" sheetId="21" state="hidden" r:id="rId14"/>
  </sheets>
  <calcPr calcId="152511"/>
</workbook>
</file>

<file path=xl/calcChain.xml><?xml version="1.0" encoding="utf-8"?>
<calcChain xmlns="http://schemas.openxmlformats.org/spreadsheetml/2006/main">
  <c r="G14" i="20" l="1"/>
  <c r="G13" i="20"/>
  <c r="G12" i="20"/>
  <c r="G11" i="20"/>
  <c r="G10" i="20"/>
  <c r="G9" i="20"/>
  <c r="G8" i="20"/>
  <c r="G7" i="20"/>
  <c r="G6" i="20"/>
  <c r="G5" i="20"/>
  <c r="G4" i="20"/>
  <c r="F4" i="20" s="1"/>
  <c r="C4" i="22" l="1"/>
  <c r="H8" i="36" l="1"/>
  <c r="J4" i="36" l="1"/>
  <c r="J5" i="36"/>
  <c r="J6" i="36"/>
  <c r="J7" i="36"/>
  <c r="J8" i="36"/>
  <c r="J9" i="36"/>
  <c r="J10" i="36"/>
  <c r="J11" i="36"/>
  <c r="J12" i="36"/>
  <c r="J13" i="36"/>
  <c r="J14" i="36"/>
  <c r="H14" i="36"/>
  <c r="F14" i="36" s="1"/>
  <c r="E14" i="36" s="1"/>
  <c r="H13" i="36"/>
  <c r="F13" i="36" s="1"/>
  <c r="E13" i="36" s="1"/>
  <c r="H12" i="36"/>
  <c r="H11" i="36"/>
  <c r="H10" i="36"/>
  <c r="F10" i="36" s="1"/>
  <c r="E10" i="36" s="1"/>
  <c r="H9" i="36"/>
  <c r="H7" i="36"/>
  <c r="H6" i="36"/>
  <c r="H5" i="36"/>
  <c r="H4" i="36"/>
  <c r="F5" i="20"/>
  <c r="F6" i="20"/>
  <c r="F7" i="20"/>
  <c r="F8" i="20"/>
  <c r="F9" i="20"/>
  <c r="F10" i="20"/>
  <c r="F11" i="20"/>
  <c r="F12" i="20"/>
  <c r="F13" i="20"/>
  <c r="F14" i="20"/>
  <c r="F11" i="36" l="1"/>
  <c r="E11" i="36" s="1"/>
  <c r="F4" i="36"/>
  <c r="F7" i="36"/>
  <c r="C26" i="27"/>
  <c r="E7" i="36" l="1"/>
  <c r="B4" i="36"/>
  <c r="A4" i="36" s="1"/>
  <c r="E4" i="36"/>
  <c r="C28" i="15"/>
  <c r="E6" i="22"/>
  <c r="E5" i="22"/>
  <c r="C6" i="22"/>
  <c r="C5" i="22"/>
  <c r="B7" i="37"/>
  <c r="C7" i="37"/>
  <c r="C6" i="37"/>
  <c r="B9" i="37"/>
  <c r="B8" i="37"/>
  <c r="B6" i="37"/>
  <c r="A9" i="37"/>
  <c r="A8" i="37"/>
  <c r="A7" i="37"/>
  <c r="A6" i="37"/>
  <c r="A5" i="37"/>
  <c r="A4" i="37"/>
  <c r="A9" i="30"/>
  <c r="A8" i="30"/>
  <c r="A7" i="30"/>
  <c r="A6" i="30"/>
  <c r="A5" i="30"/>
  <c r="A4" i="30"/>
  <c r="C88" i="27"/>
  <c r="B88" i="27"/>
  <c r="A86" i="27"/>
  <c r="C130" i="15"/>
  <c r="B130" i="15"/>
  <c r="A126" i="15"/>
  <c r="C80" i="27"/>
  <c r="B80" i="27"/>
  <c r="C118" i="15"/>
  <c r="B118" i="15"/>
  <c r="A114" i="15"/>
  <c r="A78" i="27"/>
  <c r="C72" i="27"/>
  <c r="B72" i="27"/>
  <c r="C106" i="15"/>
  <c r="B106" i="15"/>
  <c r="C67" i="27"/>
  <c r="B67" i="27"/>
  <c r="A65" i="27"/>
  <c r="C99" i="15"/>
  <c r="B99" i="15"/>
  <c r="A95" i="15"/>
  <c r="C59" i="27"/>
  <c r="B59" i="27"/>
  <c r="A57" i="27"/>
  <c r="C87" i="15"/>
  <c r="B87" i="15"/>
  <c r="A83" i="15"/>
  <c r="C49" i="27"/>
  <c r="B49" i="27"/>
  <c r="C60" i="15"/>
  <c r="B60" i="15"/>
  <c r="C43" i="27"/>
  <c r="B43" i="27"/>
  <c r="C53" i="15"/>
  <c r="B53" i="15"/>
  <c r="C38" i="27"/>
  <c r="B38" i="27"/>
  <c r="A36" i="27"/>
  <c r="C48" i="15"/>
  <c r="B48" i="15"/>
  <c r="A44" i="15"/>
  <c r="C31" i="27"/>
  <c r="B31" i="27"/>
  <c r="C38" i="15"/>
  <c r="B38" i="15"/>
  <c r="B26" i="27"/>
  <c r="C33" i="15"/>
  <c r="B33" i="15"/>
  <c r="C21" i="27"/>
  <c r="B21" i="27"/>
  <c r="A19" i="27"/>
  <c r="A24" i="15"/>
  <c r="B28" i="15"/>
  <c r="C8" i="37" l="1"/>
  <c r="C9" i="37"/>
  <c r="C5" i="37"/>
  <c r="B5" i="37"/>
  <c r="B4" i="37"/>
  <c r="D14" i="20"/>
  <c r="D13" i="20"/>
  <c r="D10" i="20"/>
  <c r="C10" i="20" s="1"/>
  <c r="D7" i="20"/>
  <c r="C7" i="20" s="1"/>
  <c r="D11" i="20"/>
  <c r="D4" i="20"/>
  <c r="C4" i="20" s="1"/>
  <c r="B4" i="30" s="1"/>
  <c r="C4" i="37" l="1"/>
  <c r="C13" i="20"/>
  <c r="B8" i="30" s="1"/>
  <c r="C8" i="30"/>
  <c r="C9" i="30"/>
  <c r="C14" i="20"/>
  <c r="B9" i="30" s="1"/>
  <c r="C11" i="20"/>
  <c r="B7" i="30" s="1"/>
  <c r="B5" i="30"/>
  <c r="C6" i="30"/>
  <c r="B6" i="30"/>
  <c r="C7" i="30"/>
  <c r="C5" i="30"/>
  <c r="C4" i="30"/>
</calcChain>
</file>

<file path=xl/sharedStrings.xml><?xml version="1.0" encoding="utf-8"?>
<sst xmlns="http://schemas.openxmlformats.org/spreadsheetml/2006/main" count="437" uniqueCount="306">
  <si>
    <t>위험
동작 위주 구현
보호 조치 부재</t>
  </si>
  <si>
    <t>기본 정보</t>
    <phoneticPr fontId="2" type="noConversion"/>
  </si>
  <si>
    <t>대분류</t>
    <phoneticPr fontId="2" type="noConversion"/>
  </si>
  <si>
    <t>위험</t>
    <phoneticPr fontId="2" type="noConversion"/>
  </si>
  <si>
    <t>양호</t>
    <phoneticPr fontId="2" type="noConversion"/>
  </si>
  <si>
    <t>안전</t>
    <phoneticPr fontId="2" type="noConversion"/>
  </si>
  <si>
    <t>양호</t>
  </si>
  <si>
    <t xml:space="preserve"> [#1] 점검 대상</t>
  </si>
  <si>
    <t>제조사</t>
  </si>
  <si>
    <t>점검 일자</t>
  </si>
  <si>
    <t>제품명</t>
  </si>
  <si>
    <r>
      <t>​</t>
    </r>
    <r>
      <rPr>
        <b/>
        <sz val="10"/>
        <color rgb="FF000000"/>
        <rFont val="맑은 고딕"/>
        <family val="3"/>
        <charset val="129"/>
        <scheme val="minor"/>
      </rPr>
      <t>제품군</t>
    </r>
  </si>
  <si>
    <t xml:space="preserve"> [#2] 취약점 진단 결과</t>
  </si>
  <si>
    <t>#</t>
  </si>
  <si>
    <t>취약점 항목</t>
  </si>
  <si>
    <t>Origin</t>
  </si>
  <si>
    <r>
      <t>​</t>
    </r>
    <r>
      <rPr>
        <b/>
        <sz val="10"/>
        <color rgb="FF000000"/>
        <rFont val="Calibri"/>
        <family val="2"/>
      </rPr>
      <t>Severity</t>
    </r>
  </si>
  <si>
    <t>HIGH</t>
  </si>
  <si>
    <t>LOW</t>
  </si>
  <si>
    <t>INFO</t>
  </si>
  <si>
    <t>​</t>
  </si>
  <si>
    <t xml:space="preserve"> [#3] 보안 점검 결과 : 보안 등급</t>
  </si>
  <si>
    <t>분야별 보안 수준</t>
  </si>
  <si>
    <t xml:space="preserve"> 위험</t>
  </si>
  <si>
    <t>0.0 진단신청 제출항목 준비현황</t>
  </si>
  <si>
    <t>DEVICE</t>
  </si>
  <si>
    <t>제출 여부</t>
  </si>
  <si>
    <t>[1] 정상동작이 확인된 제품(기기) 2개</t>
  </si>
  <si>
    <t>제출완료</t>
  </si>
  <si>
    <t>[2] PC연결 driver(s/w)</t>
  </si>
  <si>
    <t>(택1) 제출완료 / NA / 미제출</t>
  </si>
  <si>
    <t>[3] EVB보드, 쪽보드</t>
  </si>
  <si>
    <t>FIRMWARE</t>
  </si>
  <si>
    <t>[1] 디바이스 펌웨어 full binary</t>
  </si>
  <si>
    <t>[2] 암호화 또는 커스텀 펌웨어의 경우 해제방법</t>
  </si>
  <si>
    <t>(방법1) 암호화 또는 커스텀 펌웨어 아님</t>
  </si>
  <si>
    <t>(방법2) 암호화 펌웨어일 경우 해제방법 기술</t>
  </si>
  <si>
    <t>(방법3) 커스텀 펌웨어일 경우 extract 방법 기술</t>
  </si>
  <si>
    <t>MANUAL</t>
  </si>
  <si>
    <t>[2] 사용자 매뉴얼 제출</t>
  </si>
  <si>
    <t>[3] 개발/운영 매뉴얼 제출</t>
  </si>
  <si>
    <t>ACCOUNT</t>
  </si>
  <si>
    <t>[1] 서비스 이용 사용자 정보</t>
  </si>
  <si>
    <t>(방법1) 서비스 홈페이지에서 직접 가입하는 방식(가입페이지 기술)</t>
  </si>
  <si>
    <t>(방법2) 관리자가 테스트용 계정 제공(발급된 계정정보 작성)</t>
  </si>
  <si>
    <t>[2] 단말 개통</t>
  </si>
  <si>
    <t>(택1) 개통을 위한 정보 제출완료 / NA / 개통된 디바이스 제출</t>
  </si>
  <si>
    <t>(택일 )</t>
  </si>
  <si>
    <t>추가 부연 답변 (해당 시)</t>
  </si>
  <si>
    <t>주관식 답변</t>
    <phoneticPr fontId="2" type="noConversion"/>
  </si>
  <si>
    <t>[1] (2) 질의서 항목 누락없이 작성</t>
    <phoneticPr fontId="2" type="noConversion"/>
  </si>
  <si>
    <t>객관식 답변 선택
(선택 후 답변 제거 시 delete 키 이용)</t>
    <phoneticPr fontId="2" type="noConversion"/>
  </si>
  <si>
    <t>#</t>
    <phoneticPr fontId="2" type="noConversion"/>
  </si>
  <si>
    <t>0.A</t>
    <phoneticPr fontId="2" type="noConversion"/>
  </si>
  <si>
    <t>N/A</t>
    <phoneticPr fontId="2" type="noConversion"/>
  </si>
  <si>
    <t>기본 정보</t>
    <phoneticPr fontId="2" type="noConversion"/>
  </si>
  <si>
    <t>주관식 답변</t>
    <phoneticPr fontId="2" type="noConversion"/>
  </si>
  <si>
    <t>객관식 답변</t>
    <phoneticPr fontId="2" type="noConversion"/>
  </si>
  <si>
    <t>관련 답변을 서술하여 작성</t>
    <phoneticPr fontId="2" type="noConversion"/>
  </si>
  <si>
    <t>해당 답변을 (1) 셀 선택 =&gt; (2) 드랍다운 메뉴 내용 확인 =&gt; (3) 선택 =&gt; (4) 추가 내용 필요한 경우 서술 답변 추가</t>
    <phoneticPr fontId="2" type="noConversion"/>
  </si>
  <si>
    <t>사용법</t>
    <phoneticPr fontId="2" type="noConversion"/>
  </si>
  <si>
    <t>개발팀
답변
(자동)</t>
    <phoneticPr fontId="2" type="noConversion"/>
  </si>
  <si>
    <t xml:space="preserve">질의서 </t>
    <phoneticPr fontId="2" type="noConversion"/>
  </si>
  <si>
    <t>질의서 작성</t>
    <phoneticPr fontId="2" type="noConversion"/>
  </si>
  <si>
    <t>답변결과참조</t>
    <phoneticPr fontId="2" type="noConversion"/>
  </si>
  <si>
    <t>SKT</t>
    <phoneticPr fontId="2" type="noConversion"/>
  </si>
  <si>
    <t>#</t>
    <phoneticPr fontId="2" type="noConversion"/>
  </si>
  <si>
    <t>페이지</t>
    <phoneticPr fontId="2" type="noConversion"/>
  </si>
  <si>
    <t>설명</t>
    <phoneticPr fontId="2" type="noConversion"/>
  </si>
  <si>
    <t>SKT IoT/Embedded Device 보안 진행</t>
    <phoneticPr fontId="2" type="noConversion"/>
  </si>
  <si>
    <t>레포트</t>
    <phoneticPr fontId="2" type="noConversion"/>
  </si>
  <si>
    <t>최종 점검 결과</t>
    <phoneticPr fontId="2" type="noConversion"/>
  </si>
  <si>
    <t>레포트 양식</t>
    <phoneticPr fontId="2" type="noConversion"/>
  </si>
  <si>
    <t>최종 점검 결과</t>
    <phoneticPr fontId="2" type="noConversion"/>
  </si>
  <si>
    <t>질의서 답변 기본 현재 보안 수준 파악
: 질의서 답변 시 자동 표시되어 현재 보안 수준 파악</t>
    <phoneticPr fontId="2" type="noConversion"/>
  </si>
  <si>
    <t>분류</t>
    <phoneticPr fontId="2" type="noConversion"/>
  </si>
  <si>
    <t>보안등급</t>
    <phoneticPr fontId="2" type="noConversion"/>
  </si>
  <si>
    <t>[#4] 보안 점검 최종 의견</t>
    <phoneticPr fontId="2" type="noConversion"/>
  </si>
  <si>
    <r>
      <t xml:space="preserve">LoRa </t>
    </r>
    <r>
      <rPr>
        <b/>
        <sz val="16"/>
        <color rgb="FF000000"/>
        <rFont val="맑은 고딕"/>
        <family val="3"/>
        <charset val="129"/>
      </rPr>
      <t>단말</t>
    </r>
    <r>
      <rPr>
        <b/>
        <sz val="16"/>
        <color rgb="FF000000"/>
        <rFont val="Tahoma"/>
        <family val="2"/>
      </rPr>
      <t xml:space="preserve"> </t>
    </r>
    <r>
      <rPr>
        <b/>
        <sz val="16"/>
        <color rgb="FF000000"/>
        <rFont val="맑은 고딕"/>
        <family val="3"/>
        <charset val="129"/>
      </rPr>
      <t>보안</t>
    </r>
    <r>
      <rPr>
        <b/>
        <sz val="16"/>
        <color rgb="FF000000"/>
        <rFont val="Tahoma"/>
        <family val="2"/>
      </rPr>
      <t xml:space="preserve"> </t>
    </r>
    <r>
      <rPr>
        <b/>
        <sz val="16"/>
        <color rgb="FF000000"/>
        <rFont val="맑은 고딕"/>
        <family val="3"/>
        <charset val="129"/>
      </rPr>
      <t>등급</t>
    </r>
    <r>
      <rPr>
        <b/>
        <sz val="16"/>
        <color rgb="FF000000"/>
        <rFont val="Tahoma"/>
        <family val="2"/>
      </rPr>
      <t xml:space="preserve"> </t>
    </r>
    <r>
      <rPr>
        <b/>
        <sz val="16"/>
        <color rgb="FF000000"/>
        <rFont val="맑은 고딕"/>
        <family val="3"/>
        <charset val="129"/>
      </rPr>
      <t>기준</t>
    </r>
  </si>
  <si>
    <t>보안 등급 기준표</t>
  </si>
  <si>
    <t>1. 제조사 LoRa Key 관리</t>
    <phoneticPr fontId="2" type="noConversion"/>
  </si>
  <si>
    <t>2. LoRa Key 보호</t>
    <phoneticPr fontId="2" type="noConversion"/>
  </si>
  <si>
    <t>3. 단말 데이터 보호</t>
    <phoneticPr fontId="2" type="noConversion"/>
  </si>
  <si>
    <t>4. 디버깅 기능</t>
    <phoneticPr fontId="2" type="noConversion"/>
  </si>
  <si>
    <t>5. 시큐어부트</t>
    <phoneticPr fontId="13" type="noConversion"/>
  </si>
  <si>
    <t>6. 시큐어코딩</t>
    <phoneticPr fontId="2" type="noConversion"/>
  </si>
  <si>
    <t>단말 내 저장되는 데이터 저장 시 보호 조치</t>
    <phoneticPr fontId="2" type="noConversion"/>
  </si>
  <si>
    <t>시큐어부트</t>
    <phoneticPr fontId="2" type="noConversion"/>
  </si>
  <si>
    <t>시큐어코딩 적용</t>
    <phoneticPr fontId="2" type="noConversion"/>
  </si>
  <si>
    <t xml:space="preserve">테스트 항목 </t>
    <phoneticPr fontId="2" type="noConversion"/>
  </si>
  <si>
    <t>AMI</t>
  </si>
  <si>
    <t>회사명</t>
    <phoneticPr fontId="2" type="noConversion"/>
  </si>
  <si>
    <t>담당자명</t>
    <phoneticPr fontId="2" type="noConversion"/>
  </si>
  <si>
    <t>담당자 이메일</t>
    <phoneticPr fontId="2" type="noConversion"/>
  </si>
  <si>
    <t>담당자 연락처</t>
    <phoneticPr fontId="2" type="noConversion"/>
  </si>
  <si>
    <t>회사정보</t>
    <phoneticPr fontId="2" type="noConversion"/>
  </si>
  <si>
    <t>제조 환경 안전</t>
  </si>
  <si>
    <t>기타 ==&gt; (추가 설명 요망)</t>
    <phoneticPr fontId="2" type="noConversion"/>
  </si>
  <si>
    <t>사용 모듈 정보</t>
    <phoneticPr fontId="2" type="noConversion"/>
  </si>
  <si>
    <t>단말에 사용된 LoRa 모듈 관련 정보 ( 공인 모듈 사용, 비공인 모듈 사용, 단말 직접 제조 )</t>
    <phoneticPr fontId="2" type="noConversion"/>
  </si>
  <si>
    <t>공인 모듈 : 와이솔/ LOM102A</t>
    <phoneticPr fontId="2" type="noConversion"/>
  </si>
  <si>
    <t>공인 모듈 : 솔루엠/ TLT01CS0</t>
    <phoneticPr fontId="2" type="noConversion"/>
  </si>
  <si>
    <t>비공인 모듈 사용 ==&gt; (추가 설명 요망 : 업체명 / 모듈명)</t>
    <phoneticPr fontId="2" type="noConversion"/>
  </si>
  <si>
    <t>칩 기반 구현 단말 ==&gt;(추가 칩셋 관련 설명 요망)
- Main CPU Chipset:
- Memory (RAM/ROM) chipset:
- LoRa RF Chipset:
- 추가 H/W Security Chipset:</t>
    <phoneticPr fontId="2" type="noConversion"/>
  </si>
  <si>
    <t>위치기반, 트랙킹 서비스</t>
    <phoneticPr fontId="2" type="noConversion"/>
  </si>
  <si>
    <t>공공 인프라 센서</t>
    <phoneticPr fontId="2" type="noConversion"/>
  </si>
  <si>
    <t>디바이스 기술
요구사항</t>
    <phoneticPr fontId="2" type="noConversion"/>
  </si>
  <si>
    <t>SKT 에서 제조사에 키 전달 시 외부 유출 방지 보호 조치 방안으로서 암호화 적용 여부</t>
    <phoneticPr fontId="2" type="noConversion"/>
  </si>
  <si>
    <t>디바이스 기술 요구사항</t>
    <phoneticPr fontId="2" type="noConversion"/>
  </si>
  <si>
    <t>해당 항목에 대한 SKT LoRa 디바이스 기술 요구 사항</t>
    <phoneticPr fontId="2" type="noConversion"/>
  </si>
  <si>
    <t>해당 항목 중 세부 내용 확인 시 좌측 상단의 [1], [2] 선택 혹은 해당 항목 아래 [+] 버튼 눌러서 확장하여 확인.</t>
    <phoneticPr fontId="2" type="noConversion"/>
  </si>
  <si>
    <t>암호화 적용 시 추가 부연 답변</t>
    <phoneticPr fontId="2" type="noConversion"/>
  </si>
  <si>
    <t>제조사에서 LoRa Key 단말 provi-sioning 전/후 관리 및 폐기 방안에 대해서 기술</t>
    <phoneticPr fontId="2" type="noConversion"/>
  </si>
  <si>
    <t>키 전달받은 후 제조사에서 키 저장 시 자체적으로 수행하는 키 보호 방법에 대해 기술</t>
    <phoneticPr fontId="2" type="noConversion"/>
  </si>
  <si>
    <t>단말 내 LoRa Key 저장하는 방법은 ?</t>
    <phoneticPr fontId="2" type="noConversion"/>
  </si>
  <si>
    <t>Key 저장 시 저장 장치와 보호 조치가 잘 나타날 수 있는 주요 함수 위주로 paste 할 것. 
(즉, flash memory 에 write 인지.. 암호화 적용 여부, H/W Security 이용한 경우 등)</t>
    <phoneticPr fontId="2" type="noConversion"/>
  </si>
  <si>
    <t>SKT 지정 LoRa AT+CMD 준수 여부</t>
    <phoneticPr fontId="2" type="noConversion"/>
  </si>
  <si>
    <t>LoRa Key</t>
  </si>
  <si>
    <t>Write / Set</t>
  </si>
  <si>
    <t>지원여부</t>
  </si>
  <si>
    <t>DeviceEUI</t>
  </si>
  <si>
    <t>AppEUI</t>
  </si>
  <si>
    <t>PseudoAppKey</t>
  </si>
  <si>
    <t>RealAppKey</t>
  </si>
  <si>
    <t>AppSKey</t>
  </si>
  <si>
    <t>NwkSKey</t>
  </si>
  <si>
    <t>Read / Get</t>
    <phoneticPr fontId="2" type="noConversion"/>
  </si>
  <si>
    <t>O : YES</t>
    <phoneticPr fontId="2" type="noConversion"/>
  </si>
  <si>
    <t>X : NO</t>
    <phoneticPr fontId="2" type="noConversion"/>
  </si>
  <si>
    <t>O : YES</t>
    <phoneticPr fontId="2" type="noConversion"/>
  </si>
  <si>
    <t>X : NO</t>
    <phoneticPr fontId="2" type="noConversion"/>
  </si>
  <si>
    <t>해당 명령어 (command)</t>
    <phoneticPr fontId="2" type="noConversion"/>
  </si>
  <si>
    <t>LoRa 단말 데이터에 저장 여부 및 저장 시 보호 조치 적용 여부</t>
    <phoneticPr fontId="2" type="noConversion"/>
  </si>
  <si>
    <t>디버그 I/F 중 JTAG 관련 설명</t>
    <phoneticPr fontId="2" type="noConversion"/>
  </si>
  <si>
    <t>디버그 I/F 중 UART 관련 설명</t>
    <phoneticPr fontId="2" type="noConversion"/>
  </si>
  <si>
    <t>펌웨어 변조 방지 및 시스템 무결성 보장을 위한 시큐어부트 기능 관련</t>
    <phoneticPr fontId="2" type="noConversion"/>
  </si>
  <si>
    <t>펌웨어 변조 방지 관련 Code Snippet</t>
    <phoneticPr fontId="2" type="noConversion"/>
  </si>
  <si>
    <t>보안을 위한 시큐어코딩 적용 여부</t>
    <phoneticPr fontId="2" type="noConversion"/>
  </si>
  <si>
    <t>[위험] NO. 제조이후 LoRa Key  키 폐기 절차 없음.</t>
    <phoneticPr fontId="2" type="noConversion"/>
  </si>
  <si>
    <t>[위험] SKT 공인 LoRa 모듈 외부에 LoRa Key 저장함. ==&gt; (추가 설명 요망 : LoRa module 외부에 LoRa Key 저장 필요한 사유)</t>
    <phoneticPr fontId="2" type="noConversion"/>
  </si>
  <si>
    <t>[양호] SKT 공인 LoRa 모듈을 외부에서 이용만 함. LoRa 모듈 외부에 LoRa Key 저장하지 않음.</t>
    <phoneticPr fontId="2" type="noConversion"/>
  </si>
  <si>
    <t>[위험] 단말 내 일반적인 Flash Memory에 저장하며, 암호화 등 보호 조치 적용하지 않음.</t>
    <phoneticPr fontId="2" type="noConversion"/>
  </si>
  <si>
    <t>[양호] 단말 내 일반적인 Flash Memory에 저장하나 암호화 등 추가적인 보호 조치 적용함. ==&gt; (추가 설명 요망 : 하단 암호화 code snippet)</t>
    <phoneticPr fontId="2" type="noConversion"/>
  </si>
  <si>
    <t>NO. 
암호화 등 보호 조치 적용하지 않음</t>
    <phoneticPr fontId="2" type="noConversion"/>
  </si>
  <si>
    <t>NO. 
단말 내 일반적인 Flash Memory에 저장하며, 암호화 등 보호 조치 적용하지 않음.</t>
    <phoneticPr fontId="2" type="noConversion"/>
  </si>
  <si>
    <t>YES. 
암호화 등 부분적인 보호 조치 적용함.</t>
    <phoneticPr fontId="2" type="noConversion"/>
  </si>
  <si>
    <t>YES. 
보안 수준이 높은 암호화 및 절차 적용함.</t>
    <phoneticPr fontId="2" type="noConversion"/>
  </si>
  <si>
    <t>YES.
제조 이후 제한적인 LoRa Key 키 폐기 절차 있음.</t>
    <phoneticPr fontId="2" type="noConversion"/>
  </si>
  <si>
    <t>YES. 
제조 이후 안전한 LoRa Key 키 폐기 절차 있음.</t>
    <phoneticPr fontId="2" type="noConversion"/>
  </si>
  <si>
    <t xml:space="preserve">YES. 
단말 내 일반적인 Flash Memory에 저장하나 암호화 등 추가적인 보호 조치 적용함. </t>
    <phoneticPr fontId="2" type="noConversion"/>
  </si>
  <si>
    <t>YES. 
H/W Security 이용하여 보호 조치 적용하여 LoRa Key 보호함</t>
    <phoneticPr fontId="2" type="noConversion"/>
  </si>
  <si>
    <t>SKT LoRa AT/CLI+CMD 가이드 준수</t>
    <phoneticPr fontId="2" type="noConversion"/>
  </si>
  <si>
    <t>YES
SKT LoRa AT/CLI+CMD 가이드 준수함.</t>
    <phoneticPr fontId="2" type="noConversion"/>
  </si>
  <si>
    <t>NO.
SKT LoRa AT/CLI+CMD 가이드 준수하지 않음. 
가이드와 달리 허용하지 않은 기능 추가함.</t>
    <phoneticPr fontId="2" type="noConversion"/>
  </si>
  <si>
    <t>[위험] YES. SKT LoRa AT/CLI+CMD 가이드 준수하지 않음. 가이드와 달리 허용하지 않은 기능 추가함.==&gt; (추가 설명 요망 : 추가 기능 필요 사유)</t>
    <phoneticPr fontId="2" type="noConversion"/>
  </si>
  <si>
    <t>[양호] NO. SKT LoRa AT/CLI+CMD 가이드 준수함.</t>
    <phoneticPr fontId="2" type="noConversion"/>
  </si>
  <si>
    <t>[위험] NO. 단말에 데이터 저장하나 보호 조치 적용하지 않음.</t>
    <phoneticPr fontId="2" type="noConversion"/>
  </si>
  <si>
    <t>NO. 
단말에 데이터 저장하나 보호 조치 적용하지 않음.</t>
    <phoneticPr fontId="2" type="noConversion"/>
  </si>
  <si>
    <t>[양호] YES. 암호화 저장 등 S/W 보호 조치 적용함. ==&gt; (추가 설명 요망 : SW 방식 암호화 code snippet)</t>
    <phoneticPr fontId="2" type="noConversion"/>
  </si>
  <si>
    <t>YES. 
암호화 저장 등 S/W 보호 조치 적용함.</t>
    <phoneticPr fontId="2" type="noConversion"/>
  </si>
  <si>
    <t>YES. 
Data 단말에 저장하지 않거나 
HW 방식 암호화 적용함.</t>
    <phoneticPr fontId="2" type="noConversion"/>
  </si>
  <si>
    <t>[양호] NO. UART 연결 시 log print 기능만 이용함.</t>
    <phoneticPr fontId="2" type="noConversion"/>
  </si>
  <si>
    <t>NO. 
UART 연결 시 
log print 기능만 이용함.</t>
    <phoneticPr fontId="2" type="noConversion"/>
  </si>
  <si>
    <t>NO.
HW 적으로 UART 외부 이용 불가.</t>
    <phoneticPr fontId="2" type="noConversion"/>
  </si>
  <si>
    <t>NO. 
시큐어부트 기능 구현하지 않았음.</t>
    <phoneticPr fontId="2" type="noConversion"/>
  </si>
  <si>
    <t>YES. 
HW 방식 전자 서명 방식의 시큐어부트 구현 (w/ HW Security 연동)</t>
    <phoneticPr fontId="2" type="noConversion"/>
  </si>
  <si>
    <t>코드 설계 시 보안을 고려하여 시큐어 코딩 적용 여부</t>
    <phoneticPr fontId="2" type="noConversion"/>
  </si>
  <si>
    <t>FlawFinder script 툴 설치</t>
    <phoneticPr fontId="2" type="noConversion"/>
  </si>
  <si>
    <t>FlawFinder script 실행 방법</t>
    <phoneticPr fontId="2" type="noConversion"/>
  </si>
  <si>
    <t>제품 소스 코드 최상위 디렉토리에서 위의 flawfinder 스크립트 실행 결과</t>
    <phoneticPr fontId="2" type="noConversion"/>
  </si>
  <si>
    <t>실핼 결과 첨부 방법 가이드 링크</t>
    <phoneticPr fontId="2" type="noConversion"/>
  </si>
  <si>
    <t xml:space="preserve">실행 결과 첨부 요망 =&gt; </t>
    <phoneticPr fontId="2" type="noConversion"/>
  </si>
  <si>
    <t>실행 결과 첨부</t>
    <phoneticPr fontId="2" type="noConversion"/>
  </si>
  <si>
    <t>1. 왼쪽 아이콘 더블 클릭
2. Text editor 로 open 한 후 저장.</t>
    <phoneticPr fontId="2" type="noConversion"/>
  </si>
  <si>
    <t>SKT IoT/Embedded Device 보안 점검 점검 의뢰 시 작성 필요</t>
    <phoneticPr fontId="2" type="noConversion"/>
  </si>
  <si>
    <t xml:space="preserve"> 삽입 &gt;</t>
    <phoneticPr fontId="2" type="noConversion"/>
  </si>
  <si>
    <t>6.1 SecureCoding
Check Script : flawfinder
(python script)</t>
    <phoneticPr fontId="2" type="noConversion"/>
  </si>
  <si>
    <t>오른쪽 이미지 더블 클릭 실행 ==&gt;</t>
    <phoneticPr fontId="2" type="noConversion"/>
  </si>
  <si>
    <t>SKT LoRa  단말요구사항</t>
    <phoneticPr fontId="2" type="noConversion"/>
  </si>
  <si>
    <t>소분류 
등급
(자동)</t>
    <phoneticPr fontId="2" type="noConversion"/>
  </si>
  <si>
    <t>대분류
등급
(자동)</t>
    <phoneticPr fontId="2" type="noConversion"/>
  </si>
  <si>
    <t>자동 min</t>
    <phoneticPr fontId="2" type="noConversion"/>
  </si>
  <si>
    <t>숫자 등급</t>
    <phoneticPr fontId="2" type="noConversion"/>
  </si>
  <si>
    <t>NO. 
제조이후 LoRa Key  키 폐기 절차 없음.</t>
    <phoneticPr fontId="2" type="noConversion"/>
  </si>
  <si>
    <t>NO. 
암호화 등 보호 조치 적용하지 않음</t>
    <phoneticPr fontId="2" type="noConversion"/>
  </si>
  <si>
    <t>NO. 
제조이후 LoRa Key  키 폐기 절차 없음.</t>
    <phoneticPr fontId="2" type="noConversion"/>
  </si>
  <si>
    <t>SKT LoRa 단말 공통 요구 사항</t>
    <phoneticPr fontId="2" type="noConversion"/>
  </si>
  <si>
    <t>(SKT 공인 모듈 사용) Lora Key 보호</t>
    <phoneticPr fontId="2" type="noConversion"/>
  </si>
  <si>
    <t>(SKT 비공인 모듈 및 단말 타입) LoRa Key 보호</t>
    <phoneticPr fontId="2" type="noConversion"/>
  </si>
  <si>
    <t>[NA] 해당 사항 없음. (SKT 비공인 모듈 및 단말 타입)</t>
    <phoneticPr fontId="2" type="noConversion"/>
  </si>
  <si>
    <t>[NA] 해당 사항 없음. (SKT 공인 모듈 사용 제품)</t>
    <phoneticPr fontId="2" type="noConversion"/>
  </si>
  <si>
    <t>6.1 실행 결과 첨부 방법</t>
    <phoneticPr fontId="2" type="noConversion"/>
  </si>
  <si>
    <t>모듈</t>
    <phoneticPr fontId="2" type="noConversion"/>
  </si>
  <si>
    <t>제품 버전</t>
    <phoneticPr fontId="2" type="noConversion"/>
  </si>
  <si>
    <t>정의</t>
    <phoneticPr fontId="2" type="noConversion"/>
  </si>
  <si>
    <t>예제</t>
    <phoneticPr fontId="2" type="noConversion"/>
  </si>
  <si>
    <t>- 제조사 LoRa Key 관리 미흡 (전송/저장/폐기)
- 허용하지 않음 AT/CLI+CMD 존재함.</t>
    <phoneticPr fontId="2" type="noConversion"/>
  </si>
  <si>
    <t>[양호] NO. 구 외부 JTAG pin 처리 안되어 있어 일반적인 경우 사용 불가. 기구 띁어서 SWIO, SWCLK 핀 연결하여 JTAG 이용 시 방어 불가. RDP(Read Memory Protection)과 같은 보호 조치 적용함.  ==&gt; (추가 설명 요망 : RDP 적용 레벨 및 적용 어드레스)</t>
    <phoneticPr fontId="2" type="noConversion"/>
  </si>
  <si>
    <t>SK Telecom LoRa Device 보안 진단 결과</t>
  </si>
  <si>
    <r>
      <t xml:space="preserve">LoRa </t>
    </r>
    <r>
      <rPr>
        <b/>
        <sz val="18"/>
        <color rgb="FF000000"/>
        <rFont val="맑은 고딕"/>
        <family val="3"/>
        <charset val="129"/>
      </rPr>
      <t>단말</t>
    </r>
    <r>
      <rPr>
        <b/>
        <sz val="18"/>
        <color rgb="FF000000"/>
        <rFont val="Tahoma"/>
        <family val="2"/>
      </rPr>
      <t xml:space="preserve"> </t>
    </r>
    <r>
      <rPr>
        <b/>
        <sz val="18"/>
        <color rgb="FF000000"/>
        <rFont val="맑은 고딕"/>
        <family val="3"/>
        <charset val="129"/>
      </rPr>
      <t>보안</t>
    </r>
    <r>
      <rPr>
        <b/>
        <sz val="18"/>
        <color rgb="FF000000"/>
        <rFont val="Tahoma"/>
        <family val="2"/>
      </rPr>
      <t xml:space="preserve"> </t>
    </r>
    <r>
      <rPr>
        <b/>
        <sz val="18"/>
        <color rgb="FF000000"/>
        <rFont val="맑은 고딕"/>
        <family val="3"/>
        <charset val="129"/>
      </rPr>
      <t>등급</t>
    </r>
    <r>
      <rPr>
        <b/>
        <sz val="18"/>
        <color rgb="FF000000"/>
        <rFont val="Tahoma"/>
        <family val="2"/>
      </rPr>
      <t xml:space="preserve"> </t>
    </r>
    <r>
      <rPr>
        <b/>
        <sz val="18"/>
        <color rgb="FF000000"/>
        <rFont val="맑은 고딕"/>
        <family val="3"/>
        <charset val="129"/>
      </rPr>
      <t>기준</t>
    </r>
  </si>
  <si>
    <t>- 시큐어부트, 시큐어 코딩 미적용
- 외부 JTAG, UART 악용 가능</t>
    <phoneticPr fontId="2" type="noConversion"/>
  </si>
  <si>
    <t>- SW 방식 Secureboot 적용</t>
    <phoneticPr fontId="2" type="noConversion"/>
  </si>
  <si>
    <t>- 단말 내 LoRa Key  및 데이터 암호화 등 S/W 보호 조치 적용.
- JTAG 연결 시 ROM 및 특정 영역에 대한 읽기 보호 조치 적용</t>
    <phoneticPr fontId="2" type="noConversion"/>
  </si>
  <si>
    <t>☆</t>
    <phoneticPr fontId="2" type="noConversion"/>
  </si>
  <si>
    <t>제품명/버전</t>
    <phoneticPr fontId="2" type="noConversion"/>
  </si>
  <si>
    <t>1. 제조사 LoRa Key 관리 프로세스</t>
    <phoneticPr fontId="2" type="noConversion"/>
  </si>
  <si>
    <t>SKT에서 제조사로 LoRa  Key  전송 시 보호 조치</t>
    <phoneticPr fontId="2" type="noConversion"/>
  </si>
  <si>
    <t>추가 부연 답변</t>
    <phoneticPr fontId="2" type="noConversion"/>
  </si>
  <si>
    <t>데이터 저장 시 암호화 등의 보호 조치 적용 시 해당 내용 나타낼 수 있는 주요 code snippet paste 필수</t>
    <phoneticPr fontId="2" type="noConversion"/>
  </si>
  <si>
    <r>
      <t xml:space="preserve">JTAG 기능 제공하지 않는 경우, </t>
    </r>
    <r>
      <rPr>
        <b/>
        <u/>
        <sz val="12"/>
        <color rgb="FF000000"/>
        <rFont val="맑은 고딕"/>
        <family val="3"/>
        <charset val="129"/>
      </rPr>
      <t>JTAG을 차단 설정한 방식 설명 작성 필수</t>
    </r>
    <r>
      <rPr>
        <sz val="12"/>
        <color rgb="FF000000"/>
        <rFont val="맑은 고딕"/>
        <family val="3"/>
        <charset val="129"/>
      </rPr>
      <t xml:space="preserve"> ( 단순 JTAG 미사용 아님)
% 제품 뜯어서 chip 에 JTAG pin 에 직접 연결하는 경우 JTAG 이용 방어 되는가 ? </t>
    </r>
    <phoneticPr fontId="2" type="noConversion"/>
  </si>
  <si>
    <r>
      <rPr>
        <b/>
        <sz val="11"/>
        <color rgb="FF3333FF"/>
        <rFont val="맑은 고딕"/>
        <family val="3"/>
        <charset val="129"/>
        <scheme val="minor"/>
      </rPr>
      <t>% 개발환경(PC/host)에서 Flawfinder 설치 및 실행됩니다. %
% Flawfinder 점검 결과 제출 필수입니다. 미제출시 '위험' 등급 %</t>
    </r>
    <r>
      <rPr>
        <b/>
        <sz val="11"/>
        <color theme="1"/>
        <rFont val="맑은 고딕"/>
        <family val="3"/>
        <charset val="129"/>
        <scheme val="minor"/>
      </rPr>
      <t xml:space="preserve">
[#1-A] 데비안 계열 Linux 패키지 이용한 설치  </t>
    </r>
    <r>
      <rPr>
        <sz val="11"/>
        <color theme="1"/>
        <rFont val="맑은 고딕"/>
        <family val="2"/>
        <charset val="129"/>
        <scheme val="minor"/>
      </rPr>
      <t xml:space="preserve">
$ sudo apt-get install flawfinder  
</t>
    </r>
    <r>
      <rPr>
        <b/>
        <sz val="11"/>
        <color theme="1"/>
        <rFont val="맑은 고딕"/>
        <family val="3"/>
        <charset val="129"/>
        <scheme val="minor"/>
      </rPr>
      <t xml:space="preserve">[#1-B] 좌측 셀 클릭하여 파일 저장  </t>
    </r>
    <r>
      <rPr>
        <sz val="11"/>
        <color theme="1"/>
        <rFont val="맑은 고딕"/>
        <family val="2"/>
        <charset val="129"/>
        <scheme val="minor"/>
      </rPr>
      <t xml:space="preserve">
flawfinder</t>
    </r>
    <phoneticPr fontId="2" type="noConversion"/>
  </si>
  <si>
    <r>
      <t>사업 영역</t>
    </r>
    <r>
      <rPr>
        <b/>
        <sz val="12"/>
        <color rgb="FF000000"/>
        <rFont val="맑은 고딕"/>
        <family val="3"/>
        <charset val="129"/>
      </rPr>
      <t xml:space="preserve"> (수집되는 데이터 종류)</t>
    </r>
    <phoneticPr fontId="2" type="noConversion"/>
  </si>
  <si>
    <t>공인 모듈 : 이도링크/ IM-L400, IM-L210</t>
    <phoneticPr fontId="2" type="noConversion"/>
  </si>
  <si>
    <t>[양호] YES. 제조 이후 LoRa Key 키 폐기 절차 있음. ==&gt; (추가 설명 요망 : 폐기 방안)</t>
    <phoneticPr fontId="2" type="noConversion"/>
  </si>
  <si>
    <t>JTAG 사용 가능</t>
    <phoneticPr fontId="2" type="noConversion"/>
  </si>
  <si>
    <t>UART 사용 가능</t>
    <phoneticPr fontId="2" type="noConversion"/>
  </si>
  <si>
    <t>[위험] YES. JTAG 외부 이용 가능. (추가 보호 조치 없음.) 또는 기구 내부의 SWIO, SWCLK 핀 연결하여 JTAG 이용 시 방어 불가.</t>
    <phoneticPr fontId="2" type="noConversion"/>
  </si>
  <si>
    <t>[양호] YES. 펌웨어 Checksum 혹은 Hash값 체크 수행. 또는 전자 서명 방식 시큐어부트 구현함 ==&gt; (아래 추가 설명 요망 : 주요 code snippet )</t>
    <phoneticPr fontId="2" type="noConversion"/>
  </si>
  <si>
    <t>[위험] NO. 시큐어부트는 아니나 펌웨어 대한 Checksum 혹은 Hash 값 체크 수행함. ==&gt; (아래 추가 설명 요망 : 주요 code snippet )</t>
    <phoneticPr fontId="2" type="noConversion"/>
  </si>
  <si>
    <t>[위험] NO. 시큐어코딩 적용하지 않음.(flawfinder 점검 결과 미제출)</t>
    <phoneticPr fontId="2" type="noConversion"/>
  </si>
  <si>
    <t>YES. 
UART 연결 시 시스템 쉘 
혹은 Flash Dump 기능 제공됨.</t>
    <phoneticPr fontId="2" type="noConversion"/>
  </si>
  <si>
    <t>[위험] YES. UART 연결 시 시스템 쉘 혹은 Flash Dump 기능 제공됨.</t>
    <phoneticPr fontId="2" type="noConversion"/>
  </si>
  <si>
    <t>YES. 
펌웨어 대한 Checksum 혹은 Hash 값 체크 수행함. 혹은 전자서명 방식 구현함</t>
    <phoneticPr fontId="2" type="noConversion"/>
  </si>
  <si>
    <t>NO. 
 시큐어코딩 적용하지 않음.
(flawfinder 점검 결과 미제출)</t>
    <phoneticPr fontId="2" type="noConversion"/>
  </si>
  <si>
    <t>YES.
시큐어코딩 적용함
(flawfinder 점검 결과, 4,5단계 위험함수 없음)</t>
    <phoneticPr fontId="2" type="noConversion"/>
  </si>
  <si>
    <t>숫자 등급</t>
    <phoneticPr fontId="2" type="noConversion"/>
  </si>
  <si>
    <t>회사 정보</t>
    <phoneticPr fontId="2" type="noConversion"/>
  </si>
  <si>
    <t xml:space="preserve">% 해당 제품의 개발 소스의 top directory 에 script 수행한 결과 출력 output.{html or txt} 를 아래 가이드에 따라서 첨부 요망
% 실행 환경 : PYTHON 2  (윈도우PC 또는 Linux PC 상)
[#2] 실행방법 (HTML 출력)  
$ python   ./flawfinder –html SRC_DIRECTORY &gt; output.html  
$ python2 ./flawfinder –html SRC_DIRECTORY &gt; output.html  
실행방법 (TXT 출력)  
$ python   ./flawfinder SRC_DIRECTORY &gt; output.txt  
$ python2 ./flawfinder SRC_DIRECTORY &gt; output.txt  </t>
    <phoneticPr fontId="2" type="noConversion"/>
  </si>
  <si>
    <t>[우수] YES. 보안 수준이 높은 암호화 및 절차 적용함. ==&gt; (추가 설명 요망 : 보호 조치 관련)</t>
  </si>
  <si>
    <t>[우수] H/W Security 이용하여 보호 조치 적용하여 LoRa Key 보호함. ==&gt; (추가 설명 요망 : HW Security 연동 code snippet)</t>
  </si>
  <si>
    <t>[우수] YES. Data 단말에 저장하지 않거나 HW 방식 암호화 적용함. ==&gt; (추가 설명 요망 : HW Security 연동 암호화 code snippet)</t>
  </si>
  <si>
    <t>[우수] NO. HW 적으로 JTAG 외부 이용 불가 혹은 HW Security 이용한 Secure JTAG 기능 이용함. ==&gt; (추가 설명 요망 : 외부 이용 불가 사용  요망)</t>
  </si>
  <si>
    <t>[우수] NO. HW 적으로 UART 외부 이용 불가.==&gt; (추가 설명 요망: 외부 UART 사용 불가 사유 기술)</t>
  </si>
  <si>
    <t>[우수] YES. HW 방식 전자 서명 방식의 시큐어부트 구현 (w/ HW Security 연동) ==&gt; (아래 추가 설명 요망 : 주요 code snippet )</t>
  </si>
  <si>
    <t>[우수] YES. 제조 이후 안전한 LoRa Key 키 폐기 절차 있음. ==&gt; (추가 설명 요망 : 폐기 방안)</t>
  </si>
  <si>
    <t>[우수] YES. 시큐어코딩 적용함(flawfinder 점검 결과, 4,5단계 위험함수 없음)</t>
  </si>
  <si>
    <t>우수</t>
  </si>
  <si>
    <t>NO. 
SKT 공인 LoRa 모듈 외부에 LoRa Key 저장함</t>
    <phoneticPr fontId="2" type="noConversion"/>
  </si>
  <si>
    <t>YES. 
SKT 공인 LoRa 모듈을 외부에서 이용만 함. 
LoRa 모듈 외부에 LoRa Key 저장하지 않음.</t>
    <phoneticPr fontId="2" type="noConversion"/>
  </si>
  <si>
    <t>YES. 
시큐어코딩 부분적용함 
(flawfinder 점검 결과 제출함)</t>
    <phoneticPr fontId="2" type="noConversion"/>
  </si>
  <si>
    <t>[양호] YES. 시큐어코딩 부분적용함 (flawfinder 점검 결과 제출)</t>
    <phoneticPr fontId="2" type="noConversion"/>
  </si>
  <si>
    <t>[위험] NO. 발급된 LoRa Key 파일을 메일/메신저/SNS 등의 비공식 채널을 이용하여 송수신 함.</t>
    <phoneticPr fontId="2" type="noConversion"/>
  </si>
  <si>
    <t>[우수] YES. 제조사에서 SKT CCBS 통해서 LoRa Key 발급 받은 후에 비공식 채널을 이용하여 송수신 하지 않음. ==&gt; (추가 설명 요망 : 관리방법 기술)</t>
    <phoneticPr fontId="2" type="noConversion"/>
  </si>
  <si>
    <t>[양호] YES. 발급된 LoRa Key 파일을 메일/메신저/SNS 등의 비공식 채널을 이용 시 파일암호화 사용함. ==&gt; (추가 설명 요망 : 관리방법 기술)</t>
    <phoneticPr fontId="2" type="noConversion"/>
  </si>
  <si>
    <t>NO. 
발급된 LoRa Key 파일을 메일/메신저/SNS 등의 비공식 채널을 이용하여 송수신 함</t>
    <phoneticPr fontId="2" type="noConversion"/>
  </si>
  <si>
    <t>YES. 
발급된 LoRa Key 파일을 메일/메신저/SNS 등의 비공식 채널을 이용 시 파일암호화 사용함</t>
    <phoneticPr fontId="2" type="noConversion"/>
  </si>
  <si>
    <t>YES. 
제조사에서 SKT CCBS 통해서 LoRa Key 발급 받은 후에 비공식 채널은 전혀 이용하지 않음</t>
    <phoneticPr fontId="2" type="noConversion"/>
  </si>
  <si>
    <t>단말 provisioning 전, LoRa Key 관리(저장) 시 보호 조치</t>
    <phoneticPr fontId="2" type="noConversion"/>
  </si>
  <si>
    <t>단말 provisioning 후, 관리 및 폐기 방안</t>
    <phoneticPr fontId="2" type="noConversion"/>
  </si>
  <si>
    <t xml:space="preserve"> YES. 
기구 내부에서 SWIO, SWCLK 핀 연결하여 JTAG 이용 시 방어 불가</t>
    <phoneticPr fontId="2" type="noConversion"/>
  </si>
  <si>
    <t xml:space="preserve">NO.
HW 적으로 JTAG 외부 이용 불가.
HW Security 이용한 Secure JTAG 기능 이용함. </t>
    <phoneticPr fontId="2" type="noConversion"/>
  </si>
  <si>
    <t xml:space="preserve">NO. 
Memory RDP(Read Protection)과 같은 
보호 조치 적용함. </t>
    <phoneticPr fontId="2" type="noConversion"/>
  </si>
  <si>
    <t>2. LoRa Key 보호(단말 단)</t>
    <phoneticPr fontId="2" type="noConversion"/>
  </si>
  <si>
    <t>NA</t>
    <phoneticPr fontId="2" type="noConversion"/>
  </si>
  <si>
    <t>우수</t>
    <phoneticPr fontId="2" type="noConversion"/>
  </si>
  <si>
    <t>양호
기본적인
보호 조치 적용</t>
    <phoneticPr fontId="2" type="noConversion"/>
  </si>
  <si>
    <t>우수
향상된 
보호 조치 적용</t>
    <phoneticPr fontId="2" type="noConversion"/>
  </si>
  <si>
    <t>정의</t>
    <phoneticPr fontId="2" type="noConversion"/>
  </si>
  <si>
    <t>정의</t>
    <phoneticPr fontId="2" type="noConversion"/>
  </si>
  <si>
    <t>예제</t>
    <phoneticPr fontId="2" type="noConversion"/>
  </si>
  <si>
    <t>- H/W Security 이용한 단말 내 LoRa Key 보호 조치 적용
- H/W Security 이용한 전자 서명 기반의 Secureboot 구현</t>
    <phoneticPr fontId="2" type="noConversion"/>
  </si>
  <si>
    <t>- JTAG 연결 불허</t>
    <phoneticPr fontId="2" type="noConversion"/>
  </si>
  <si>
    <r>
      <t xml:space="preserve">- 동작 위주의 구현으로서 외부 공격에 대한 </t>
    </r>
    <r>
      <rPr>
        <b/>
        <u/>
        <sz val="9"/>
        <color theme="0"/>
        <rFont val="맑은 고딕"/>
        <family val="3"/>
        <charset val="129"/>
        <scheme val="minor"/>
      </rPr>
      <t>보호 조치 부재.</t>
    </r>
    <r>
      <rPr>
        <b/>
        <sz val="9"/>
        <color theme="0"/>
        <rFont val="맑은 고딕"/>
        <family val="3"/>
        <charset val="129"/>
        <scheme val="minor"/>
      </rPr>
      <t xml:space="preserve"> 
- 기본적인 보안 적용 필요.</t>
    </r>
    <phoneticPr fontId="2" type="noConversion"/>
  </si>
  <si>
    <r>
      <t xml:space="preserve">- 외부 공격에 대한 기본적인 </t>
    </r>
    <r>
      <rPr>
        <b/>
        <u/>
        <sz val="9"/>
        <color theme="0"/>
        <rFont val="맑은 고딕"/>
        <family val="3"/>
        <charset val="129"/>
        <scheme val="minor"/>
      </rPr>
      <t>보호 조치 적용</t>
    </r>
    <r>
      <rPr>
        <b/>
        <sz val="9"/>
        <color theme="0"/>
        <rFont val="맑은 고딕"/>
        <family val="3"/>
        <charset val="129"/>
        <scheme val="minor"/>
      </rPr>
      <t>.
- SW 적인 보호 조치 반영으로 좀더 안전한 보안 향상을 위해서는 HW 기반 보호 조치 반영 필요.</t>
    </r>
    <phoneticPr fontId="2" type="noConversion"/>
  </si>
  <si>
    <t>★</t>
    <phoneticPr fontId="2" type="noConversion"/>
  </si>
  <si>
    <t>위험
★☆☆</t>
    <phoneticPr fontId="2" type="noConversion"/>
  </si>
  <si>
    <t>​양호
★★☆</t>
    <phoneticPr fontId="2" type="noConversion"/>
  </si>
  <si>
    <t>우수
★★★</t>
    <phoneticPr fontId="2" type="noConversion"/>
  </si>
  <si>
    <r>
      <t xml:space="preserve">- 동작 위주의 구현으로서 외부 공격에 대한 </t>
    </r>
    <r>
      <rPr>
        <b/>
        <u/>
        <sz val="14"/>
        <color theme="0"/>
        <rFont val="맑은 고딕"/>
        <family val="3"/>
        <charset val="129"/>
        <scheme val="minor"/>
      </rPr>
      <t>보호 조치 부재.</t>
    </r>
    <r>
      <rPr>
        <b/>
        <sz val="14"/>
        <color theme="0"/>
        <rFont val="맑은 고딕"/>
        <family val="3"/>
        <charset val="129"/>
        <scheme val="minor"/>
      </rPr>
      <t xml:space="preserve"> 
- 기본적인 보안 적용 필요.</t>
    </r>
    <phoneticPr fontId="2" type="noConversion"/>
  </si>
  <si>
    <r>
      <t xml:space="preserve">- 외부 공격에 대한 기본적인 </t>
    </r>
    <r>
      <rPr>
        <b/>
        <u/>
        <sz val="14"/>
        <color theme="0"/>
        <rFont val="맑은 고딕"/>
        <family val="3"/>
        <charset val="129"/>
        <scheme val="minor"/>
      </rPr>
      <t>보호 조치 적용</t>
    </r>
    <r>
      <rPr>
        <b/>
        <sz val="14"/>
        <color theme="0"/>
        <rFont val="맑은 고딕"/>
        <family val="3"/>
        <charset val="129"/>
        <scheme val="minor"/>
      </rPr>
      <t>.
- SW 적인 보호 조치 반영으로 좀더 안전한 보안 향상을 위해서는 HW 기반 보호 조치 반영 필요.</t>
    </r>
    <phoneticPr fontId="2" type="noConversion"/>
  </si>
  <si>
    <t>우수</t>
    <phoneticPr fontId="2" type="noConversion"/>
  </si>
  <si>
    <t xml:space="preserve">• 
• 
• 
• 
• 
• 
• 
• </t>
    <phoneticPr fontId="2" type="noConversion"/>
  </si>
  <si>
    <t>SK Telecom IoT/Embedded Device 보안 진단 질의서 [개발사용 : 질의서 답변 시 자동 업데이트]</t>
    <phoneticPr fontId="2" type="noConversion"/>
  </si>
  <si>
    <t>양호
기본적인
보호 조치 적용</t>
    <phoneticPr fontId="2" type="noConversion"/>
  </si>
  <si>
    <t>우수
향상된
보호 조치 적용</t>
    <phoneticPr fontId="2" type="noConversion"/>
  </si>
  <si>
    <t>- 외부 공격에 대한 H/W 기반의 비교적 안전한 보호 조치 적용</t>
    <phoneticPr fontId="2" type="noConversion"/>
  </si>
  <si>
    <t>[위험] NO. 파일 암호화, 권한 관리 등 보호 조치 적용하지 않음</t>
    <phoneticPr fontId="2" type="noConversion"/>
  </si>
  <si>
    <t>[양호] YES. 파일 암호화, 권한 관리 등 보호 조치 적용함. ==&gt; (추가 설명 요망 : 보호 조치 관련)</t>
    <phoneticPr fontId="2" type="noConversion"/>
  </si>
  <si>
    <t>SKT
점검
결과</t>
    <phoneticPr fontId="2" type="noConversion"/>
  </si>
  <si>
    <t>#</t>
    <phoneticPr fontId="2" type="noConversion"/>
  </si>
  <si>
    <r>
      <t xml:space="preserve">SK Telecom LoRa Device 망연동 보안 진단 질의서 v4.0 </t>
    </r>
    <r>
      <rPr>
        <b/>
        <sz val="10"/>
        <color rgb="FF000000"/>
        <rFont val="맑은 고딕"/>
        <family val="3"/>
        <charset val="129"/>
        <scheme val="minor"/>
      </rPr>
      <t>(2017.08.28)</t>
    </r>
    <phoneticPr fontId="2" type="noConversion"/>
  </si>
  <si>
    <t>- 외부 공격에 대한 향상된 보호 조치 적용</t>
    <phoneticPr fontId="2" type="noConversion"/>
  </si>
  <si>
    <t>결과</t>
    <phoneticPr fontId="2" type="noConversion"/>
  </si>
  <si>
    <t>SK Telecom LoRa Device 보안 Checklist</t>
    <phoneticPr fontId="2" type="noConversion"/>
  </si>
  <si>
    <t>[양호] 단말 내 일반적인 Flash Memory에 저장하나 암호화 등 추가적인 보호 조치 적용함. ==&gt; (추가 설명 요망 : 하단 암호화 code snippet)</t>
  </si>
  <si>
    <t>X : NO</t>
  </si>
  <si>
    <t>O : YES</t>
  </si>
  <si>
    <t>DeviceEUI</t>
    <phoneticPr fontId="2" type="noConversion"/>
  </si>
  <si>
    <t>PseudoAppKey</t>
    <phoneticPr fontId="2" type="noConversion"/>
  </si>
  <si>
    <t>// DeviceEUI, APPEUI, PseudoAppKey, RealAppKey 를 AES 방식을 이용하여 암호화
void encrypt(const uint8_t *buffer, uint16_t size, uint8_t *decBuffer)
{
    memset1(AesContext.ksch, '\0', 240);
    aes_set_key(lora_key, 16, &amp;AesContext);
    aes_encrypt(buffer, decBuffer, &amp;AesContext);
    if(size &gt;=16)
    {
        aes_encrypt(buffer + 16, decBuffer + 16, &amp;AesContext);
    }
}
// LoRa 키값은 암호화, 그 외 설정은 설정값 그대로 EEPROM에 저장
void CONFIG_Write(void)
{
 uint8_t tmp_deveui[16], tmp_appeui[16];
 uint8_t tmp_appkey[16], tmp_realappkey[16];
 memcpy(tmp_deveui, config.DevEui, 16);
 memcpy(tmp_appeui, config.AppEui, 16);
 memcpy(tmp_appkey, config.AppKey, 16);
 memcpy(tmp_realappkey, config.RealAppKey, 16);
// LoRa 키 값 AES 암호화
 encrypt(tmp_deveui, sizeof(tmp_deveui) - 1, config.DevEui);
 encrypt(tmp_appeui, sizeof(tmp_appeui) - 1, config.AppEui);
 encrypt(tmp_appkey, sizeof(tmp_appkey) - 1, config.AppKey);
 encrypt(tmp_realappkey, sizeof(tmp_realappkey) - 1, config.RealAppKey);
 EEPROM_Write(EEPROM_CONFIG_ADDR, (uint8_t *)&amp;config, sizeof(config));
................................
 }</t>
    <phoneticPr fontId="2" type="noConversion"/>
  </si>
  <si>
    <t>[양호] NO. SKT LoRa AT/CLI+CMD 가이드 준수함.</t>
  </si>
  <si>
    <t>[양호] NO. 구 외부 JTAG pin 처리 안되어 있어 일반적인 경우 사용 불가. 기구 띁어서 SWIO, SWCLK 핀 연결하여 JTAG 이용 시 방어 불가. RDP(Read Memory Protection)과 같은 보호 조치 적용함.  ==&gt; (추가 설명 요망 : RDP 적용 레벨 및 적용 어드레스)</t>
  </si>
  <si>
    <t>RDP 적용 레벨 : 1단계
RDP 적용 어드레스 : 0x40023C1</t>
    <phoneticPr fontId="2" type="noConversion"/>
  </si>
  <si>
    <r>
      <rPr>
        <sz val="12"/>
        <color theme="3"/>
        <rFont val="맑은 고딕"/>
        <family val="3"/>
        <charset val="129"/>
      </rPr>
      <t>* JTAG 차단 설정한 방식 기술(필요시 screen shot)</t>
    </r>
    <r>
      <rPr>
        <sz val="12"/>
        <color rgb="FF000000"/>
        <rFont val="맑은 고딕"/>
        <family val="3"/>
        <charset val="129"/>
      </rPr>
      <t xml:space="preserve">
 - RDP(Read Memory Protetion) 방식 적용 - 레벨 1단계
</t>
    </r>
    <r>
      <rPr>
        <sz val="12"/>
        <color theme="3"/>
        <rFont val="맑은 고딕"/>
        <family val="3"/>
        <charset val="129"/>
      </rPr>
      <t>* JTAG 차단을 cmd 혹은 s/w 방식을 했을 때, 설정한 보호영역(Memory) 기술</t>
    </r>
    <r>
      <rPr>
        <sz val="12"/>
        <color rgb="FF000000"/>
        <rFont val="맑은 고딕"/>
        <family val="3"/>
        <charset val="129"/>
      </rPr>
      <t xml:space="preserve">
 - </t>
    </r>
    <phoneticPr fontId="2" type="noConversion"/>
  </si>
  <si>
    <t>쉘 제공 시 로그인 절차가 있는가 없는가 ? 있다면 사용된 계정 id/pw 는 ?
UART 통하여 shell 제공 시, 연결된 계정 및 권한은 ?</t>
    <phoneticPr fontId="2" type="noConversion"/>
  </si>
  <si>
    <t>[양호] NO. UART 연결 시 log print 기능만 이용함.</t>
  </si>
  <si>
    <t>h/help에 의해 나온 CLI Command 만 사용 가능</t>
    <phoneticPr fontId="2" type="noConversion"/>
  </si>
  <si>
    <t>deveui</t>
    <phoneticPr fontId="2" type="noConversion"/>
  </si>
  <si>
    <t>appeui</t>
    <phoneticPr fontId="2" type="noConversion"/>
  </si>
  <si>
    <t>appkey</t>
    <phoneticPr fontId="2" type="noConversion"/>
  </si>
  <si>
    <t>appeui xxxxxxxxxxxxxxxx (appeui 키 값)</t>
    <phoneticPr fontId="2" type="noConversion"/>
  </si>
  <si>
    <t>appkey xxxxxxxxxxxxxxxxxxxxxx (appkey 값)</t>
    <phoneticPr fontId="2" type="noConversion"/>
  </si>
  <si>
    <t>로그인 절차 있음, ID : ioncom / pw : gpager10
사용자 권한 (CLI Command 만 사용 가능)</t>
    <phoneticPr fontId="2" type="noConversion"/>
  </si>
  <si>
    <t>[양호] YES. 펌웨어 Checksum 혹은 Hash값 체크 수행. 또는 전자 서명 방식 시큐어부트 구현함 ==&gt; (아래 추가 설명 요망 : 주요 code snippet )</t>
  </si>
  <si>
    <t>모토로라 방식의 마이크로프로세서 Checksum 구현</t>
    <phoneticPr fontId="2" type="noConversion"/>
  </si>
  <si>
    <t xml:space="preserve">// checksum 확인
uint8_t calc_checksum(unsigned char *buffer, int len)
{
 unsigned char *buf = &amp;buffer[4];
 unsigned char sum = 0;
 int i;
 for(i=0; i&lt;len; i++)
 {
  sum += *buf++;
 }
 if((0xFF - sum) == buffer[0])
 {
  return 1;
 }
 return 0;
}
// flash memory에 firmware 업데이트 전에 checksum을 확인한다.
uint16_t MEM_If_Write_FS(uint8_t *src, uint8_t *dest, uint32_t Len)
{
  /* USER CODE BEGIN 3 */
 uint32_t i = 0;
 uint8_t buf[1020] = { 0 };
 if(calc_checksum(src, Len-4) == 0)
 {
  return 2;
 }
 memcpy(buf, &amp;src[4], Len-4);
 for(i = 0; i &lt; Len-4; i+=4)
 {
  /* Device voltage range supposed to be [2.7V to 3.6V], the operation will
         be done by byte */
  if(HAL_FLASH_Program(FLASH_TYPEPROGRAM_WORD, (uint32_t)(dest+i), *(uint32_t*)(buf+i)) == HAL_OK)
  {
   /* Check the written value */
   if(*(uint32_t *)(buf+i) != *(uint32_t*)(dest+i))
   {
    /* Flash content doesn't match SRAM content */
    return 2;
   }
  }
  else
  {
   /* Error occurred while writing data in Flash memory */
   return 1;
  }
 }
 return (USBD_OK);
  /* USER CODE END 3 */ 
}
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</si>
</sst>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4">
    <font>
      <sz val="11"/>
      <color theme="1"/>
      <name val="맑은 고딕"/>
      <family val="2"/>
      <charset val="129"/>
      <scheme val="minor"/>
    </font>
    <font>
      <sz val="12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4"/>
      <color rgb="FF000000"/>
      <name val="맑은 고딕"/>
      <family val="3"/>
      <charset val="129"/>
    </font>
    <font>
      <sz val="12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12"/>
      <color theme="1"/>
      <name val="맑은 고딕"/>
      <family val="3"/>
      <charset val="129"/>
    </font>
    <font>
      <b/>
      <sz val="15"/>
      <color theme="3"/>
      <name val="맑은 고딕"/>
      <family val="2"/>
      <charset val="129"/>
      <scheme val="minor"/>
    </font>
    <font>
      <b/>
      <sz val="12"/>
      <color rgb="FF000000"/>
      <name val="맑은 고딕"/>
      <family val="3"/>
      <charset val="129"/>
    </font>
    <font>
      <sz val="8"/>
      <name val="맑은 고딕"/>
      <family val="2"/>
      <scheme val="minor"/>
    </font>
    <font>
      <sz val="12"/>
      <color theme="1"/>
      <name val="맑은 고딕"/>
      <family val="3"/>
      <charset val="129"/>
      <scheme val="minor"/>
    </font>
    <font>
      <sz val="16"/>
      <color theme="0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FFFFFF"/>
      <name val="맑은 고딕"/>
      <family val="3"/>
      <charset val="129"/>
      <scheme val="minor"/>
    </font>
    <font>
      <b/>
      <sz val="26"/>
      <color rgb="FF000000"/>
      <name val="맑은 고딕"/>
      <family val="3"/>
      <charset val="129"/>
      <scheme val="minor"/>
    </font>
    <font>
      <sz val="10"/>
      <color rgb="FF000000"/>
      <name val="Wingdings"/>
      <charset val="2"/>
    </font>
    <font>
      <sz val="10"/>
      <color theme="1"/>
      <name val="Moebius"/>
      <family val="1"/>
    </font>
    <font>
      <sz val="12"/>
      <color rgb="FFD9D9D9"/>
      <name val="맑은 고딕"/>
      <family val="3"/>
      <charset val="129"/>
    </font>
    <font>
      <b/>
      <sz val="13"/>
      <color rgb="FF00000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6"/>
      <color theme="1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</font>
    <font>
      <b/>
      <sz val="18"/>
      <color rgb="FF000000"/>
      <name val="맑은 고딕"/>
      <family val="3"/>
      <charset val="129"/>
      <scheme val="minor"/>
    </font>
    <font>
      <b/>
      <sz val="24"/>
      <color rgb="FF000000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4"/>
      <color rgb="FF000000"/>
      <name val="맑은 고딕"/>
      <family val="3"/>
      <charset val="129"/>
      <scheme val="minor"/>
    </font>
    <font>
      <u/>
      <sz val="14"/>
      <color theme="10"/>
      <name val="맑은 고딕"/>
      <family val="2"/>
      <charset val="129"/>
      <scheme val="minor"/>
    </font>
    <font>
      <u/>
      <sz val="14"/>
      <color theme="10"/>
      <name val="맑은 고딕"/>
      <family val="3"/>
      <charset val="129"/>
      <scheme val="minor"/>
    </font>
    <font>
      <b/>
      <sz val="16"/>
      <color rgb="FF000000"/>
      <name val="Tahoma"/>
      <family val="2"/>
    </font>
    <font>
      <b/>
      <sz val="16"/>
      <color rgb="FF000000"/>
      <name val="맑은 고딕"/>
      <family val="3"/>
      <charset val="129"/>
    </font>
    <font>
      <b/>
      <sz val="13"/>
      <color rgb="FF000000"/>
      <name val="Tahoma"/>
      <family val="2"/>
    </font>
    <font>
      <sz val="14"/>
      <color rgb="FF000000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2"/>
      <color theme="0" tint="-0.34998626667073579"/>
      <name val="맑은 고딕"/>
      <family val="3"/>
      <charset val="129"/>
    </font>
    <font>
      <sz val="18"/>
      <color theme="1"/>
      <name val="맑은 고딕"/>
      <family val="2"/>
      <charset val="129"/>
      <scheme val="minor"/>
    </font>
    <font>
      <b/>
      <sz val="10"/>
      <name val="맑은 고딕"/>
      <family val="3"/>
      <charset val="129"/>
    </font>
    <font>
      <b/>
      <sz val="12"/>
      <name val="맑은 고딕"/>
      <family val="3"/>
      <charset val="129"/>
    </font>
    <font>
      <b/>
      <sz val="18"/>
      <color rgb="FF000000"/>
      <name val="Tahoma"/>
      <family val="2"/>
    </font>
    <font>
      <b/>
      <sz val="18"/>
      <color rgb="FF000000"/>
      <name val="맑은 고딕"/>
      <family val="3"/>
      <charset val="129"/>
    </font>
    <font>
      <b/>
      <sz val="10"/>
      <color theme="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20"/>
      <name val="맑은 고딕"/>
      <family val="3"/>
      <charset val="129"/>
      <scheme val="minor"/>
    </font>
    <font>
      <b/>
      <sz val="11"/>
      <color rgb="FF3333FF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b/>
      <u/>
      <sz val="12"/>
      <color rgb="FF000000"/>
      <name val="맑은 고딕"/>
      <family val="3"/>
      <charset val="129"/>
    </font>
    <font>
      <sz val="11"/>
      <color theme="3"/>
      <name val="맑은 고딕"/>
      <family val="2"/>
      <charset val="129"/>
      <scheme val="minor"/>
    </font>
    <font>
      <sz val="12"/>
      <color theme="3"/>
      <name val="맑은 고딕"/>
      <family val="3"/>
      <charset val="129"/>
    </font>
    <font>
      <sz val="14"/>
      <color theme="0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b/>
      <u/>
      <sz val="14"/>
      <color theme="0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u/>
      <sz val="9"/>
      <color theme="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14"/>
      <color rgb="FFFFFFFF"/>
      <name val="맑은 고딕"/>
      <family val="3"/>
      <charset val="129"/>
      <scheme val="minor"/>
    </font>
    <font>
      <sz val="28"/>
      <color theme="1"/>
      <name val="맑은 고딕"/>
      <family val="3"/>
      <charset val="129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B2D7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B04F"/>
        <bgColor indexed="64"/>
      </patternFill>
    </fill>
  </fills>
  <borders count="5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thick">
        <color theme="4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/>
      <bottom style="medium">
        <color indexed="64"/>
      </bottom>
      <diagonal/>
    </border>
  </borders>
  <cellStyleXfs count="17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0" applyNumberFormat="0" applyFill="0" applyAlignment="0" applyProtection="0">
      <alignment vertical="center"/>
    </xf>
    <xf numFmtId="0" fontId="1" fillId="0" borderId="0"/>
    <xf numFmtId="0" fontId="3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322">
    <xf numFmtId="0" fontId="0" fillId="0" borderId="0" xfId="0">
      <alignment vertical="center"/>
    </xf>
    <xf numFmtId="0" fontId="10" fillId="0" borderId="0" xfId="0" applyFont="1" applyBorder="1">
      <alignment vertical="center"/>
    </xf>
    <xf numFmtId="0" fontId="11" fillId="0" borderId="20" xfId="167">
      <alignment vertical="center"/>
    </xf>
    <xf numFmtId="0" fontId="10" fillId="0" borderId="0" xfId="0" applyFont="1" applyBorder="1" applyAlignment="1">
      <alignment horizontal="left" vertical="center"/>
    </xf>
    <xf numFmtId="0" fontId="12" fillId="3" borderId="1" xfId="0" applyFont="1" applyFill="1" applyBorder="1" applyAlignment="1">
      <alignment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5" fillId="7" borderId="18" xfId="168" applyFont="1" applyFill="1" applyBorder="1" applyAlignment="1">
      <alignment horizontal="center" vertical="center" wrapText="1"/>
    </xf>
    <xf numFmtId="0" fontId="15" fillId="4" borderId="21" xfId="168" applyFont="1" applyFill="1" applyBorder="1" applyAlignment="1">
      <alignment horizontal="center" vertical="center" wrapText="1"/>
    </xf>
    <xf numFmtId="0" fontId="15" fillId="5" borderId="19" xfId="168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19" fillId="16" borderId="1" xfId="0" applyFont="1" applyFill="1" applyBorder="1" applyAlignment="1">
      <alignment horizontal="center" vertical="center" wrapText="1"/>
    </xf>
    <xf numFmtId="0" fontId="17" fillId="0" borderId="1" xfId="0" applyFont="1" applyBorder="1">
      <alignment vertical="center"/>
    </xf>
    <xf numFmtId="0" fontId="26" fillId="0" borderId="0" xfId="0" applyFont="1">
      <alignment vertical="center"/>
    </xf>
    <xf numFmtId="0" fontId="28" fillId="0" borderId="0" xfId="0" applyFont="1">
      <alignment vertical="center"/>
    </xf>
    <xf numFmtId="0" fontId="9" fillId="14" borderId="1" xfId="0" applyFont="1" applyFill="1" applyBorder="1" applyAlignment="1">
      <alignment vertical="center" wrapText="1"/>
    </xf>
    <xf numFmtId="0" fontId="8" fillId="14" borderId="1" xfId="0" applyFont="1" applyFill="1" applyBorder="1" applyAlignment="1">
      <alignment vertical="center" wrapText="1"/>
    </xf>
    <xf numFmtId="0" fontId="10" fillId="10" borderId="1" xfId="0" applyFont="1" applyFill="1" applyBorder="1" applyAlignment="1">
      <alignment horizontal="center" vertical="center" wrapText="1"/>
    </xf>
    <xf numFmtId="0" fontId="29" fillId="17" borderId="1" xfId="0" applyFont="1" applyFill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31" fillId="0" borderId="1" xfId="0" applyFont="1" applyBorder="1" applyAlignment="1">
      <alignment horizontal="center" vertical="center"/>
    </xf>
    <xf numFmtId="0" fontId="32" fillId="0" borderId="0" xfId="169">
      <alignment vertical="center"/>
    </xf>
    <xf numFmtId="0" fontId="32" fillId="0" borderId="0" xfId="169" applyAlignment="1">
      <alignment horizontal="center" vertical="center"/>
    </xf>
    <xf numFmtId="0" fontId="11" fillId="0" borderId="20" xfId="167" applyAlignment="1">
      <alignment horizontal="left" vertical="center"/>
    </xf>
    <xf numFmtId="0" fontId="0" fillId="0" borderId="0" xfId="0" applyAlignment="1">
      <alignment horizontal="left" vertical="center"/>
    </xf>
    <xf numFmtId="0" fontId="32" fillId="0" borderId="0" xfId="169" applyAlignment="1">
      <alignment horizontal="left" vertical="center"/>
    </xf>
    <xf numFmtId="0" fontId="0" fillId="0" borderId="0" xfId="0" applyFill="1">
      <alignment vertical="center"/>
    </xf>
    <xf numFmtId="0" fontId="34" fillId="0" borderId="0" xfId="0" applyFont="1" applyFill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8" fillId="0" borderId="0" xfId="0" applyFont="1">
      <alignment vertical="center"/>
    </xf>
    <xf numFmtId="0" fontId="38" fillId="0" borderId="1" xfId="0" applyFont="1" applyBorder="1" applyAlignment="1">
      <alignment horizontal="center" vertical="center"/>
    </xf>
    <xf numFmtId="0" fontId="38" fillId="0" borderId="1" xfId="0" applyFont="1" applyBorder="1">
      <alignment vertical="center"/>
    </xf>
    <xf numFmtId="0" fontId="37" fillId="2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0" fillId="0" borderId="1" xfId="170" applyFont="1" applyBorder="1">
      <alignment vertical="center"/>
    </xf>
    <xf numFmtId="0" fontId="41" fillId="0" borderId="1" xfId="170" applyFont="1" applyBorder="1">
      <alignment vertical="center"/>
    </xf>
    <xf numFmtId="0" fontId="23" fillId="5" borderId="8" xfId="0" applyFont="1" applyFill="1" applyBorder="1" applyAlignment="1">
      <alignment horizontal="center" vertical="center" wrapText="1"/>
    </xf>
    <xf numFmtId="0" fontId="19" fillId="0" borderId="11" xfId="0" applyFont="1" applyFill="1" applyBorder="1" applyAlignment="1">
      <alignment horizontal="center" vertical="center"/>
    </xf>
    <xf numFmtId="0" fontId="23" fillId="0" borderId="8" xfId="0" applyFont="1" applyFill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17" fillId="0" borderId="8" xfId="0" applyFont="1" applyBorder="1">
      <alignment vertical="center"/>
    </xf>
    <xf numFmtId="0" fontId="17" fillId="0" borderId="11" xfId="0" applyFont="1" applyBorder="1" applyAlignment="1">
      <alignment vertical="center" wrapText="1"/>
    </xf>
    <xf numFmtId="0" fontId="17" fillId="0" borderId="16" xfId="0" applyFont="1" applyBorder="1" applyAlignment="1">
      <alignment vertical="center" wrapText="1"/>
    </xf>
    <xf numFmtId="0" fontId="17" fillId="0" borderId="3" xfId="0" applyFont="1" applyBorder="1">
      <alignment vertical="center"/>
    </xf>
    <xf numFmtId="0" fontId="20" fillId="0" borderId="3" xfId="0" applyFont="1" applyBorder="1" applyAlignment="1">
      <alignment horizontal="center" vertical="center" wrapText="1"/>
    </xf>
    <xf numFmtId="0" fontId="17" fillId="0" borderId="17" xfId="0" applyFont="1" applyBorder="1">
      <alignment vertical="center"/>
    </xf>
    <xf numFmtId="0" fontId="8" fillId="14" borderId="1" xfId="0" applyFont="1" applyFill="1" applyBorder="1" applyAlignment="1">
      <alignment horizontal="center" vertical="center" wrapText="1"/>
    </xf>
    <xf numFmtId="0" fontId="44" fillId="0" borderId="0" xfId="0" applyFont="1" applyAlignment="1">
      <alignment horizontal="center" vertical="center"/>
    </xf>
    <xf numFmtId="0" fontId="11" fillId="0" borderId="20" xfId="167" applyAlignment="1">
      <alignment horizontal="center" vertical="center"/>
    </xf>
    <xf numFmtId="0" fontId="32" fillId="0" borderId="5" xfId="169" applyBorder="1" applyAlignment="1">
      <alignment horizontal="left" vertical="center"/>
    </xf>
    <xf numFmtId="0" fontId="32" fillId="0" borderId="0" xfId="169" applyAlignment="1"/>
    <xf numFmtId="0" fontId="32" fillId="0" borderId="0" xfId="169" applyAlignment="1">
      <alignment horizontal="center"/>
    </xf>
    <xf numFmtId="0" fontId="47" fillId="14" borderId="1" xfId="0" applyFont="1" applyFill="1" applyBorder="1" applyAlignment="1">
      <alignment horizontal="center" vertical="center" wrapText="1"/>
    </xf>
    <xf numFmtId="0" fontId="48" fillId="0" borderId="1" xfId="0" applyFont="1" applyBorder="1" applyAlignment="1">
      <alignment horizontal="justify" vertical="center" wrapText="1"/>
    </xf>
    <xf numFmtId="0" fontId="48" fillId="0" borderId="1" xfId="0" applyFont="1" applyBorder="1" applyAlignment="1">
      <alignment horizontal="center" vertical="center" wrapText="1"/>
    </xf>
    <xf numFmtId="0" fontId="47" fillId="14" borderId="3" xfId="0" applyFont="1" applyFill="1" applyBorder="1" applyAlignment="1">
      <alignment horizontal="center" vertical="center" wrapText="1"/>
    </xf>
    <xf numFmtId="0" fontId="47" fillId="17" borderId="1" xfId="0" applyFont="1" applyFill="1" applyBorder="1" applyAlignment="1">
      <alignment horizontal="center" vertical="center" wrapText="1"/>
    </xf>
    <xf numFmtId="0" fontId="4" fillId="2" borderId="1" xfId="170" applyFill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49" fillId="18" borderId="1" xfId="0" applyFont="1" applyFill="1" applyBorder="1" applyAlignment="1">
      <alignment horizontal="center" vertical="center" wrapText="1"/>
    </xf>
    <xf numFmtId="0" fontId="30" fillId="0" borderId="0" xfId="0" applyFo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vertical="center" wrapText="1"/>
    </xf>
    <xf numFmtId="0" fontId="30" fillId="0" borderId="1" xfId="0" applyFont="1" applyBorder="1">
      <alignment vertical="center"/>
    </xf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horizontal="left" vertical="center"/>
    </xf>
    <xf numFmtId="0" fontId="36" fillId="0" borderId="31" xfId="0" applyFont="1" applyFill="1" applyBorder="1" applyAlignment="1">
      <alignment horizontal="center" vertical="center" wrapText="1"/>
    </xf>
    <xf numFmtId="0" fontId="40" fillId="0" borderId="1" xfId="170" applyFont="1" applyBorder="1" applyAlignment="1">
      <alignment horizontal="center" vertical="center" wrapText="1"/>
    </xf>
    <xf numFmtId="0" fontId="30" fillId="3" borderId="2" xfId="0" applyFont="1" applyFill="1" applyBorder="1" applyAlignment="1">
      <alignment horizontal="center" vertical="center" wrapText="1"/>
    </xf>
    <xf numFmtId="0" fontId="51" fillId="18" borderId="1" xfId="0" applyFont="1" applyFill="1" applyBorder="1" applyAlignment="1">
      <alignment vertical="center" wrapText="1"/>
    </xf>
    <xf numFmtId="0" fontId="51" fillId="8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9" fillId="15" borderId="1" xfId="0" applyFont="1" applyFill="1" applyBorder="1" applyAlignment="1">
      <alignment horizontal="center" vertical="center" wrapText="1"/>
    </xf>
    <xf numFmtId="0" fontId="19" fillId="14" borderId="1" xfId="0" applyFont="1" applyFill="1" applyBorder="1" applyAlignment="1">
      <alignment vertical="center" wrapText="1"/>
    </xf>
    <xf numFmtId="0" fontId="21" fillId="14" borderId="1" xfId="0" applyFont="1" applyFill="1" applyBorder="1" applyAlignment="1">
      <alignment vertical="center" wrapText="1"/>
    </xf>
    <xf numFmtId="0" fontId="19" fillId="14" borderId="9" xfId="0" applyFont="1" applyFill="1" applyBorder="1" applyAlignment="1">
      <alignment vertical="center" wrapText="1"/>
    </xf>
    <xf numFmtId="0" fontId="56" fillId="0" borderId="40" xfId="0" applyFont="1" applyFill="1" applyBorder="1" applyAlignment="1">
      <alignment horizontal="center" vertical="center" wrapText="1"/>
    </xf>
    <xf numFmtId="0" fontId="56" fillId="0" borderId="36" xfId="0" applyFont="1" applyFill="1" applyBorder="1" applyAlignment="1">
      <alignment horizontal="center" vertical="center" wrapText="1"/>
    </xf>
    <xf numFmtId="0" fontId="56" fillId="0" borderId="41" xfId="0" applyFont="1" applyFill="1" applyBorder="1" applyAlignment="1">
      <alignment horizontal="center" vertical="center" wrapText="1"/>
    </xf>
    <xf numFmtId="0" fontId="57" fillId="0" borderId="1" xfId="0" applyFont="1" applyFill="1" applyBorder="1" applyAlignment="1">
      <alignment horizontal="center" vertical="center" wrapText="1"/>
    </xf>
    <xf numFmtId="0" fontId="52" fillId="18" borderId="1" xfId="0" applyFont="1" applyFill="1" applyBorder="1" applyAlignment="1">
      <alignment vertical="center" wrapText="1"/>
    </xf>
    <xf numFmtId="0" fontId="16" fillId="0" borderId="0" xfId="0" applyFont="1" applyAlignment="1">
      <alignment horizontal="left" vertical="center" wrapText="1"/>
    </xf>
    <xf numFmtId="0" fontId="16" fillId="0" borderId="0" xfId="0" applyFont="1" applyAlignment="1">
      <alignment vertical="center" wrapText="1"/>
    </xf>
    <xf numFmtId="0" fontId="19" fillId="0" borderId="1" xfId="0" applyFont="1" applyBorder="1" applyAlignment="1">
      <alignment horizontal="left" vertical="center"/>
    </xf>
    <xf numFmtId="0" fontId="19" fillId="0" borderId="9" xfId="0" applyFont="1" applyBorder="1" applyAlignment="1">
      <alignment horizontal="left" vertical="center"/>
    </xf>
    <xf numFmtId="0" fontId="19" fillId="21" borderId="1" xfId="0" applyFont="1" applyFill="1" applyBorder="1" applyAlignment="1">
      <alignment horizontal="center" vertical="center" wrapText="1"/>
    </xf>
    <xf numFmtId="0" fontId="30" fillId="0" borderId="0" xfId="0" applyFont="1" applyAlignment="1">
      <alignment horizontal="left" vertical="center" wrapText="1"/>
    </xf>
    <xf numFmtId="0" fontId="6" fillId="2" borderId="2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0" fontId="45" fillId="0" borderId="39" xfId="0" quotePrefix="1" applyFont="1" applyFill="1" applyBorder="1" applyAlignment="1">
      <alignment horizontal="center" vertical="center" wrapText="1"/>
    </xf>
    <xf numFmtId="0" fontId="32" fillId="0" borderId="0" xfId="169" applyAlignment="1">
      <alignment horizontal="right" vertical="center"/>
    </xf>
    <xf numFmtId="0" fontId="62" fillId="0" borderId="1" xfId="0" applyFont="1" applyBorder="1" applyAlignment="1">
      <alignment vertical="center" wrapText="1"/>
    </xf>
    <xf numFmtId="0" fontId="32" fillId="0" borderId="0" xfId="169" applyAlignment="1">
      <alignment horizontal="right"/>
    </xf>
    <xf numFmtId="0" fontId="0" fillId="0" borderId="0" xfId="0" applyAlignment="1">
      <alignment horizontal="right" vertical="center"/>
    </xf>
    <xf numFmtId="0" fontId="3" fillId="0" borderId="1" xfId="0" applyFont="1" applyBorder="1" applyAlignment="1">
      <alignment vertical="center" wrapText="1"/>
    </xf>
    <xf numFmtId="0" fontId="52" fillId="18" borderId="1" xfId="0" applyFont="1" applyFill="1" applyBorder="1" applyAlignment="1">
      <alignment horizontal="left" vertical="center" wrapText="1"/>
    </xf>
    <xf numFmtId="0" fontId="51" fillId="18" borderId="1" xfId="0" applyFont="1" applyFill="1" applyBorder="1" applyAlignment="1">
      <alignment vertical="center" wrapText="1"/>
    </xf>
    <xf numFmtId="0" fontId="48" fillId="0" borderId="1" xfId="0" applyFont="1" applyBorder="1" applyAlignment="1">
      <alignment horizontal="center" vertical="center" wrapText="1"/>
    </xf>
    <xf numFmtId="0" fontId="47" fillId="17" borderId="1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47" fillId="17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45" fillId="0" borderId="1" xfId="0" quotePrefix="1" applyFont="1" applyFill="1" applyBorder="1" applyAlignment="1">
      <alignment horizontal="center" vertical="center" wrapText="1"/>
    </xf>
    <xf numFmtId="0" fontId="36" fillId="0" borderId="30" xfId="0" applyFont="1" applyFill="1" applyBorder="1" applyAlignment="1">
      <alignment horizontal="center" vertical="center" wrapText="1"/>
    </xf>
    <xf numFmtId="0" fontId="45" fillId="0" borderId="22" xfId="0" applyFont="1" applyFill="1" applyBorder="1" applyAlignment="1">
      <alignment horizontal="center" vertical="center" wrapText="1"/>
    </xf>
    <xf numFmtId="0" fontId="50" fillId="0" borderId="1" xfId="0" applyFont="1" applyFill="1" applyBorder="1" applyAlignment="1">
      <alignment horizontal="center" vertical="center"/>
    </xf>
    <xf numFmtId="0" fontId="64" fillId="12" borderId="1" xfId="168" applyFont="1" applyFill="1" applyBorder="1" applyAlignment="1">
      <alignment horizontal="center" vertical="center" wrapText="1"/>
    </xf>
    <xf numFmtId="0" fontId="64" fillId="9" borderId="22" xfId="168" applyFont="1" applyFill="1" applyBorder="1" applyAlignment="1">
      <alignment horizontal="center" vertical="center" wrapText="1"/>
    </xf>
    <xf numFmtId="0" fontId="64" fillId="11" borderId="1" xfId="168" applyFont="1" applyFill="1" applyBorder="1" applyAlignment="1">
      <alignment horizontal="center" vertical="center" wrapText="1"/>
    </xf>
    <xf numFmtId="0" fontId="67" fillId="12" borderId="1" xfId="168" applyFont="1" applyFill="1" applyBorder="1" applyAlignment="1">
      <alignment horizontal="center" vertical="center" wrapText="1"/>
    </xf>
    <xf numFmtId="0" fontId="67" fillId="9" borderId="22" xfId="168" applyFont="1" applyFill="1" applyBorder="1" applyAlignment="1">
      <alignment horizontal="center" vertical="center" wrapText="1"/>
    </xf>
    <xf numFmtId="0" fontId="67" fillId="11" borderId="1" xfId="168" applyFont="1" applyFill="1" applyBorder="1" applyAlignment="1">
      <alignment horizontal="center" vertical="center" wrapText="1"/>
    </xf>
    <xf numFmtId="0" fontId="70" fillId="0" borderId="22" xfId="168" applyFont="1" applyFill="1" applyBorder="1" applyAlignment="1">
      <alignment horizontal="left" vertical="center" wrapText="1"/>
    </xf>
    <xf numFmtId="0" fontId="70" fillId="0" borderId="1" xfId="168" applyFont="1" applyFill="1" applyBorder="1" applyAlignment="1">
      <alignment horizontal="left" vertical="center" wrapText="1"/>
    </xf>
    <xf numFmtId="0" fontId="71" fillId="0" borderId="22" xfId="168" applyFont="1" applyFill="1" applyBorder="1" applyAlignment="1">
      <alignment horizontal="left" vertical="center" wrapText="1"/>
    </xf>
    <xf numFmtId="0" fontId="71" fillId="0" borderId="1" xfId="168" applyFont="1" applyFill="1" applyBorder="1" applyAlignment="1">
      <alignment horizontal="left" vertical="center" wrapText="1"/>
    </xf>
    <xf numFmtId="0" fontId="30" fillId="0" borderId="22" xfId="0" applyFont="1" applyFill="1" applyBorder="1" applyAlignment="1">
      <alignment horizontal="center" vertical="center" wrapText="1"/>
    </xf>
    <xf numFmtId="0" fontId="36" fillId="0" borderId="32" xfId="0" applyFont="1" applyFill="1" applyBorder="1" applyAlignment="1">
      <alignment horizontal="center" vertical="center" wrapText="1"/>
    </xf>
    <xf numFmtId="0" fontId="30" fillId="3" borderId="43" xfId="0" applyFont="1" applyFill="1" applyBorder="1" applyAlignment="1">
      <alignment horizontal="center" vertical="center" wrapText="1"/>
    </xf>
    <xf numFmtId="0" fontId="6" fillId="2" borderId="43" xfId="0" applyFont="1" applyFill="1" applyBorder="1" applyAlignment="1">
      <alignment vertical="center" wrapText="1"/>
    </xf>
    <xf numFmtId="0" fontId="50" fillId="0" borderId="4" xfId="0" applyFont="1" applyFill="1" applyBorder="1" applyAlignment="1">
      <alignment horizontal="center" vertical="center"/>
    </xf>
    <xf numFmtId="0" fontId="45" fillId="0" borderId="45" xfId="0" quotePrefix="1" applyFont="1" applyFill="1" applyBorder="1" applyAlignment="1">
      <alignment horizontal="center" vertical="center" wrapText="1"/>
    </xf>
    <xf numFmtId="0" fontId="45" fillId="0" borderId="4" xfId="0" quotePrefix="1" applyFont="1" applyFill="1" applyBorder="1" applyAlignment="1">
      <alignment horizontal="center" vertical="center" wrapText="1"/>
    </xf>
    <xf numFmtId="0" fontId="59" fillId="3" borderId="46" xfId="0" applyFont="1" applyFill="1" applyBorder="1" applyAlignment="1">
      <alignment horizontal="left" vertical="center" wrapText="1"/>
    </xf>
    <xf numFmtId="0" fontId="29" fillId="3" borderId="47" xfId="0" applyFont="1" applyFill="1" applyBorder="1" applyAlignment="1">
      <alignment horizontal="center" vertical="center" wrapText="1"/>
    </xf>
    <xf numFmtId="0" fontId="6" fillId="2" borderId="47" xfId="0" applyFont="1" applyFill="1" applyBorder="1" applyAlignment="1">
      <alignment horizontal="center" vertical="center" wrapText="1"/>
    </xf>
    <xf numFmtId="0" fontId="15" fillId="9" borderId="48" xfId="168" applyFont="1" applyFill="1" applyBorder="1" applyAlignment="1">
      <alignment horizontal="center" vertical="center" wrapText="1"/>
    </xf>
    <xf numFmtId="0" fontId="15" fillId="11" borderId="49" xfId="168" applyFont="1" applyFill="1" applyBorder="1" applyAlignment="1">
      <alignment horizontal="center" vertical="center" wrapText="1"/>
    </xf>
    <xf numFmtId="0" fontId="15" fillId="12" borderId="50" xfId="168" applyFont="1" applyFill="1" applyBorder="1" applyAlignment="1">
      <alignment horizontal="center" vertical="center" wrapText="1"/>
    </xf>
    <xf numFmtId="0" fontId="45" fillId="0" borderId="14" xfId="0" quotePrefix="1" applyFont="1" applyFill="1" applyBorder="1" applyAlignment="1">
      <alignment horizontal="center" vertical="center" wrapText="1"/>
    </xf>
    <xf numFmtId="0" fontId="45" fillId="0" borderId="8" xfId="0" quotePrefix="1" applyFont="1" applyFill="1" applyBorder="1" applyAlignment="1">
      <alignment horizontal="center" vertical="center" wrapText="1"/>
    </xf>
    <xf numFmtId="0" fontId="59" fillId="3" borderId="11" xfId="0" applyFont="1" applyFill="1" applyBorder="1" applyAlignment="1">
      <alignment horizontal="left" vertical="center" wrapText="1"/>
    </xf>
    <xf numFmtId="0" fontId="59" fillId="3" borderId="12" xfId="0" applyFont="1" applyFill="1" applyBorder="1" applyAlignment="1">
      <alignment horizontal="left" vertical="center" wrapText="1"/>
    </xf>
    <xf numFmtId="0" fontId="30" fillId="3" borderId="51" xfId="0" applyFont="1" applyFill="1" applyBorder="1" applyAlignment="1">
      <alignment horizontal="center" vertical="center" wrapText="1"/>
    </xf>
    <xf numFmtId="0" fontId="30" fillId="0" borderId="37" xfId="0" applyFont="1" applyFill="1" applyBorder="1" applyAlignment="1">
      <alignment horizontal="center" vertical="center" wrapText="1"/>
    </xf>
    <xf numFmtId="0" fontId="6" fillId="2" borderId="51" xfId="0" applyFont="1" applyFill="1" applyBorder="1" applyAlignment="1">
      <alignment vertical="center" wrapText="1"/>
    </xf>
    <xf numFmtId="0" fontId="50" fillId="0" borderId="9" xfId="0" applyFont="1" applyFill="1" applyBorder="1" applyAlignment="1">
      <alignment horizontal="center" vertical="center"/>
    </xf>
    <xf numFmtId="0" fontId="45" fillId="0" borderId="38" xfId="0" quotePrefix="1" applyFont="1" applyFill="1" applyBorder="1" applyAlignment="1">
      <alignment horizontal="center" vertical="center" wrapText="1"/>
    </xf>
    <xf numFmtId="0" fontId="45" fillId="0" borderId="9" xfId="0" quotePrefix="1" applyFont="1" applyFill="1" applyBorder="1" applyAlignment="1">
      <alignment horizontal="center" vertical="center" wrapText="1"/>
    </xf>
    <xf numFmtId="0" fontId="45" fillId="0" borderId="10" xfId="0" quotePrefix="1" applyFont="1" applyFill="1" applyBorder="1" applyAlignment="1">
      <alignment horizontal="center" vertical="center" wrapText="1"/>
    </xf>
    <xf numFmtId="0" fontId="37" fillId="2" borderId="48" xfId="0" applyFont="1" applyFill="1" applyBorder="1" applyAlignment="1">
      <alignment horizontal="center" vertical="center" wrapText="1"/>
    </xf>
    <xf numFmtId="0" fontId="36" fillId="0" borderId="52" xfId="0" applyFont="1" applyFill="1" applyBorder="1" applyAlignment="1">
      <alignment horizontal="center" vertical="center" wrapText="1"/>
    </xf>
    <xf numFmtId="0" fontId="37" fillId="2" borderId="25" xfId="0" applyFont="1" applyFill="1" applyBorder="1" applyAlignment="1">
      <alignment horizontal="center" vertical="center" wrapText="1"/>
    </xf>
    <xf numFmtId="0" fontId="37" fillId="2" borderId="29" xfId="0" applyFont="1" applyFill="1" applyBorder="1" applyAlignment="1">
      <alignment horizontal="center" vertical="center" wrapText="1"/>
    </xf>
    <xf numFmtId="0" fontId="50" fillId="0" borderId="43" xfId="0" applyFont="1" applyFill="1" applyBorder="1" applyAlignment="1">
      <alignment horizontal="center" vertical="center"/>
    </xf>
    <xf numFmtId="0" fontId="50" fillId="0" borderId="2" xfId="0" applyFont="1" applyFill="1" applyBorder="1" applyAlignment="1">
      <alignment horizontal="center" vertical="center"/>
    </xf>
    <xf numFmtId="0" fontId="50" fillId="0" borderId="51" xfId="0" applyFont="1" applyFill="1" applyBorder="1" applyAlignment="1">
      <alignment horizontal="center" vertical="center"/>
    </xf>
    <xf numFmtId="0" fontId="45" fillId="0" borderId="5" xfId="0" quotePrefix="1" applyFont="1" applyFill="1" applyBorder="1" applyAlignment="1">
      <alignment horizontal="center" vertical="center" wrapText="1"/>
    </xf>
    <xf numFmtId="0" fontId="45" fillId="0" borderId="23" xfId="0" quotePrefix="1" applyFont="1" applyFill="1" applyBorder="1" applyAlignment="1">
      <alignment horizontal="center" vertical="center" wrapText="1"/>
    </xf>
    <xf numFmtId="0" fontId="45" fillId="0" borderId="22" xfId="0" quotePrefix="1" applyFont="1" applyFill="1" applyBorder="1" applyAlignment="1">
      <alignment horizontal="center" vertical="center" wrapText="1"/>
    </xf>
    <xf numFmtId="0" fontId="45" fillId="0" borderId="27" xfId="0" quotePrefix="1" applyFont="1" applyFill="1" applyBorder="1" applyAlignment="1">
      <alignment horizontal="center" vertical="center" wrapText="1"/>
    </xf>
    <xf numFmtId="0" fontId="6" fillId="2" borderId="29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59" fillId="3" borderId="11" xfId="0" applyFont="1" applyFill="1" applyBorder="1" applyAlignment="1">
      <alignment horizontal="left" vertical="center" wrapText="1"/>
    </xf>
    <xf numFmtId="0" fontId="36" fillId="0" borderId="32" xfId="0" applyFont="1" applyFill="1" applyBorder="1" applyAlignment="1">
      <alignment horizontal="center" vertical="center" wrapText="1"/>
    </xf>
    <xf numFmtId="0" fontId="14" fillId="0" borderId="55" xfId="0" applyFont="1" applyBorder="1" applyAlignment="1">
      <alignment vertical="center" wrapText="1"/>
    </xf>
    <xf numFmtId="0" fontId="40" fillId="6" borderId="1" xfId="170" applyFont="1" applyFill="1" applyBorder="1">
      <alignment vertical="center"/>
    </xf>
    <xf numFmtId="0" fontId="72" fillId="5" borderId="1" xfId="0" applyFont="1" applyFill="1" applyBorder="1" applyAlignment="1">
      <alignment horizontal="center" vertical="center" wrapText="1"/>
    </xf>
    <xf numFmtId="0" fontId="64" fillId="12" borderId="2" xfId="168" quotePrefix="1" applyFont="1" applyFill="1" applyBorder="1" applyAlignment="1">
      <alignment horizontal="left" vertical="center" wrapText="1"/>
    </xf>
    <xf numFmtId="0" fontId="64" fillId="12" borderId="23" xfId="168" applyFont="1" applyFill="1" applyBorder="1" applyAlignment="1">
      <alignment horizontal="left" vertical="center" wrapText="1"/>
    </xf>
    <xf numFmtId="0" fontId="64" fillId="12" borderId="22" xfId="168" applyFont="1" applyFill="1" applyBorder="1" applyAlignment="1">
      <alignment horizontal="left" vertical="center" wrapText="1"/>
    </xf>
    <xf numFmtId="0" fontId="71" fillId="0" borderId="2" xfId="168" applyFont="1" applyFill="1" applyBorder="1" applyAlignment="1">
      <alignment horizontal="left" vertical="center" wrapText="1"/>
    </xf>
    <xf numFmtId="0" fontId="71" fillId="0" borderId="23" xfId="168" applyFont="1" applyFill="1" applyBorder="1" applyAlignment="1">
      <alignment horizontal="left" vertical="center" wrapText="1"/>
    </xf>
    <xf numFmtId="0" fontId="71" fillId="0" borderId="22" xfId="168" applyFont="1" applyFill="1" applyBorder="1" applyAlignment="1">
      <alignment horizontal="left" vertical="center" wrapText="1"/>
    </xf>
    <xf numFmtId="0" fontId="43" fillId="14" borderId="24" xfId="0" applyFont="1" applyFill="1" applyBorder="1" applyAlignment="1">
      <alignment horizontal="center" vertical="center" wrapText="1"/>
    </xf>
    <xf numFmtId="0" fontId="43" fillId="14" borderId="25" xfId="0" applyFont="1" applyFill="1" applyBorder="1" applyAlignment="1">
      <alignment horizontal="center" vertical="center" wrapText="1"/>
    </xf>
    <xf numFmtId="0" fontId="43" fillId="14" borderId="26" xfId="0" applyFont="1" applyFill="1" applyBorder="1" applyAlignment="1">
      <alignment horizontal="center" vertical="center" wrapText="1"/>
    </xf>
    <xf numFmtId="0" fontId="42" fillId="19" borderId="24" xfId="0" applyFont="1" applyFill="1" applyBorder="1" applyAlignment="1">
      <alignment horizontal="center" vertical="center" wrapText="1"/>
    </xf>
    <xf numFmtId="0" fontId="42" fillId="19" borderId="25" xfId="0" applyFont="1" applyFill="1" applyBorder="1" applyAlignment="1">
      <alignment horizontal="center" vertical="center" wrapText="1"/>
    </xf>
    <xf numFmtId="0" fontId="42" fillId="19" borderId="26" xfId="0" applyFont="1" applyFill="1" applyBorder="1" applyAlignment="1">
      <alignment horizontal="center" vertical="center" wrapText="1"/>
    </xf>
    <xf numFmtId="0" fontId="72" fillId="7" borderId="1" xfId="0" applyFont="1" applyFill="1" applyBorder="1" applyAlignment="1">
      <alignment horizontal="center" vertical="center" wrapText="1"/>
    </xf>
    <xf numFmtId="0" fontId="64" fillId="9" borderId="2" xfId="168" applyFont="1" applyFill="1" applyBorder="1" applyAlignment="1">
      <alignment horizontal="left" vertical="center" wrapText="1"/>
    </xf>
    <xf numFmtId="0" fontId="64" fillId="9" borderId="23" xfId="168" applyFont="1" applyFill="1" applyBorder="1" applyAlignment="1">
      <alignment horizontal="left" vertical="center" wrapText="1"/>
    </xf>
    <xf numFmtId="0" fontId="64" fillId="9" borderId="22" xfId="168" applyFont="1" applyFill="1" applyBorder="1" applyAlignment="1">
      <alignment horizontal="left" vertical="center" wrapText="1"/>
    </xf>
    <xf numFmtId="0" fontId="65" fillId="4" borderId="1" xfId="0" applyFont="1" applyFill="1" applyBorder="1" applyAlignment="1">
      <alignment horizontal="center" vertical="center" wrapText="1"/>
    </xf>
    <xf numFmtId="0" fontId="64" fillId="11" borderId="2" xfId="168" applyFont="1" applyFill="1" applyBorder="1" applyAlignment="1">
      <alignment horizontal="left" vertical="center" wrapText="1"/>
    </xf>
    <xf numFmtId="0" fontId="64" fillId="11" borderId="23" xfId="168" applyFont="1" applyFill="1" applyBorder="1" applyAlignment="1">
      <alignment horizontal="left" vertical="center" wrapText="1"/>
    </xf>
    <xf numFmtId="0" fontId="64" fillId="11" borderId="22" xfId="168" applyFont="1" applyFill="1" applyBorder="1" applyAlignment="1">
      <alignment horizontal="left" vertical="center" wrapText="1"/>
    </xf>
    <xf numFmtId="0" fontId="7" fillId="0" borderId="0" xfId="0" applyFont="1" applyBorder="1">
      <alignment vertical="center"/>
    </xf>
    <xf numFmtId="0" fontId="9" fillId="14" borderId="1" xfId="0" applyFont="1" applyFill="1" applyBorder="1" applyAlignment="1">
      <alignment vertical="center" wrapText="1"/>
    </xf>
    <xf numFmtId="0" fontId="9" fillId="14" borderId="2" xfId="0" applyFont="1" applyFill="1" applyBorder="1" applyAlignment="1">
      <alignment horizontal="center" vertical="center" wrapText="1"/>
    </xf>
    <xf numFmtId="0" fontId="9" fillId="14" borderId="22" xfId="0" applyFont="1" applyFill="1" applyBorder="1" applyAlignment="1">
      <alignment horizontal="center" vertical="center" wrapText="1"/>
    </xf>
    <xf numFmtId="0" fontId="9" fillId="14" borderId="3" xfId="0" applyFont="1" applyFill="1" applyBorder="1" applyAlignment="1">
      <alignment horizontal="left" vertical="center" wrapText="1"/>
    </xf>
    <xf numFmtId="0" fontId="9" fillId="14" borderId="4" xfId="0" applyFont="1" applyFill="1" applyBorder="1" applyAlignment="1">
      <alignment horizontal="left" vertical="center" wrapText="1"/>
    </xf>
    <xf numFmtId="0" fontId="27" fillId="8" borderId="2" xfId="0" applyFont="1" applyFill="1" applyBorder="1" applyAlignment="1">
      <alignment horizontal="center" vertical="center" wrapText="1"/>
    </xf>
    <xf numFmtId="0" fontId="27" fillId="8" borderId="22" xfId="0" applyFont="1" applyFill="1" applyBorder="1" applyAlignment="1">
      <alignment horizontal="center" vertical="center" wrapText="1"/>
    </xf>
    <xf numFmtId="0" fontId="30" fillId="0" borderId="2" xfId="0" applyFont="1" applyBorder="1" applyAlignment="1">
      <alignment horizontal="left" vertical="top"/>
    </xf>
    <xf numFmtId="0" fontId="30" fillId="0" borderId="22" xfId="0" applyFont="1" applyBorder="1" applyAlignment="1">
      <alignment horizontal="left" vertical="top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30" fillId="0" borderId="2" xfId="0" applyFont="1" applyBorder="1" applyAlignment="1">
      <alignment horizontal="left" vertical="center"/>
    </xf>
    <xf numFmtId="0" fontId="30" fillId="0" borderId="22" xfId="0" applyFont="1" applyBorder="1" applyAlignment="1">
      <alignment horizontal="left" vertical="center"/>
    </xf>
    <xf numFmtId="0" fontId="30" fillId="0" borderId="2" xfId="0" applyFont="1" applyBorder="1" applyAlignment="1">
      <alignment horizontal="left" vertical="center" wrapText="1"/>
    </xf>
    <xf numFmtId="0" fontId="30" fillId="0" borderId="22" xfId="0" applyFont="1" applyBorder="1" applyAlignment="1">
      <alignment horizontal="left" vertical="center" wrapText="1"/>
    </xf>
    <xf numFmtId="0" fontId="30" fillId="0" borderId="2" xfId="0" applyFont="1" applyBorder="1" applyAlignment="1">
      <alignment horizontal="center" vertical="center"/>
    </xf>
    <xf numFmtId="0" fontId="30" fillId="0" borderId="22" xfId="0" applyFont="1" applyBorder="1" applyAlignment="1">
      <alignment horizontal="center" vertical="center"/>
    </xf>
    <xf numFmtId="0" fontId="9" fillId="18" borderId="1" xfId="0" applyFont="1" applyFill="1" applyBorder="1" applyAlignment="1">
      <alignment horizontal="left" vertical="center" wrapText="1"/>
    </xf>
    <xf numFmtId="0" fontId="8" fillId="14" borderId="1" xfId="0" applyFont="1" applyFill="1" applyBorder="1" applyAlignment="1">
      <alignment horizontal="left" vertical="center" wrapText="1"/>
    </xf>
    <xf numFmtId="0" fontId="33" fillId="17" borderId="1" xfId="0" applyFont="1" applyFill="1" applyBorder="1" applyAlignment="1">
      <alignment horizontal="center" vertical="center" wrapText="1"/>
    </xf>
    <xf numFmtId="0" fontId="8" fillId="14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3" fillId="20" borderId="1" xfId="0" applyFont="1" applyFill="1" applyBorder="1" applyAlignment="1">
      <alignment horizontal="left" vertical="center" wrapText="1"/>
    </xf>
    <xf numFmtId="0" fontId="4" fillId="20" borderId="1" xfId="170" applyFill="1" applyBorder="1" applyAlignment="1">
      <alignment horizontal="center" vertical="center"/>
    </xf>
    <xf numFmtId="0" fontId="46" fillId="0" borderId="1" xfId="0" applyFont="1" applyBorder="1" applyAlignment="1">
      <alignment horizontal="left" vertical="center"/>
    </xf>
    <xf numFmtId="0" fontId="4" fillId="18" borderId="1" xfId="170" applyFill="1" applyBorder="1" applyAlignment="1">
      <alignment horizontal="left" vertical="center" wrapText="1"/>
    </xf>
    <xf numFmtId="0" fontId="52" fillId="18" borderId="1" xfId="0" applyFont="1" applyFill="1" applyBorder="1" applyAlignment="1">
      <alignment horizontal="left" vertical="center" wrapText="1"/>
    </xf>
    <xf numFmtId="0" fontId="52" fillId="18" borderId="2" xfId="0" applyFont="1" applyFill="1" applyBorder="1" applyAlignment="1">
      <alignment horizontal="left" vertical="center" wrapText="1"/>
    </xf>
    <xf numFmtId="0" fontId="52" fillId="18" borderId="22" xfId="0" applyFont="1" applyFill="1" applyBorder="1" applyAlignment="1">
      <alignment horizontal="lef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12" fillId="3" borderId="23" xfId="0" applyFont="1" applyFill="1" applyBorder="1" applyAlignment="1">
      <alignment horizontal="center" vertical="center" wrapText="1"/>
    </xf>
    <xf numFmtId="0" fontId="12" fillId="3" borderId="22" xfId="0" applyFont="1" applyFill="1" applyBorder="1" applyAlignment="1">
      <alignment horizontal="center" vertical="center" wrapText="1"/>
    </xf>
    <xf numFmtId="0" fontId="32" fillId="0" borderId="0" xfId="169" applyAlignment="1"/>
    <xf numFmtId="0" fontId="47" fillId="14" borderId="2" xfId="0" applyFont="1" applyFill="1" applyBorder="1" applyAlignment="1">
      <alignment horizontal="center" vertical="center" wrapText="1"/>
    </xf>
    <xf numFmtId="0" fontId="47" fillId="14" borderId="23" xfId="0" applyFont="1" applyFill="1" applyBorder="1" applyAlignment="1">
      <alignment horizontal="center" vertical="center" wrapText="1"/>
    </xf>
    <xf numFmtId="0" fontId="47" fillId="14" borderId="22" xfId="0" applyFont="1" applyFill="1" applyBorder="1" applyAlignment="1">
      <alignment horizontal="center" vertical="center" wrapText="1"/>
    </xf>
    <xf numFmtId="0" fontId="8" fillId="18" borderId="2" xfId="0" applyFont="1" applyFill="1" applyBorder="1" applyAlignment="1">
      <alignment horizontal="left" vertical="top" wrapText="1"/>
    </xf>
    <xf numFmtId="0" fontId="8" fillId="18" borderId="23" xfId="0" applyFont="1" applyFill="1" applyBorder="1" applyAlignment="1">
      <alignment horizontal="left" vertical="top" wrapText="1"/>
    </xf>
    <xf numFmtId="0" fontId="8" fillId="18" borderId="22" xfId="0" applyFont="1" applyFill="1" applyBorder="1" applyAlignment="1">
      <alignment horizontal="left" vertical="top" wrapText="1"/>
    </xf>
    <xf numFmtId="0" fontId="29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9" fillId="18" borderId="2" xfId="0" quotePrefix="1" applyFont="1" applyFill="1" applyBorder="1" applyAlignment="1">
      <alignment horizontal="center" vertical="center" wrapText="1"/>
    </xf>
    <xf numFmtId="0" fontId="9" fillId="18" borderId="23" xfId="0" quotePrefix="1" applyFont="1" applyFill="1" applyBorder="1" applyAlignment="1">
      <alignment horizontal="center" vertical="center" wrapText="1"/>
    </xf>
    <xf numFmtId="0" fontId="9" fillId="18" borderId="22" xfId="0" quotePrefix="1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34" fillId="13" borderId="24" xfId="0" applyFont="1" applyFill="1" applyBorder="1" applyAlignment="1">
      <alignment horizontal="center" vertical="center"/>
    </xf>
    <xf numFmtId="0" fontId="34" fillId="13" borderId="25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35" fillId="13" borderId="24" xfId="0" applyFont="1" applyFill="1" applyBorder="1" applyAlignment="1">
      <alignment horizontal="center" vertical="center"/>
    </xf>
    <xf numFmtId="0" fontId="35" fillId="13" borderId="25" xfId="0" applyFont="1" applyFill="1" applyBorder="1" applyAlignment="1">
      <alignment horizontal="center" vertical="center"/>
    </xf>
    <xf numFmtId="0" fontId="35" fillId="13" borderId="26" xfId="0" applyFont="1" applyFill="1" applyBorder="1" applyAlignment="1">
      <alignment horizontal="center" vertical="center"/>
    </xf>
    <xf numFmtId="0" fontId="59" fillId="3" borderId="11" xfId="0" applyFont="1" applyFill="1" applyBorder="1" applyAlignment="1">
      <alignment horizontal="left" vertical="center" wrapText="1"/>
    </xf>
    <xf numFmtId="0" fontId="59" fillId="3" borderId="13" xfId="0" applyFont="1" applyFill="1" applyBorder="1" applyAlignment="1">
      <alignment horizontal="left" vertical="center" wrapText="1"/>
    </xf>
    <xf numFmtId="0" fontId="30" fillId="0" borderId="2" xfId="0" applyFont="1" applyFill="1" applyBorder="1" applyAlignment="1">
      <alignment horizontal="center" vertical="center" wrapText="1"/>
    </xf>
    <xf numFmtId="0" fontId="30" fillId="0" borderId="35" xfId="0" applyFont="1" applyFill="1" applyBorder="1" applyAlignment="1">
      <alignment horizontal="center" vertical="center" wrapText="1"/>
    </xf>
    <xf numFmtId="0" fontId="30" fillId="0" borderId="33" xfId="0" applyFont="1" applyFill="1" applyBorder="1" applyAlignment="1">
      <alignment horizontal="center" vertical="center" wrapText="1"/>
    </xf>
    <xf numFmtId="0" fontId="30" fillId="0" borderId="13" xfId="0" applyFont="1" applyFill="1" applyBorder="1" applyAlignment="1">
      <alignment horizontal="center" vertical="center" wrapText="1"/>
    </xf>
    <xf numFmtId="0" fontId="30" fillId="0" borderId="16" xfId="0" applyFont="1" applyFill="1" applyBorder="1" applyAlignment="1">
      <alignment horizontal="center" vertical="center" wrapText="1"/>
    </xf>
    <xf numFmtId="0" fontId="36" fillId="0" borderId="28" xfId="0" applyFont="1" applyFill="1" applyBorder="1" applyAlignment="1">
      <alignment horizontal="center" vertical="center" wrapText="1"/>
    </xf>
    <xf numFmtId="0" fontId="36" fillId="0" borderId="32" xfId="0" applyFont="1" applyFill="1" applyBorder="1" applyAlignment="1">
      <alignment horizontal="center" vertical="center" wrapText="1"/>
    </xf>
    <xf numFmtId="0" fontId="36" fillId="0" borderId="34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/>
    </xf>
    <xf numFmtId="0" fontId="14" fillId="0" borderId="54" xfId="0" applyFont="1" applyBorder="1" applyAlignment="1">
      <alignment horizontal="center" vertical="center" wrapText="1"/>
    </xf>
    <xf numFmtId="0" fontId="14" fillId="0" borderId="56" xfId="0" applyFont="1" applyBorder="1" applyAlignment="1">
      <alignment horizontal="center" vertical="center" wrapText="1"/>
    </xf>
    <xf numFmtId="0" fontId="36" fillId="0" borderId="52" xfId="0" applyFont="1" applyFill="1" applyBorder="1" applyAlignment="1">
      <alignment horizontal="center" vertical="center" wrapText="1"/>
    </xf>
    <xf numFmtId="0" fontId="30" fillId="0" borderId="53" xfId="0" applyFont="1" applyFill="1" applyBorder="1" applyAlignment="1">
      <alignment horizontal="center" vertical="center" wrapText="1"/>
    </xf>
    <xf numFmtId="0" fontId="30" fillId="0" borderId="44" xfId="0" applyFont="1" applyFill="1" applyBorder="1" applyAlignment="1">
      <alignment horizontal="center" vertical="center" wrapText="1"/>
    </xf>
    <xf numFmtId="0" fontId="30" fillId="0" borderId="41" xfId="0" applyFont="1" applyFill="1" applyBorder="1" applyAlignment="1">
      <alignment horizontal="center" vertical="center" wrapText="1"/>
    </xf>
    <xf numFmtId="0" fontId="19" fillId="0" borderId="9" xfId="0" applyFont="1" applyBorder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0" fontId="70" fillId="0" borderId="2" xfId="168" applyFont="1" applyFill="1" applyBorder="1" applyAlignment="1">
      <alignment horizontal="left" vertical="center" wrapText="1"/>
    </xf>
    <xf numFmtId="0" fontId="70" fillId="0" borderId="23" xfId="168" applyFont="1" applyFill="1" applyBorder="1" applyAlignment="1">
      <alignment horizontal="left" vertical="center" wrapText="1"/>
    </xf>
    <xf numFmtId="0" fontId="70" fillId="0" borderId="22" xfId="168" applyFont="1" applyFill="1" applyBorder="1" applyAlignment="1">
      <alignment horizontal="left" vertical="center" wrapText="1"/>
    </xf>
    <xf numFmtId="0" fontId="18" fillId="13" borderId="13" xfId="0" applyFont="1" applyFill="1" applyBorder="1" applyAlignment="1">
      <alignment horizontal="left" vertical="center"/>
    </xf>
    <xf numFmtId="0" fontId="18" fillId="13" borderId="4" xfId="0" applyFont="1" applyFill="1" applyBorder="1" applyAlignment="1">
      <alignment horizontal="left" vertical="center"/>
    </xf>
    <xf numFmtId="0" fontId="18" fillId="13" borderId="14" xfId="0" applyFont="1" applyFill="1" applyBorder="1" applyAlignment="1">
      <alignment horizontal="left" vertical="center"/>
    </xf>
    <xf numFmtId="0" fontId="60" fillId="0" borderId="12" xfId="0" applyFont="1" applyBorder="1" applyAlignment="1">
      <alignment horizontal="left" vertical="center" wrapText="1" indent="1"/>
    </xf>
    <xf numFmtId="0" fontId="25" fillId="0" borderId="9" xfId="0" applyFont="1" applyBorder="1" applyAlignment="1">
      <alignment horizontal="left" vertical="center" wrapText="1" indent="1"/>
    </xf>
    <xf numFmtId="0" fontId="25" fillId="0" borderId="10" xfId="0" applyFont="1" applyBorder="1" applyAlignment="1">
      <alignment horizontal="left" vertical="center" wrapText="1" indent="1"/>
    </xf>
    <xf numFmtId="0" fontId="23" fillId="5" borderId="1" xfId="0" applyFont="1" applyFill="1" applyBorder="1" applyAlignment="1">
      <alignment horizontal="center" vertical="center" wrapText="1"/>
    </xf>
    <xf numFmtId="0" fontId="67" fillId="9" borderId="2" xfId="168" applyFont="1" applyFill="1" applyBorder="1" applyAlignment="1">
      <alignment horizontal="left" vertical="center" wrapText="1"/>
    </xf>
    <xf numFmtId="0" fontId="67" fillId="9" borderId="23" xfId="168" applyFont="1" applyFill="1" applyBorder="1" applyAlignment="1">
      <alignment horizontal="left" vertical="center" wrapText="1"/>
    </xf>
    <xf numFmtId="0" fontId="67" fillId="9" borderId="22" xfId="168" applyFont="1" applyFill="1" applyBorder="1" applyAlignment="1">
      <alignment horizontal="left" vertical="center" wrapText="1"/>
    </xf>
    <xf numFmtId="0" fontId="53" fillId="19" borderId="24" xfId="0" applyFont="1" applyFill="1" applyBorder="1" applyAlignment="1">
      <alignment horizontal="center" vertical="center" wrapText="1"/>
    </xf>
    <xf numFmtId="0" fontId="53" fillId="19" borderId="25" xfId="0" applyFont="1" applyFill="1" applyBorder="1" applyAlignment="1">
      <alignment horizontal="center" vertical="center" wrapText="1"/>
    </xf>
    <xf numFmtId="0" fontId="53" fillId="19" borderId="26" xfId="0" applyFont="1" applyFill="1" applyBorder="1" applyAlignment="1">
      <alignment horizontal="center" vertical="center" wrapText="1"/>
    </xf>
    <xf numFmtId="0" fontId="67" fillId="11" borderId="2" xfId="168" applyFont="1" applyFill="1" applyBorder="1" applyAlignment="1">
      <alignment horizontal="left" vertical="center" wrapText="1"/>
    </xf>
    <xf numFmtId="0" fontId="67" fillId="11" borderId="23" xfId="168" applyFont="1" applyFill="1" applyBorder="1" applyAlignment="1">
      <alignment horizontal="left" vertical="center" wrapText="1"/>
    </xf>
    <xf numFmtId="0" fontId="67" fillId="11" borderId="22" xfId="168" applyFont="1" applyFill="1" applyBorder="1" applyAlignment="1">
      <alignment horizontal="left" vertical="center" wrapText="1"/>
    </xf>
    <xf numFmtId="0" fontId="67" fillId="12" borderId="2" xfId="168" quotePrefix="1" applyFont="1" applyFill="1" applyBorder="1" applyAlignment="1">
      <alignment horizontal="left" vertical="center" wrapText="1"/>
    </xf>
    <xf numFmtId="0" fontId="67" fillId="12" borderId="23" xfId="168" applyFont="1" applyFill="1" applyBorder="1" applyAlignment="1">
      <alignment horizontal="left" vertical="center" wrapText="1"/>
    </xf>
    <xf numFmtId="0" fontId="67" fillId="12" borderId="22" xfId="168" applyFont="1" applyFill="1" applyBorder="1" applyAlignment="1">
      <alignment horizontal="left" vertical="center" wrapText="1"/>
    </xf>
    <xf numFmtId="0" fontId="23" fillId="7" borderId="1" xfId="0" applyFont="1" applyFill="1" applyBorder="1" applyAlignment="1">
      <alignment horizontal="center" vertical="center" wrapText="1"/>
    </xf>
    <xf numFmtId="0" fontId="55" fillId="4" borderId="1" xfId="0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left" vertical="center"/>
    </xf>
    <xf numFmtId="0" fontId="19" fillId="0" borderId="23" xfId="0" applyFont="1" applyBorder="1" applyAlignment="1">
      <alignment horizontal="left" vertical="center"/>
    </xf>
    <xf numFmtId="0" fontId="19" fillId="0" borderId="35" xfId="0" applyFont="1" applyBorder="1" applyAlignment="1">
      <alignment horizontal="left" vertical="center"/>
    </xf>
    <xf numFmtId="0" fontId="24" fillId="0" borderId="38" xfId="0" applyFont="1" applyBorder="1" applyAlignment="1">
      <alignment horizontal="center" vertical="center" wrapText="1"/>
    </xf>
    <xf numFmtId="0" fontId="24" fillId="0" borderId="27" xfId="0" applyFont="1" applyBorder="1" applyAlignment="1">
      <alignment horizontal="center" vertical="center" wrapText="1"/>
    </xf>
    <xf numFmtId="0" fontId="24" fillId="0" borderId="37" xfId="0" applyFont="1" applyBorder="1" applyAlignment="1">
      <alignment horizontal="center" vertical="center" wrapText="1"/>
    </xf>
    <xf numFmtId="0" fontId="19" fillId="15" borderId="39" xfId="0" applyFont="1" applyFill="1" applyBorder="1" applyAlignment="1">
      <alignment horizontal="center" vertical="center" wrapText="1"/>
    </xf>
    <xf numFmtId="0" fontId="19" fillId="15" borderId="23" xfId="0" applyFont="1" applyFill="1" applyBorder="1" applyAlignment="1">
      <alignment horizontal="center" vertical="center" wrapText="1"/>
    </xf>
    <xf numFmtId="0" fontId="19" fillId="15" borderId="22" xfId="0" applyFont="1" applyFill="1" applyBorder="1" applyAlignment="1">
      <alignment horizontal="center" vertical="center" wrapText="1"/>
    </xf>
    <xf numFmtId="0" fontId="34" fillId="13" borderId="26" xfId="0" applyFont="1" applyFill="1" applyBorder="1" applyAlignment="1">
      <alignment horizontal="center" vertical="center"/>
    </xf>
    <xf numFmtId="0" fontId="18" fillId="13" borderId="15" xfId="0" applyFont="1" applyFill="1" applyBorder="1" applyAlignment="1">
      <alignment horizontal="left" vertical="center"/>
    </xf>
    <xf numFmtId="0" fontId="18" fillId="13" borderId="6" xfId="0" applyFont="1" applyFill="1" applyBorder="1" applyAlignment="1">
      <alignment horizontal="left" vertical="center"/>
    </xf>
    <xf numFmtId="0" fontId="18" fillId="13" borderId="7" xfId="0" applyFont="1" applyFill="1" applyBorder="1" applyAlignment="1">
      <alignment horizontal="left" vertical="center"/>
    </xf>
    <xf numFmtId="0" fontId="19" fillId="14" borderId="11" xfId="0" applyFont="1" applyFill="1" applyBorder="1" applyAlignment="1">
      <alignment horizontal="center" vertical="center"/>
    </xf>
    <xf numFmtId="0" fontId="19" fillId="14" borderId="1" xfId="0" applyFont="1" applyFill="1" applyBorder="1" applyAlignment="1">
      <alignment horizontal="center" vertical="center"/>
    </xf>
    <xf numFmtId="14" fontId="19" fillId="0" borderId="1" xfId="0" applyNumberFormat="1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9" fillId="0" borderId="8" xfId="0" applyFont="1" applyBorder="1" applyAlignment="1">
      <alignment horizontal="left" vertical="center"/>
    </xf>
    <xf numFmtId="0" fontId="73" fillId="0" borderId="39" xfId="0" applyFont="1" applyFill="1" applyBorder="1" applyAlignment="1">
      <alignment horizontal="center" vertical="center" wrapText="1"/>
    </xf>
    <xf numFmtId="0" fontId="73" fillId="0" borderId="23" xfId="0" applyFont="1" applyFill="1" applyBorder="1" applyAlignment="1">
      <alignment horizontal="center" vertical="center" wrapText="1"/>
    </xf>
    <xf numFmtId="0" fontId="73" fillId="0" borderId="35" xfId="0" applyFont="1" applyFill="1" applyBorder="1" applyAlignment="1">
      <alignment horizontal="center" vertical="center" wrapText="1"/>
    </xf>
    <xf numFmtId="0" fontId="19" fillId="14" borderId="12" xfId="0" applyFont="1" applyFill="1" applyBorder="1" applyAlignment="1">
      <alignment horizontal="center" vertical="center" wrapText="1"/>
    </xf>
    <xf numFmtId="0" fontId="19" fillId="14" borderId="9" xfId="0" applyFont="1" applyFill="1" applyBorder="1" applyAlignment="1">
      <alignment horizontal="center" vertical="center" wrapText="1"/>
    </xf>
    <xf numFmtId="0" fontId="19" fillId="15" borderId="11" xfId="0" applyFont="1" applyFill="1" applyBorder="1" applyAlignment="1">
      <alignment horizontal="center" vertical="center"/>
    </xf>
    <xf numFmtId="0" fontId="19" fillId="15" borderId="1" xfId="0" applyFont="1" applyFill="1" applyBorder="1" applyAlignment="1">
      <alignment horizontal="center" vertical="center"/>
    </xf>
    <xf numFmtId="0" fontId="19" fillId="15" borderId="1" xfId="0" applyFont="1" applyFill="1" applyBorder="1" applyAlignment="1">
      <alignment horizontal="center" vertical="center" wrapText="1"/>
    </xf>
    <xf numFmtId="0" fontId="19" fillId="15" borderId="8" xfId="0" applyFont="1" applyFill="1" applyBorder="1" applyAlignment="1">
      <alignment horizontal="center" vertical="center" wrapText="1"/>
    </xf>
    <xf numFmtId="0" fontId="9" fillId="18" borderId="42" xfId="0" quotePrefix="1" applyFont="1" applyFill="1" applyBorder="1" applyAlignment="1">
      <alignment horizontal="left" vertical="top" wrapText="1"/>
    </xf>
    <xf numFmtId="0" fontId="9" fillId="18" borderId="36" xfId="0" quotePrefix="1" applyFont="1" applyFill="1" applyBorder="1" applyAlignment="1">
      <alignment horizontal="left" vertical="top" wrapText="1"/>
    </xf>
    <xf numFmtId="0" fontId="9" fillId="18" borderId="41" xfId="0" quotePrefix="1" applyFont="1" applyFill="1" applyBorder="1" applyAlignment="1">
      <alignment horizontal="left" vertical="top" wrapText="1"/>
    </xf>
    <xf numFmtId="0" fontId="9" fillId="18" borderId="43" xfId="0" quotePrefix="1" applyFont="1" applyFill="1" applyBorder="1" applyAlignment="1">
      <alignment horizontal="left" vertical="top" wrapText="1"/>
    </xf>
    <xf numFmtId="0" fontId="9" fillId="18" borderId="5" xfId="0" quotePrefix="1" applyFont="1" applyFill="1" applyBorder="1" applyAlignment="1">
      <alignment horizontal="left" vertical="top" wrapText="1"/>
    </xf>
    <xf numFmtId="0" fontId="9" fillId="18" borderId="44" xfId="0" quotePrefix="1" applyFont="1" applyFill="1" applyBorder="1" applyAlignment="1">
      <alignment horizontal="left" vertical="top" wrapText="1"/>
    </xf>
  </cellXfs>
  <cellStyles count="172">
    <cellStyle name="열어 본 하이퍼링크" xfId="2" builtinId="9" hidden="1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열어 본 하이퍼링크" xfId="20" builtinId="9" hidden="1"/>
    <cellStyle name="열어 본 하이퍼링크" xfId="22" builtinId="9" hidden="1"/>
    <cellStyle name="열어 본 하이퍼링크" xfId="24" builtinId="9" hidden="1"/>
    <cellStyle name="열어 본 하이퍼링크" xfId="26" builtinId="9" hidden="1"/>
    <cellStyle name="열어 본 하이퍼링크" xfId="28" builtinId="9" hidden="1"/>
    <cellStyle name="열어 본 하이퍼링크" xfId="30" builtinId="9" hidden="1"/>
    <cellStyle name="열어 본 하이퍼링크" xfId="32" builtinId="9" hidden="1"/>
    <cellStyle name="열어 본 하이퍼링크" xfId="34" builtinId="9" hidden="1"/>
    <cellStyle name="열어 본 하이퍼링크" xfId="36" builtinId="9" hidden="1"/>
    <cellStyle name="열어 본 하이퍼링크" xfId="38" builtinId="9" hidden="1"/>
    <cellStyle name="열어 본 하이퍼링크" xfId="40" builtinId="9" hidden="1"/>
    <cellStyle name="열어 본 하이퍼링크" xfId="42" builtinId="9" hidden="1"/>
    <cellStyle name="열어 본 하이퍼링크" xfId="44" builtinId="9" hidden="1"/>
    <cellStyle name="열어 본 하이퍼링크" xfId="46" builtinId="9" hidden="1"/>
    <cellStyle name="열어 본 하이퍼링크" xfId="48" builtinId="9" hidden="1"/>
    <cellStyle name="열어 본 하이퍼링크" xfId="50" builtinId="9" hidden="1"/>
    <cellStyle name="열어 본 하이퍼링크" xfId="52" builtinId="9" hidden="1"/>
    <cellStyle name="열어 본 하이퍼링크" xfId="54" builtinId="9" hidden="1"/>
    <cellStyle name="열어 본 하이퍼링크" xfId="56" builtinId="9" hidden="1"/>
    <cellStyle name="열어 본 하이퍼링크" xfId="58" builtinId="9" hidden="1"/>
    <cellStyle name="열어 본 하이퍼링크" xfId="60" builtinId="9" hidden="1"/>
    <cellStyle name="열어 본 하이퍼링크" xfId="62" builtinId="9" hidden="1"/>
    <cellStyle name="열어 본 하이퍼링크" xfId="64" builtinId="9" hidden="1"/>
    <cellStyle name="열어 본 하이퍼링크" xfId="66" builtinId="9" hidden="1"/>
    <cellStyle name="열어 본 하이퍼링크" xfId="68" builtinId="9" hidden="1"/>
    <cellStyle name="열어 본 하이퍼링크" xfId="70" builtinId="9" hidden="1"/>
    <cellStyle name="열어 본 하이퍼링크" xfId="72" builtinId="9" hidden="1"/>
    <cellStyle name="열어 본 하이퍼링크" xfId="74" builtinId="9" hidden="1"/>
    <cellStyle name="열어 본 하이퍼링크" xfId="76" builtinId="9" hidden="1"/>
    <cellStyle name="열어 본 하이퍼링크" xfId="78" builtinId="9" hidden="1"/>
    <cellStyle name="열어 본 하이퍼링크" xfId="80" builtinId="9" hidden="1"/>
    <cellStyle name="열어 본 하이퍼링크" xfId="82" builtinId="9" hidden="1"/>
    <cellStyle name="열어 본 하이퍼링크" xfId="84" builtinId="9" hidden="1"/>
    <cellStyle name="열어 본 하이퍼링크" xfId="86" builtinId="9" hidden="1"/>
    <cellStyle name="열어 본 하이퍼링크" xfId="88" builtinId="9" hidden="1"/>
    <cellStyle name="열어 본 하이퍼링크" xfId="90" builtinId="9" hidden="1"/>
    <cellStyle name="열어 본 하이퍼링크" xfId="92" builtinId="9" hidden="1"/>
    <cellStyle name="열어 본 하이퍼링크" xfId="94" builtinId="9" hidden="1"/>
    <cellStyle name="열어 본 하이퍼링크" xfId="96" builtinId="9" hidden="1"/>
    <cellStyle name="열어 본 하이퍼링크" xfId="98" builtinId="9" hidden="1"/>
    <cellStyle name="열어 본 하이퍼링크" xfId="100" builtinId="9" hidden="1"/>
    <cellStyle name="열어 본 하이퍼링크" xfId="102" builtinId="9" hidden="1"/>
    <cellStyle name="열어 본 하이퍼링크" xfId="104" builtinId="9" hidden="1"/>
    <cellStyle name="열어 본 하이퍼링크" xfId="106" builtinId="9" hidden="1"/>
    <cellStyle name="열어 본 하이퍼링크" xfId="108" builtinId="9" hidden="1"/>
    <cellStyle name="열어 본 하이퍼링크" xfId="110" builtinId="9" hidden="1"/>
    <cellStyle name="열어 본 하이퍼링크" xfId="112" builtinId="9" hidden="1"/>
    <cellStyle name="열어 본 하이퍼링크" xfId="114" builtinId="9" hidden="1"/>
    <cellStyle name="열어 본 하이퍼링크" xfId="116" builtinId="9" hidden="1"/>
    <cellStyle name="열어 본 하이퍼링크" xfId="118" builtinId="9" hidden="1"/>
    <cellStyle name="열어 본 하이퍼링크" xfId="120" builtinId="9" hidden="1"/>
    <cellStyle name="열어 본 하이퍼링크" xfId="122" builtinId="9" hidden="1"/>
    <cellStyle name="열어 본 하이퍼링크" xfId="124" builtinId="9" hidden="1"/>
    <cellStyle name="열어 본 하이퍼링크" xfId="126" builtinId="9" hidden="1"/>
    <cellStyle name="열어 본 하이퍼링크" xfId="128" builtinId="9" hidden="1"/>
    <cellStyle name="열어 본 하이퍼링크" xfId="130" builtinId="9" hidden="1"/>
    <cellStyle name="열어 본 하이퍼링크" xfId="132" builtinId="9" hidden="1"/>
    <cellStyle name="열어 본 하이퍼링크" xfId="134" builtinId="9" hidden="1"/>
    <cellStyle name="열어 본 하이퍼링크" xfId="136" builtinId="9" hidden="1"/>
    <cellStyle name="열어 본 하이퍼링크" xfId="138" builtinId="9" hidden="1"/>
    <cellStyle name="열어 본 하이퍼링크" xfId="140" builtinId="9" hidden="1"/>
    <cellStyle name="열어 본 하이퍼링크" xfId="142" builtinId="9" hidden="1"/>
    <cellStyle name="열어 본 하이퍼링크" xfId="144" builtinId="9" hidden="1"/>
    <cellStyle name="열어 본 하이퍼링크" xfId="146" builtinId="9" hidden="1"/>
    <cellStyle name="열어 본 하이퍼링크" xfId="148" builtinId="9" hidden="1"/>
    <cellStyle name="열어 본 하이퍼링크" xfId="150" builtinId="9" hidden="1"/>
    <cellStyle name="열어 본 하이퍼링크" xfId="152" builtinId="9" hidden="1"/>
    <cellStyle name="열어 본 하이퍼링크" xfId="153" builtinId="9" hidden="1"/>
    <cellStyle name="열어 본 하이퍼링크" xfId="154" builtinId="9" hidden="1"/>
    <cellStyle name="열어 본 하이퍼링크" xfId="155" builtinId="9" hidden="1"/>
    <cellStyle name="열어 본 하이퍼링크" xfId="156" builtinId="9" hidden="1"/>
    <cellStyle name="열어 본 하이퍼링크" xfId="157" builtinId="9" hidden="1"/>
    <cellStyle name="열어 본 하이퍼링크" xfId="158" builtinId="9" hidden="1"/>
    <cellStyle name="열어 본 하이퍼링크" xfId="159" builtinId="9" hidden="1"/>
    <cellStyle name="열어 본 하이퍼링크" xfId="160" builtinId="9" hidden="1"/>
    <cellStyle name="열어 본 하이퍼링크" xfId="161" builtinId="9" hidden="1"/>
    <cellStyle name="열어 본 하이퍼링크" xfId="162" builtinId="9" hidden="1"/>
    <cellStyle name="열어 본 하이퍼링크" xfId="163" builtinId="9" hidden="1"/>
    <cellStyle name="열어 본 하이퍼링크" xfId="164" builtinId="9" hidden="1"/>
    <cellStyle name="열어 본 하이퍼링크" xfId="165" builtinId="9" hidden="1"/>
    <cellStyle name="열어 본 하이퍼링크" xfId="166" builtinId="9" hidden="1"/>
    <cellStyle name="열어 본 하이퍼링크" xfId="171" builtinId="9" hidden="1"/>
    <cellStyle name="제목 1" xfId="167" builtinId="16"/>
    <cellStyle name="제목 4" xfId="169" builtinId="19"/>
    <cellStyle name="표준" xfId="0" builtinId="0"/>
    <cellStyle name="표준 2" xfId="168"/>
    <cellStyle name="하이퍼링크" xfId="1" builtinId="8" hidden="1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  <cellStyle name="하이퍼링크" xfId="19" builtinId="8" hidden="1"/>
    <cellStyle name="하이퍼링크" xfId="21" builtinId="8" hidden="1"/>
    <cellStyle name="하이퍼링크" xfId="23" builtinId="8" hidden="1"/>
    <cellStyle name="하이퍼링크" xfId="25" builtinId="8" hidden="1"/>
    <cellStyle name="하이퍼링크" xfId="27" builtinId="8" hidden="1"/>
    <cellStyle name="하이퍼링크" xfId="29" builtinId="8" hidden="1"/>
    <cellStyle name="하이퍼링크" xfId="31" builtinId="8" hidden="1"/>
    <cellStyle name="하이퍼링크" xfId="33" builtinId="8" hidden="1"/>
    <cellStyle name="하이퍼링크" xfId="35" builtinId="8" hidden="1"/>
    <cellStyle name="하이퍼링크" xfId="37" builtinId="8" hidden="1"/>
    <cellStyle name="하이퍼링크" xfId="39" builtinId="8" hidden="1"/>
    <cellStyle name="하이퍼링크" xfId="41" builtinId="8" hidden="1"/>
    <cellStyle name="하이퍼링크" xfId="43" builtinId="8" hidden="1"/>
    <cellStyle name="하이퍼링크" xfId="45" builtinId="8" hidden="1"/>
    <cellStyle name="하이퍼링크" xfId="47" builtinId="8" hidden="1"/>
    <cellStyle name="하이퍼링크" xfId="49" builtinId="8" hidden="1"/>
    <cellStyle name="하이퍼링크" xfId="51" builtinId="8" hidden="1"/>
    <cellStyle name="하이퍼링크" xfId="53" builtinId="8" hidden="1"/>
    <cellStyle name="하이퍼링크" xfId="55" builtinId="8" hidden="1"/>
    <cellStyle name="하이퍼링크" xfId="57" builtinId="8" hidden="1"/>
    <cellStyle name="하이퍼링크" xfId="59" builtinId="8" hidden="1"/>
    <cellStyle name="하이퍼링크" xfId="61" builtinId="8" hidden="1"/>
    <cellStyle name="하이퍼링크" xfId="63" builtinId="8" hidden="1"/>
    <cellStyle name="하이퍼링크" xfId="65" builtinId="8" hidden="1"/>
    <cellStyle name="하이퍼링크" xfId="67" builtinId="8" hidden="1"/>
    <cellStyle name="하이퍼링크" xfId="69" builtinId="8" hidden="1"/>
    <cellStyle name="하이퍼링크" xfId="71" builtinId="8" hidden="1"/>
    <cellStyle name="하이퍼링크" xfId="73" builtinId="8" hidden="1"/>
    <cellStyle name="하이퍼링크" xfId="75" builtinId="8" hidden="1"/>
    <cellStyle name="하이퍼링크" xfId="77" builtinId="8" hidden="1"/>
    <cellStyle name="하이퍼링크" xfId="79" builtinId="8" hidden="1"/>
    <cellStyle name="하이퍼링크" xfId="81" builtinId="8" hidden="1"/>
    <cellStyle name="하이퍼링크" xfId="83" builtinId="8" hidden="1"/>
    <cellStyle name="하이퍼링크" xfId="85" builtinId="8" hidden="1"/>
    <cellStyle name="하이퍼링크" xfId="87" builtinId="8" hidden="1"/>
    <cellStyle name="하이퍼링크" xfId="89" builtinId="8" hidden="1"/>
    <cellStyle name="하이퍼링크" xfId="91" builtinId="8" hidden="1"/>
    <cellStyle name="하이퍼링크" xfId="93" builtinId="8" hidden="1"/>
    <cellStyle name="하이퍼링크" xfId="95" builtinId="8" hidden="1"/>
    <cellStyle name="하이퍼링크" xfId="97" builtinId="8" hidden="1"/>
    <cellStyle name="하이퍼링크" xfId="99" builtinId="8" hidden="1"/>
    <cellStyle name="하이퍼링크" xfId="101" builtinId="8" hidden="1"/>
    <cellStyle name="하이퍼링크" xfId="103" builtinId="8" hidden="1"/>
    <cellStyle name="하이퍼링크" xfId="105" builtinId="8" hidden="1"/>
    <cellStyle name="하이퍼링크" xfId="107" builtinId="8" hidden="1"/>
    <cellStyle name="하이퍼링크" xfId="109" builtinId="8" hidden="1"/>
    <cellStyle name="하이퍼링크" xfId="111" builtinId="8" hidden="1"/>
    <cellStyle name="하이퍼링크" xfId="113" builtinId="8" hidden="1"/>
    <cellStyle name="하이퍼링크" xfId="115" builtinId="8" hidden="1"/>
    <cellStyle name="하이퍼링크" xfId="117" builtinId="8" hidden="1"/>
    <cellStyle name="하이퍼링크" xfId="119" builtinId="8" hidden="1"/>
    <cellStyle name="하이퍼링크" xfId="121" builtinId="8" hidden="1"/>
    <cellStyle name="하이퍼링크" xfId="123" builtinId="8" hidden="1"/>
    <cellStyle name="하이퍼링크" xfId="125" builtinId="8" hidden="1"/>
    <cellStyle name="하이퍼링크" xfId="127" builtinId="8" hidden="1"/>
    <cellStyle name="하이퍼링크" xfId="129" builtinId="8" hidden="1"/>
    <cellStyle name="하이퍼링크" xfId="131" builtinId="8" hidden="1"/>
    <cellStyle name="하이퍼링크" xfId="133" builtinId="8" hidden="1"/>
    <cellStyle name="하이퍼링크" xfId="135" builtinId="8" hidden="1"/>
    <cellStyle name="하이퍼링크" xfId="137" builtinId="8" hidden="1"/>
    <cellStyle name="하이퍼링크" xfId="139" builtinId="8" hidden="1"/>
    <cellStyle name="하이퍼링크" xfId="141" builtinId="8" hidden="1"/>
    <cellStyle name="하이퍼링크" xfId="143" builtinId="8" hidden="1"/>
    <cellStyle name="하이퍼링크" xfId="145" builtinId="8" hidden="1"/>
    <cellStyle name="하이퍼링크" xfId="147" builtinId="8" hidden="1"/>
    <cellStyle name="하이퍼링크" xfId="149" builtinId="8" hidden="1"/>
    <cellStyle name="하이퍼링크" xfId="151" builtinId="8" hidden="1"/>
    <cellStyle name="하이퍼링크" xfId="170" builtinId="8"/>
  </cellStyles>
  <dxfs count="100"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3333CC"/>
        </patternFill>
      </fill>
    </dxf>
    <dxf>
      <fill>
        <patternFill>
          <bgColor theme="0" tint="-4.9989318521683403E-2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auto="1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1"/>
      </font>
      <fill>
        <patternFill>
          <bgColor theme="6" tint="0.59996337778862885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6" tint="0.59996337778862885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4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auto="1"/>
      </font>
      <fill>
        <patternFill>
          <bgColor theme="6" tint="0.59996337778862885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1"/>
      </font>
      <fill>
        <patternFill>
          <bgColor theme="6" tint="0.59996337778862885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rgb="FFFFFFCC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rgb="FFFFFFCC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theme="6" tint="0.59996337778862885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rgb="FFFFFFCC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rgb="FFFFFFCC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rgb="FFFFFFCC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rgb="FFFFFFCC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99"/>
      <tableStyleElement type="headerRow" dxfId="98"/>
    </tableStyle>
  </tableStyles>
  <colors>
    <mruColors>
      <color rgb="FF00B04F"/>
      <color rgb="FF3333FF"/>
      <color rgb="FFFFFFCC"/>
      <color rgb="FF993300"/>
      <color rgb="FF990000"/>
      <color rgb="FF6600FF"/>
      <color rgb="FFCCFFFF"/>
      <color rgb="FFCCFFCC"/>
      <color rgb="FFFFCC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14134884069599"/>
          <c:y val="0.219252304700018"/>
          <c:w val="0.45706166225362299"/>
          <c:h val="0.68344308299059298"/>
        </c:manualLayout>
      </c:layout>
      <c:radarChart>
        <c:radarStyle val="marker"/>
        <c:varyColors val="0"/>
        <c:ser>
          <c:idx val="0"/>
          <c:order val="0"/>
          <c:tx>
            <c:strRef>
              <c:f>결과변화!$C$3</c:f>
              <c:strCache>
                <c:ptCount val="1"/>
                <c:pt idx="0">
                  <c:v>보안등급</c:v>
                </c:pt>
              </c:strCache>
            </c:strRef>
          </c:tx>
          <c:cat>
            <c:multiLvlStrRef>
              <c:f>결과변화!$A$4:$B$9</c:f>
              <c:multiLvlStrCache>
                <c:ptCount val="6"/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양호</c:v>
                  </c:pt>
                  <c:pt idx="4">
                    <c:v>양호</c:v>
                  </c:pt>
                  <c:pt idx="5">
                    <c:v>0</c:v>
                  </c:pt>
                </c:lvl>
                <c:lvl>
                  <c:pt idx="0">
                    <c:v>1. 제조사 LoRa Key 관리 프로세스</c:v>
                  </c:pt>
                  <c:pt idx="1">
                    <c:v>2. LoRa Key 보호(단말 단)</c:v>
                  </c:pt>
                  <c:pt idx="2">
                    <c:v>3. 단말 데이터 보호</c:v>
                  </c:pt>
                  <c:pt idx="3">
                    <c:v>4. 디버깅 기능</c:v>
                  </c:pt>
                  <c:pt idx="4">
                    <c:v>5. 시큐어부트</c:v>
                  </c:pt>
                  <c:pt idx="5">
                    <c:v>6. 시큐어코딩</c:v>
                  </c:pt>
                </c:lvl>
              </c:multiLvlStrCache>
            </c:multiLvlStrRef>
          </c:cat>
          <c:val>
            <c:numRef>
              <c:f>결과변화!$C$4:$C$9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19-4A24-A6C8-DCD5A857B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24731232"/>
        <c:axId val="-924738304"/>
      </c:radarChart>
      <c:catAx>
        <c:axId val="-924731232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ko-KR"/>
          </a:p>
        </c:txPr>
        <c:crossAx val="-924738304"/>
        <c:crosses val="autoZero"/>
        <c:auto val="1"/>
        <c:lblAlgn val="ctr"/>
        <c:lblOffset val="100"/>
        <c:noMultiLvlLbl val="0"/>
      </c:catAx>
      <c:valAx>
        <c:axId val="-924738304"/>
        <c:scaling>
          <c:orientation val="minMax"/>
          <c:max val="3"/>
          <c:min val="0"/>
        </c:scaling>
        <c:delete val="0"/>
        <c:axPos val="l"/>
        <c:majorGridlines>
          <c:spPr>
            <a:ln>
              <a:prstDash val="dashDot"/>
            </a:ln>
          </c:spPr>
        </c:majorGridlines>
        <c:numFmt formatCode="General" sourceLinked="0"/>
        <c:majorTickMark val="cross"/>
        <c:minorTickMark val="none"/>
        <c:tickLblPos val="high"/>
        <c:crossAx val="-924731232"/>
        <c:crosses val="autoZero"/>
        <c:crossBetween val="between"/>
        <c:majorUnit val="1"/>
      </c:valAx>
    </c:plotArea>
    <c:plotVisOnly val="1"/>
    <c:dispBlanksAs val="gap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132033846426598"/>
          <c:y val="0.169329236749128"/>
          <c:w val="0.350275391092148"/>
          <c:h val="0.72002053533382504"/>
        </c:manualLayout>
      </c:layout>
      <c:radarChart>
        <c:radarStyle val="filled"/>
        <c:varyColors val="0"/>
        <c:ser>
          <c:idx val="0"/>
          <c:order val="0"/>
          <c:cat>
            <c:multiLvlStrRef>
              <c:f>결과변화2!$A$4:$B$9</c:f>
              <c:multiLvlStrCache>
                <c:ptCount val="6"/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lvl>
                <c:lvl>
                  <c:pt idx="0">
                    <c:v>1. 제조사 LoRa Key 관리 프로세스</c:v>
                  </c:pt>
                  <c:pt idx="1">
                    <c:v>2. LoRa Key 보호(단말 단)</c:v>
                  </c:pt>
                  <c:pt idx="2">
                    <c:v>3. 단말 데이터 보호</c:v>
                  </c:pt>
                  <c:pt idx="3">
                    <c:v>4. 디버깅 기능</c:v>
                  </c:pt>
                  <c:pt idx="4">
                    <c:v>5. 시큐어부트</c:v>
                  </c:pt>
                  <c:pt idx="5">
                    <c:v>6. 시큐어코딩</c:v>
                  </c:pt>
                </c:lvl>
              </c:multiLvlStrCache>
            </c:multiLvlStrRef>
          </c:cat>
          <c:val>
            <c:numRef>
              <c:f>결과변화2!$C$4:$C$9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19-4A24-A6C8-DCD5A857B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25749152"/>
        <c:axId val="-925746976"/>
      </c:radarChart>
      <c:catAx>
        <c:axId val="-925749152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 b="1"/>
            </a:pPr>
            <a:endParaRPr lang="ko-KR"/>
          </a:p>
        </c:txPr>
        <c:crossAx val="-925746976"/>
        <c:crosses val="autoZero"/>
        <c:auto val="1"/>
        <c:lblAlgn val="ctr"/>
        <c:lblOffset val="100"/>
        <c:noMultiLvlLbl val="0"/>
      </c:catAx>
      <c:valAx>
        <c:axId val="-925746976"/>
        <c:scaling>
          <c:orientation val="minMax"/>
          <c:max val="3"/>
          <c:min val="0"/>
        </c:scaling>
        <c:delete val="0"/>
        <c:axPos val="l"/>
        <c:majorGridlines>
          <c:spPr>
            <a:ln>
              <a:prstDash val="dashDot"/>
            </a:ln>
          </c:spPr>
        </c:majorGridlines>
        <c:numFmt formatCode="General" sourceLinked="0"/>
        <c:majorTickMark val="cross"/>
        <c:minorTickMark val="none"/>
        <c:tickLblPos val="high"/>
        <c:crossAx val="-925749152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276224</xdr:colOff>
      <xdr:row>37</xdr:row>
      <xdr:rowOff>75142</xdr:rowOff>
    </xdr:to>
    <xdr:pic>
      <xdr:nvPicPr>
        <xdr:cNvPr id="3" name="그림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19724" cy="7828492"/>
        </a:xfrm>
        <a:prstGeom prst="rect">
          <a:avLst/>
        </a:prstGeom>
      </xdr:spPr>
    </xdr:pic>
    <xdr:clientData/>
  </xdr:twoCellAnchor>
  <xdr:twoCellAnchor>
    <xdr:from>
      <xdr:col>6</xdr:col>
      <xdr:colOff>559374</xdr:colOff>
      <xdr:row>33</xdr:row>
      <xdr:rowOff>123825</xdr:rowOff>
    </xdr:from>
    <xdr:to>
      <xdr:col>8</xdr:col>
      <xdr:colOff>73859</xdr:colOff>
      <xdr:row>35</xdr:row>
      <xdr:rowOff>3389</xdr:rowOff>
    </xdr:to>
    <xdr:sp macro="" textlink="">
      <xdr:nvSpPr>
        <xdr:cNvPr id="2" name="직사각형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4611829" y="6981825"/>
          <a:ext cx="601200" cy="295200"/>
        </a:xfrm>
        <a:prstGeom prst="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ko-KR" altLang="en-US" sz="1000"/>
            <a:t>위험</a:t>
          </a:r>
        </a:p>
      </xdr:txBody>
    </xdr:sp>
    <xdr:clientData/>
  </xdr:twoCellAnchor>
  <xdr:twoCellAnchor>
    <xdr:from>
      <xdr:col>6</xdr:col>
      <xdr:colOff>559374</xdr:colOff>
      <xdr:row>35</xdr:row>
      <xdr:rowOff>8660</xdr:rowOff>
    </xdr:from>
    <xdr:to>
      <xdr:col>8</xdr:col>
      <xdr:colOff>73859</xdr:colOff>
      <xdr:row>36</xdr:row>
      <xdr:rowOff>96041</xdr:rowOff>
    </xdr:to>
    <xdr:sp macro="" textlink="">
      <xdr:nvSpPr>
        <xdr:cNvPr id="4" name="직사각형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/>
      </xdr:nvSpPr>
      <xdr:spPr>
        <a:xfrm>
          <a:off x="4611829" y="7282296"/>
          <a:ext cx="601200" cy="2952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ko-KR" altLang="en-US" sz="1000"/>
            <a:t>위험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845165</xdr:colOff>
      <xdr:row>9</xdr:row>
      <xdr:rowOff>19974</xdr:rowOff>
    </xdr:from>
    <xdr:to>
      <xdr:col>4</xdr:col>
      <xdr:colOff>3136367</xdr:colOff>
      <xdr:row>9</xdr:row>
      <xdr:rowOff>4174752</xdr:rowOff>
    </xdr:to>
    <xdr:pic>
      <xdr:nvPicPr>
        <xdr:cNvPr id="2" name="그림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89753" y="4020474"/>
          <a:ext cx="5014231" cy="415477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8</xdr:row>
          <xdr:rowOff>152400</xdr:rowOff>
        </xdr:from>
        <xdr:to>
          <xdr:col>3</xdr:col>
          <xdr:colOff>2333625</xdr:colOff>
          <xdr:row>8</xdr:row>
          <xdr:rowOff>1800225</xdr:rowOff>
        </xdr:to>
        <xdr:sp macro="" textlink="">
          <xdr:nvSpPr>
            <xdr:cNvPr id="7171" name="Object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="" xmlns:a16="http://schemas.microsoft.com/office/drawing/2014/main" id="{00000000-0008-0000-03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1</xdr:row>
          <xdr:rowOff>0</xdr:rowOff>
        </xdr:from>
        <xdr:to>
          <xdr:col>14</xdr:col>
          <xdr:colOff>142875</xdr:colOff>
          <xdr:row>9</xdr:row>
          <xdr:rowOff>3086100</xdr:rowOff>
        </xdr:to>
        <xdr:sp macro="" textlink="">
          <xdr:nvSpPr>
            <xdr:cNvPr id="7172" name="Object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="" xmlns:a16="http://schemas.microsoft.com/office/drawing/2014/main" id="{00000000-0008-0000-03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2743200</xdr:colOff>
      <xdr:row>25</xdr:row>
      <xdr:rowOff>40169</xdr:rowOff>
    </xdr:from>
    <xdr:to>
      <xdr:col>4</xdr:col>
      <xdr:colOff>3154017</xdr:colOff>
      <xdr:row>25</xdr:row>
      <xdr:rowOff>1466379</xdr:rowOff>
    </xdr:to>
    <xdr:pic>
      <xdr:nvPicPr>
        <xdr:cNvPr id="2" name="그림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38575" y="2507144"/>
          <a:ext cx="5935317" cy="1426210"/>
        </a:xfrm>
        <a:prstGeom prst="rect">
          <a:avLst/>
        </a:prstGeom>
      </xdr:spPr>
    </xdr:pic>
    <xdr:clientData/>
  </xdr:twoCellAnchor>
  <xdr:twoCellAnchor editAs="oneCell">
    <xdr:from>
      <xdr:col>3</xdr:col>
      <xdr:colOff>26090</xdr:colOff>
      <xdr:row>45</xdr:row>
      <xdr:rowOff>49697</xdr:rowOff>
    </xdr:from>
    <xdr:to>
      <xdr:col>4</xdr:col>
      <xdr:colOff>3199157</xdr:colOff>
      <xdr:row>45</xdr:row>
      <xdr:rowOff>1473367</xdr:rowOff>
    </xdr:to>
    <xdr:pic>
      <xdr:nvPicPr>
        <xdr:cNvPr id="4" name="그림 3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83715" y="4964597"/>
          <a:ext cx="5935317" cy="142367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84</xdr:row>
      <xdr:rowOff>95250</xdr:rowOff>
    </xdr:from>
    <xdr:to>
      <xdr:col>4</xdr:col>
      <xdr:colOff>3219450</xdr:colOff>
      <xdr:row>84</xdr:row>
      <xdr:rowOff>1019810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400-000008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95725" y="25393650"/>
          <a:ext cx="5943600" cy="92456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66675</xdr:colOff>
      <xdr:row>96</xdr:row>
      <xdr:rowOff>38100</xdr:rowOff>
    </xdr:from>
    <xdr:to>
      <xdr:col>4</xdr:col>
      <xdr:colOff>3248025</xdr:colOff>
      <xdr:row>96</xdr:row>
      <xdr:rowOff>1515110</xdr:rowOff>
    </xdr:to>
    <xdr:pic>
      <xdr:nvPicPr>
        <xdr:cNvPr id="10" name="그림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924300" y="30384750"/>
          <a:ext cx="5943600" cy="1477010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115</xdr:row>
      <xdr:rowOff>57150</xdr:rowOff>
    </xdr:from>
    <xdr:to>
      <xdr:col>4</xdr:col>
      <xdr:colOff>3238500</xdr:colOff>
      <xdr:row>115</xdr:row>
      <xdr:rowOff>528955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400-00000C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14775" y="37290375"/>
          <a:ext cx="5943600" cy="471805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127</xdr:row>
      <xdr:rowOff>95250</xdr:rowOff>
    </xdr:from>
    <xdr:to>
      <xdr:col>4</xdr:col>
      <xdr:colOff>3209925</xdr:colOff>
      <xdr:row>127</xdr:row>
      <xdr:rowOff>595630</xdr:rowOff>
    </xdr:to>
    <xdr:pic>
      <xdr:nvPicPr>
        <xdr:cNvPr id="14" name="그림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86200" y="41929050"/>
          <a:ext cx="5943600" cy="500380"/>
        </a:xfrm>
        <a:prstGeom prst="rect">
          <a:avLst/>
        </a:prstGeom>
      </xdr:spPr>
    </xdr:pic>
    <xdr:clientData/>
  </xdr:twoCellAnchor>
  <xdr:twoCellAnchor editAs="oneCell">
    <xdr:from>
      <xdr:col>2</xdr:col>
      <xdr:colOff>2731943</xdr:colOff>
      <xdr:row>45</xdr:row>
      <xdr:rowOff>1562036</xdr:rowOff>
    </xdr:from>
    <xdr:to>
      <xdr:col>4</xdr:col>
      <xdr:colOff>1686791</xdr:colOff>
      <xdr:row>45</xdr:row>
      <xdr:rowOff>4338123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12598" y="16116236"/>
          <a:ext cx="4455102" cy="2776087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103</xdr:row>
      <xdr:rowOff>0</xdr:rowOff>
    </xdr:from>
    <xdr:to>
      <xdr:col>13</xdr:col>
      <xdr:colOff>148709</xdr:colOff>
      <xdr:row>110</xdr:row>
      <xdr:rowOff>52955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1800" y="38938200"/>
          <a:ext cx="5364945" cy="355122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9599" cy="6071279"/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0.83241</cdr:x>
      <cdr:y>0.42754</cdr:y>
    </cdr:from>
    <cdr:to>
      <cdr:x>0.96716</cdr:x>
      <cdr:y>0.72595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741079" y="2595743"/>
          <a:ext cx="1253139" cy="18117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ko-KR" sz="1800"/>
            <a:t>3 </a:t>
          </a:r>
          <a:r>
            <a:rPr lang="ko-KR" altLang="en-US" sz="1800"/>
            <a:t>우수</a:t>
          </a:r>
          <a:endParaRPr lang="en-US" altLang="ko-KR" sz="1800"/>
        </a:p>
        <a:p xmlns:a="http://schemas.openxmlformats.org/drawingml/2006/main">
          <a:r>
            <a:rPr lang="en-US" altLang="ko-KR" sz="1800"/>
            <a:t>2 </a:t>
          </a:r>
          <a:r>
            <a:rPr lang="ko-KR" altLang="en-US" sz="1800"/>
            <a:t>양호</a:t>
          </a:r>
          <a:endParaRPr lang="en-US" altLang="ko-KR" sz="1800"/>
        </a:p>
        <a:p xmlns:a="http://schemas.openxmlformats.org/drawingml/2006/main">
          <a:r>
            <a:rPr lang="en-US" altLang="ko-KR" sz="1800"/>
            <a:t>1 </a:t>
          </a:r>
          <a:r>
            <a:rPr lang="ko-KR" altLang="en-US" sz="1800"/>
            <a:t>위험</a:t>
          </a:r>
          <a:endParaRPr lang="en-US" altLang="ko-KR" sz="18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20067</xdr:colOff>
      <xdr:row>19</xdr:row>
      <xdr:rowOff>37081</xdr:rowOff>
    </xdr:from>
    <xdr:to>
      <xdr:col>4</xdr:col>
      <xdr:colOff>1209260</xdr:colOff>
      <xdr:row>20</xdr:row>
      <xdr:rowOff>2175141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0.85626</cdr:x>
      <cdr:y>0.33537</cdr:y>
    </cdr:from>
    <cdr:to>
      <cdr:x>0.99101</cdr:x>
      <cdr:y>0.83295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419207" y="853160"/>
          <a:ext cx="538080" cy="12657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ko-KR" sz="1000"/>
            <a:t>3 </a:t>
          </a:r>
          <a:r>
            <a:rPr lang="ko-KR" altLang="en-US" sz="1000"/>
            <a:t>우수</a:t>
          </a:r>
          <a:endParaRPr lang="en-US" altLang="ko-KR" sz="1000"/>
        </a:p>
        <a:p xmlns:a="http://schemas.openxmlformats.org/drawingml/2006/main">
          <a:r>
            <a:rPr lang="en-US" altLang="ko-KR" sz="1000"/>
            <a:t>2 </a:t>
          </a:r>
          <a:r>
            <a:rPr lang="ko-KR" altLang="en-US" sz="1000"/>
            <a:t>양호</a:t>
          </a:r>
          <a:endParaRPr lang="en-US" altLang="ko-KR" sz="1000"/>
        </a:p>
        <a:p xmlns:a="http://schemas.openxmlformats.org/drawingml/2006/main">
          <a:r>
            <a:rPr lang="en-US" altLang="ko-KR" sz="1000"/>
            <a:t>1 </a:t>
          </a:r>
          <a:r>
            <a:rPr lang="ko-KR" altLang="en-US" sz="1000"/>
            <a:t>위험</a:t>
          </a:r>
          <a:endParaRPr lang="en-US" altLang="ko-KR" sz="10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drawing" Target="../drawings/drawing2.xml"/><Relationship Id="rId7" Type="http://schemas.openxmlformats.org/officeDocument/2006/relationships/oleObject" Target="../embeddings/oleObject2.bin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lora.sktiot.com/developers/starter/library/library.do" TargetMode="External"/><Relationship Id="rId6" Type="http://schemas.openxmlformats.org/officeDocument/2006/relationships/image" Target="../media/image2.emf"/><Relationship Id="rId5" Type="http://schemas.openxmlformats.org/officeDocument/2006/relationships/oleObject" Target="../embeddings/oleObject1.bin"/><Relationship Id="rId4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lora.sktiot.com/developers/starter/library/library.d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N32" sqref="N32"/>
    </sheetView>
  </sheetViews>
  <sheetFormatPr defaultColWidth="8.875" defaultRowHeight="16.5"/>
  <cols>
    <col min="8" max="8" width="5.375" customWidth="1"/>
  </cols>
  <sheetData/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D14" sqref="D14"/>
    </sheetView>
  </sheetViews>
  <sheetFormatPr defaultColWidth="8.875" defaultRowHeight="17.25"/>
  <cols>
    <col min="1" max="1" width="24" style="7" customWidth="1"/>
    <col min="2" max="2" width="8.875" style="39"/>
    <col min="3" max="3" width="11.375" style="39" customWidth="1"/>
  </cols>
  <sheetData>
    <row r="1" spans="1:3" ht="16.5">
      <c r="A1"/>
    </row>
    <row r="3" spans="1:3" ht="16.5">
      <c r="A3" s="38" t="s">
        <v>75</v>
      </c>
      <c r="B3" s="40" t="s">
        <v>76</v>
      </c>
    </row>
    <row r="4" spans="1:3" ht="16.5" customHeight="1">
      <c r="A4" s="38" t="str">
        <f>+'(참고용)답변결과참조'!A4</f>
        <v>1. 제조사 LoRa Key 관리 프로세스</v>
      </c>
      <c r="B4" s="41">
        <f>+최종점검결과!E4</f>
        <v>0</v>
      </c>
      <c r="C4" s="39">
        <f>+최종점검결과!F4</f>
        <v>0</v>
      </c>
    </row>
    <row r="5" spans="1:3" ht="16.5" customHeight="1">
      <c r="A5" s="38" t="str">
        <f>+'(참고용)답변결과참조'!A7</f>
        <v>2. LoRa Key 보호(단말 단)</v>
      </c>
      <c r="B5" s="41">
        <f>+최종점검결과!E7</f>
        <v>0</v>
      </c>
      <c r="C5" s="39">
        <f>+최종점검결과!F7</f>
        <v>0</v>
      </c>
    </row>
    <row r="6" spans="1:3" ht="16.5" customHeight="1">
      <c r="A6" s="38" t="str">
        <f>+'(참고용)답변결과참조'!A10</f>
        <v>3. 단말 데이터 보호</v>
      </c>
      <c r="B6" s="41">
        <f>+최종점검결과!E10</f>
        <v>0</v>
      </c>
      <c r="C6" s="39">
        <f>+최종점검결과!F10</f>
        <v>0</v>
      </c>
    </row>
    <row r="7" spans="1:3" ht="16.5" customHeight="1">
      <c r="A7" s="38" t="str">
        <f>+'(참고용)답변결과참조'!A11</f>
        <v>4. 디버깅 기능</v>
      </c>
      <c r="B7" s="41">
        <f>+최종점검결과!E11</f>
        <v>0</v>
      </c>
      <c r="C7" s="39">
        <f>+최종점검결과!F11</f>
        <v>0</v>
      </c>
    </row>
    <row r="8" spans="1:3" ht="16.5" customHeight="1">
      <c r="A8" s="38" t="str">
        <f>+'(참고용)답변결과참조'!A13</f>
        <v>5. 시큐어부트</v>
      </c>
      <c r="B8" s="41">
        <f>+최종점검결과!E13</f>
        <v>0</v>
      </c>
      <c r="C8" s="39">
        <f>+최종점검결과!F13</f>
        <v>0</v>
      </c>
    </row>
    <row r="9" spans="1:3" ht="16.5" customHeight="1">
      <c r="A9" s="38" t="str">
        <f>+'(참고용)답변결과참조'!A14</f>
        <v>6. 시큐어코딩</v>
      </c>
      <c r="B9" s="41">
        <f>+최종점검결과!E14</f>
        <v>0</v>
      </c>
      <c r="C9" s="39">
        <f>+최종점검결과!F14</f>
        <v>0</v>
      </c>
    </row>
    <row r="11" spans="1:3">
      <c r="B11" s="40" t="s">
        <v>3</v>
      </c>
      <c r="C11" s="40">
        <v>1</v>
      </c>
    </row>
    <row r="12" spans="1:3">
      <c r="B12" s="40" t="s">
        <v>4</v>
      </c>
      <c r="C12" s="40">
        <v>2</v>
      </c>
    </row>
    <row r="13" spans="1:3">
      <c r="B13" s="40" t="s">
        <v>5</v>
      </c>
      <c r="C13" s="40">
        <v>3</v>
      </c>
    </row>
    <row r="14" spans="1:3">
      <c r="B14" s="40" t="s">
        <v>54</v>
      </c>
      <c r="C14" s="40">
        <v>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4"/>
  <sheetViews>
    <sheetView zoomScale="55" zoomScaleNormal="55" zoomScalePageLayoutView="55" workbookViewId="0">
      <selection activeCell="L11" sqref="L11"/>
    </sheetView>
  </sheetViews>
  <sheetFormatPr defaultColWidth="8.875" defaultRowHeight="33.75" customHeight="1"/>
  <cols>
    <col min="1" max="1" width="12.5" style="7" customWidth="1"/>
    <col min="2" max="2" width="0" style="7" hidden="1" customWidth="1"/>
    <col min="3" max="3" width="20.375" style="93" customWidth="1"/>
    <col min="4" max="4" width="8.125" style="20" customWidth="1"/>
    <col min="5" max="5" width="15.375" style="20" customWidth="1"/>
    <col min="6" max="6" width="12.625" style="20" hidden="1" customWidth="1"/>
    <col min="7" max="7" width="41.875" style="92" customWidth="1"/>
    <col min="8" max="8" width="13.125" style="5" hidden="1" customWidth="1"/>
    <col min="9" max="10" width="15.875" style="6" customWidth="1"/>
    <col min="11" max="12" width="49.125" style="112" customWidth="1"/>
    <col min="13" max="13" width="49.125" style="7" customWidth="1"/>
    <col min="14" max="16384" width="8.875" style="7"/>
  </cols>
  <sheetData>
    <row r="1" spans="1:13" ht="51.75" customHeight="1" thickBot="1">
      <c r="A1" s="242" t="s">
        <v>283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4"/>
    </row>
    <row r="2" spans="1:13" ht="13.5" customHeight="1" thickBot="1"/>
    <row r="3" spans="1:13" ht="109.5" customHeight="1" thickBot="1">
      <c r="A3" s="154" t="s">
        <v>180</v>
      </c>
      <c r="B3" s="166" t="s">
        <v>279</v>
      </c>
      <c r="C3" s="134" t="s">
        <v>2</v>
      </c>
      <c r="D3" s="153" t="s">
        <v>52</v>
      </c>
      <c r="E3" s="154" t="s">
        <v>180</v>
      </c>
      <c r="F3" s="151" t="s">
        <v>181</v>
      </c>
      <c r="G3" s="151" t="s">
        <v>89</v>
      </c>
      <c r="H3" s="153" t="s">
        <v>182</v>
      </c>
      <c r="I3" s="154" t="s">
        <v>278</v>
      </c>
      <c r="J3" s="154" t="s">
        <v>61</v>
      </c>
      <c r="K3" s="137" t="s">
        <v>0</v>
      </c>
      <c r="L3" s="138" t="s">
        <v>255</v>
      </c>
      <c r="M3" s="139" t="s">
        <v>256</v>
      </c>
    </row>
    <row r="4" spans="1:13" ht="75.75" customHeight="1">
      <c r="A4" s="252">
        <f>IF(B4=1,"위험",IF(B4=2,"양호",IF(B4=3,"우수",IF(B4=4,"NA",0))))</f>
        <v>0</v>
      </c>
      <c r="B4" s="257">
        <f>MIN(F4:F14)</f>
        <v>0</v>
      </c>
      <c r="C4" s="246" t="s">
        <v>80</v>
      </c>
      <c r="D4" s="129">
        <v>1.1000000000000001</v>
      </c>
      <c r="E4" s="252">
        <f>IF(F4=1,"위험",IF(F4=2,"양호",IF(F4=3,"우수",IF(F4=4,"NA",0))))</f>
        <v>0</v>
      </c>
      <c r="F4" s="260">
        <f>MIN(H4:H6)</f>
        <v>0</v>
      </c>
      <c r="G4" s="130" t="s">
        <v>206</v>
      </c>
      <c r="H4" s="155">
        <f>IF(I4="위험",1,IF(I4="양호",2,IF(I4="우수",3,IF(I4="NA",4,0))))</f>
        <v>0</v>
      </c>
      <c r="I4" s="165"/>
      <c r="J4" s="165" t="str">
        <f>+'(참고용)답변결과참조'!G4</f>
        <v/>
      </c>
      <c r="K4" s="158" t="s">
        <v>244</v>
      </c>
      <c r="L4" s="133" t="s">
        <v>245</v>
      </c>
      <c r="M4" s="140" t="s">
        <v>246</v>
      </c>
    </row>
    <row r="5" spans="1:13" ht="75.75" customHeight="1">
      <c r="A5" s="252"/>
      <c r="B5" s="257"/>
      <c r="C5" s="245"/>
      <c r="D5" s="78">
        <v>1.2</v>
      </c>
      <c r="E5" s="252"/>
      <c r="F5" s="260"/>
      <c r="G5" s="98" t="s">
        <v>247</v>
      </c>
      <c r="H5" s="156">
        <f t="shared" ref="H5:H14" si="0">IF(I5="위험",1,IF(I5="양호",2,IF(I5="우수",3,IF(I5="NA",4,0))))</f>
        <v>0</v>
      </c>
      <c r="I5" s="165"/>
      <c r="J5" s="114" t="str">
        <f>+'(참고용)답변결과참조'!G5</f>
        <v/>
      </c>
      <c r="K5" s="159" t="s">
        <v>143</v>
      </c>
      <c r="L5" s="113" t="s">
        <v>145</v>
      </c>
      <c r="M5" s="141" t="s">
        <v>146</v>
      </c>
    </row>
    <row r="6" spans="1:13" ht="75.75" customHeight="1">
      <c r="A6" s="252"/>
      <c r="B6" s="257"/>
      <c r="C6" s="245"/>
      <c r="D6" s="78">
        <v>1.3</v>
      </c>
      <c r="E6" s="253"/>
      <c r="F6" s="261"/>
      <c r="G6" s="98" t="s">
        <v>248</v>
      </c>
      <c r="H6" s="156">
        <f t="shared" si="0"/>
        <v>0</v>
      </c>
      <c r="I6" s="165"/>
      <c r="J6" s="114" t="str">
        <f>+'(참고용)답변결과참조'!G6</f>
        <v/>
      </c>
      <c r="K6" s="159" t="s">
        <v>183</v>
      </c>
      <c r="L6" s="113" t="s">
        <v>147</v>
      </c>
      <c r="M6" s="141" t="s">
        <v>148</v>
      </c>
    </row>
    <row r="7" spans="1:13" ht="75.75" customHeight="1">
      <c r="A7" s="252"/>
      <c r="B7" s="257"/>
      <c r="C7" s="245" t="s">
        <v>81</v>
      </c>
      <c r="D7" s="78">
        <v>2.1</v>
      </c>
      <c r="E7" s="254">
        <f>IF(F7=1,"위험",IF(F7=2,"양호",IF(F7=3,"우수",IF(F7=4,"NA",0))))</f>
        <v>0</v>
      </c>
      <c r="F7" s="262">
        <f>MIN(H7:H9)</f>
        <v>0</v>
      </c>
      <c r="G7" s="98" t="s">
        <v>187</v>
      </c>
      <c r="H7" s="156">
        <f t="shared" si="0"/>
        <v>0</v>
      </c>
      <c r="I7" s="165"/>
      <c r="J7" s="114" t="str">
        <f>+'(참고용)답변결과참조'!G7</f>
        <v/>
      </c>
      <c r="K7" s="159" t="s">
        <v>237</v>
      </c>
      <c r="L7" s="247" t="s">
        <v>238</v>
      </c>
      <c r="M7" s="248"/>
    </row>
    <row r="8" spans="1:13" ht="104.25" customHeight="1">
      <c r="A8" s="252"/>
      <c r="B8" s="257"/>
      <c r="C8" s="245"/>
      <c r="D8" s="78">
        <v>2.2000000000000002</v>
      </c>
      <c r="E8" s="252"/>
      <c r="F8" s="260"/>
      <c r="G8" s="98" t="s">
        <v>188</v>
      </c>
      <c r="H8" s="156">
        <f>IF(I8="위험",1,IF(I8="양호",2,IF(I8="우수",3,IF(I8="NA",4,0))))</f>
        <v>0</v>
      </c>
      <c r="I8" s="165"/>
      <c r="J8" s="114" t="str">
        <f>+'(참고용)답변결과참조'!G8</f>
        <v>양호</v>
      </c>
      <c r="K8" s="159" t="s">
        <v>144</v>
      </c>
      <c r="L8" s="113" t="s">
        <v>149</v>
      </c>
      <c r="M8" s="141" t="s">
        <v>150</v>
      </c>
    </row>
    <row r="9" spans="1:13" ht="94.5" customHeight="1">
      <c r="A9" s="252"/>
      <c r="B9" s="257"/>
      <c r="C9" s="245"/>
      <c r="D9" s="78">
        <v>2.2999999999999998</v>
      </c>
      <c r="E9" s="253"/>
      <c r="F9" s="261"/>
      <c r="G9" s="98" t="s">
        <v>151</v>
      </c>
      <c r="H9" s="156">
        <f t="shared" si="0"/>
        <v>0</v>
      </c>
      <c r="I9" s="165"/>
      <c r="J9" s="114" t="str">
        <f>+'(참고용)답변결과참조'!G9</f>
        <v>양호</v>
      </c>
      <c r="K9" s="159" t="s">
        <v>153</v>
      </c>
      <c r="L9" s="247" t="s">
        <v>152</v>
      </c>
      <c r="M9" s="248"/>
    </row>
    <row r="10" spans="1:13" ht="82.5" customHeight="1">
      <c r="A10" s="252"/>
      <c r="B10" s="257"/>
      <c r="C10" s="164" t="s">
        <v>82</v>
      </c>
      <c r="D10" s="78">
        <v>3.1</v>
      </c>
      <c r="E10" s="114">
        <f>IF(F10=1,"위험",IF(F10=2,"양호",IF(F10=3,"우수",IF(F10=4,"NA",0))))</f>
        <v>0</v>
      </c>
      <c r="F10" s="127">
        <f>+H10</f>
        <v>0</v>
      </c>
      <c r="G10" s="98" t="s">
        <v>86</v>
      </c>
      <c r="H10" s="156">
        <f t="shared" si="0"/>
        <v>0</v>
      </c>
      <c r="I10" s="165"/>
      <c r="J10" s="114" t="str">
        <f>+'(참고용)답변결과참조'!G10</f>
        <v/>
      </c>
      <c r="K10" s="159" t="s">
        <v>157</v>
      </c>
      <c r="L10" s="113" t="s">
        <v>159</v>
      </c>
      <c r="M10" s="141" t="s">
        <v>160</v>
      </c>
    </row>
    <row r="11" spans="1:13" ht="96.75" customHeight="1">
      <c r="A11" s="252"/>
      <c r="B11" s="257"/>
      <c r="C11" s="245" t="s">
        <v>83</v>
      </c>
      <c r="D11" s="78">
        <v>4.0999999999999996</v>
      </c>
      <c r="E11" s="254">
        <f>IF(F11=1,"위험",IF(F11=2,"양호",IF(F11=3,"우수",IF(F11=4,"NA",0))))</f>
        <v>0</v>
      </c>
      <c r="F11" s="262">
        <f>MIN(H11:H12)</f>
        <v>0</v>
      </c>
      <c r="G11" s="98" t="s">
        <v>214</v>
      </c>
      <c r="H11" s="156">
        <f t="shared" si="0"/>
        <v>0</v>
      </c>
      <c r="I11" s="165"/>
      <c r="J11" s="114" t="str">
        <f>+'(참고용)답변결과참조'!G11</f>
        <v>양호</v>
      </c>
      <c r="K11" s="160" t="s">
        <v>249</v>
      </c>
      <c r="L11" s="113" t="s">
        <v>251</v>
      </c>
      <c r="M11" s="141" t="s">
        <v>250</v>
      </c>
    </row>
    <row r="12" spans="1:13" ht="82.5" customHeight="1">
      <c r="A12" s="252"/>
      <c r="B12" s="257"/>
      <c r="C12" s="245"/>
      <c r="D12" s="78">
        <v>4.2</v>
      </c>
      <c r="E12" s="253"/>
      <c r="F12" s="261"/>
      <c r="G12" s="98" t="s">
        <v>215</v>
      </c>
      <c r="H12" s="156">
        <f t="shared" si="0"/>
        <v>0</v>
      </c>
      <c r="I12" s="165"/>
      <c r="J12" s="114" t="str">
        <f>+'(참고용)답변결과참조'!G12</f>
        <v>양호</v>
      </c>
      <c r="K12" s="115" t="s">
        <v>220</v>
      </c>
      <c r="L12" s="113" t="s">
        <v>162</v>
      </c>
      <c r="M12" s="141" t="s">
        <v>163</v>
      </c>
    </row>
    <row r="13" spans="1:13" ht="80.25" customHeight="1">
      <c r="A13" s="252"/>
      <c r="B13" s="257"/>
      <c r="C13" s="164" t="s">
        <v>84</v>
      </c>
      <c r="D13" s="78">
        <v>5.0999999999999996</v>
      </c>
      <c r="E13" s="114">
        <f>IF(F13=1,"위험",IF(F13=2,"양호",IF(F13=3,"우수",IF(F13=4,"NA",0))))</f>
        <v>0</v>
      </c>
      <c r="F13" s="127">
        <f>+H13</f>
        <v>0</v>
      </c>
      <c r="G13" s="98" t="s">
        <v>87</v>
      </c>
      <c r="H13" s="156">
        <f t="shared" si="0"/>
        <v>0</v>
      </c>
      <c r="I13" s="165"/>
      <c r="J13" s="114" t="str">
        <f>+'(참고용)답변결과참조'!G13</f>
        <v>양호</v>
      </c>
      <c r="K13" s="115" t="s">
        <v>164</v>
      </c>
      <c r="L13" s="113" t="s">
        <v>222</v>
      </c>
      <c r="M13" s="141" t="s">
        <v>165</v>
      </c>
    </row>
    <row r="14" spans="1:13" ht="65.25" customHeight="1" thickBot="1">
      <c r="A14" s="259"/>
      <c r="B14" s="258"/>
      <c r="C14" s="143" t="s">
        <v>85</v>
      </c>
      <c r="D14" s="144">
        <v>6.1</v>
      </c>
      <c r="E14" s="76">
        <f>IF(F14=1,"위험",IF(F14=2,"양호",IF(F14=3,"우수",IF(F14=4,"NA",0))))</f>
        <v>0</v>
      </c>
      <c r="F14" s="145">
        <f>+H14</f>
        <v>0</v>
      </c>
      <c r="G14" s="146" t="s">
        <v>88</v>
      </c>
      <c r="H14" s="157">
        <f t="shared" si="0"/>
        <v>0</v>
      </c>
      <c r="I14" s="152"/>
      <c r="J14" s="76" t="str">
        <f>+'(참고용)답변결과참조'!G14</f>
        <v/>
      </c>
      <c r="K14" s="161" t="s">
        <v>223</v>
      </c>
      <c r="L14" s="149" t="s">
        <v>239</v>
      </c>
      <c r="M14" s="150" t="s">
        <v>224</v>
      </c>
    </row>
  </sheetData>
  <mergeCells count="14">
    <mergeCell ref="A1:M1"/>
    <mergeCell ref="B4:B14"/>
    <mergeCell ref="A4:A14"/>
    <mergeCell ref="C4:C6"/>
    <mergeCell ref="E4:E6"/>
    <mergeCell ref="F4:F6"/>
    <mergeCell ref="L7:M7"/>
    <mergeCell ref="L9:M9"/>
    <mergeCell ref="C11:C12"/>
    <mergeCell ref="E11:E12"/>
    <mergeCell ref="F11:F12"/>
    <mergeCell ref="C7:C9"/>
    <mergeCell ref="E7:E9"/>
    <mergeCell ref="F7:F9"/>
  </mergeCells>
  <phoneticPr fontId="2" type="noConversion"/>
  <conditionalFormatting sqref="K4">
    <cfRule type="expression" dxfId="47" priority="48">
      <formula>$I4="위험"</formula>
    </cfRule>
  </conditionalFormatting>
  <conditionalFormatting sqref="K7">
    <cfRule type="expression" dxfId="46" priority="46">
      <formula>$I7="위험"</formula>
    </cfRule>
  </conditionalFormatting>
  <conditionalFormatting sqref="K8">
    <cfRule type="expression" dxfId="45" priority="44">
      <formula>$I8="위험"</formula>
    </cfRule>
  </conditionalFormatting>
  <conditionalFormatting sqref="K9">
    <cfRule type="expression" dxfId="44" priority="42">
      <formula>$I9="위험"</formula>
    </cfRule>
  </conditionalFormatting>
  <conditionalFormatting sqref="K10">
    <cfRule type="expression" dxfId="43" priority="40">
      <formula>$I10="위험"</formula>
    </cfRule>
  </conditionalFormatting>
  <conditionalFormatting sqref="K14">
    <cfRule type="expression" dxfId="42" priority="38">
      <formula>$I14="위험"</formula>
    </cfRule>
  </conditionalFormatting>
  <conditionalFormatting sqref="K12">
    <cfRule type="expression" dxfId="41" priority="36">
      <formula>$I12="위험"</formula>
    </cfRule>
  </conditionalFormatting>
  <conditionalFormatting sqref="K13">
    <cfRule type="expression" dxfId="40" priority="35">
      <formula>$I13="위험"</formula>
    </cfRule>
  </conditionalFormatting>
  <conditionalFormatting sqref="L4">
    <cfRule type="expression" dxfId="39" priority="34">
      <formula>$I4="양호"</formula>
    </cfRule>
  </conditionalFormatting>
  <conditionalFormatting sqref="L5">
    <cfRule type="expression" dxfId="38" priority="33">
      <formula>$I5="양호"</formula>
    </cfRule>
  </conditionalFormatting>
  <conditionalFormatting sqref="L6">
    <cfRule type="expression" dxfId="37" priority="32">
      <formula>$I6="양호"</formula>
    </cfRule>
  </conditionalFormatting>
  <conditionalFormatting sqref="L8">
    <cfRule type="expression" dxfId="36" priority="31">
      <formula>$I8="양호"</formula>
    </cfRule>
  </conditionalFormatting>
  <conditionalFormatting sqref="L10">
    <cfRule type="expression" dxfId="35" priority="30">
      <formula>$I10="양호"</formula>
    </cfRule>
  </conditionalFormatting>
  <conditionalFormatting sqref="L9:M9">
    <cfRule type="expression" dxfId="34" priority="26">
      <formula>$I9="양호"</formula>
    </cfRule>
  </conditionalFormatting>
  <conditionalFormatting sqref="L12">
    <cfRule type="expression" dxfId="33" priority="29">
      <formula>$I12="양호"</formula>
    </cfRule>
  </conditionalFormatting>
  <conditionalFormatting sqref="L13">
    <cfRule type="expression" dxfId="32" priority="28">
      <formula>$I13="양호"</formula>
    </cfRule>
  </conditionalFormatting>
  <conditionalFormatting sqref="L7:M7">
    <cfRule type="expression" dxfId="31" priority="27">
      <formula>$I7="양호"</formula>
    </cfRule>
  </conditionalFormatting>
  <conditionalFormatting sqref="M4">
    <cfRule type="expression" dxfId="30" priority="25">
      <formula>$I4="우수"</formula>
    </cfRule>
  </conditionalFormatting>
  <conditionalFormatting sqref="M5">
    <cfRule type="expression" dxfId="29" priority="24">
      <formula>$I5="우수"</formula>
    </cfRule>
  </conditionalFormatting>
  <conditionalFormatting sqref="M6">
    <cfRule type="expression" dxfId="28" priority="23">
      <formula>$I6="우수"</formula>
    </cfRule>
  </conditionalFormatting>
  <conditionalFormatting sqref="M8">
    <cfRule type="expression" dxfId="27" priority="22">
      <formula>$I8="우수"</formula>
    </cfRule>
  </conditionalFormatting>
  <conditionalFormatting sqref="M10">
    <cfRule type="expression" dxfId="26" priority="21">
      <formula>$I10="우수"</formula>
    </cfRule>
  </conditionalFormatting>
  <conditionalFormatting sqref="M12">
    <cfRule type="expression" dxfId="25" priority="20">
      <formula>$I12="우수"</formula>
    </cfRule>
  </conditionalFormatting>
  <conditionalFormatting sqref="M13">
    <cfRule type="expression" dxfId="24" priority="19">
      <formula>$I13="우수"</formula>
    </cfRule>
  </conditionalFormatting>
  <conditionalFormatting sqref="K5">
    <cfRule type="expression" dxfId="23" priority="18">
      <formula>$I5="위험"</formula>
    </cfRule>
  </conditionalFormatting>
  <conditionalFormatting sqref="K6">
    <cfRule type="expression" dxfId="22" priority="16">
      <formula>$I6="위험"</formula>
    </cfRule>
  </conditionalFormatting>
  <conditionalFormatting sqref="K11">
    <cfRule type="expression" dxfId="21" priority="10">
      <formula>$I11="위험"</formula>
    </cfRule>
  </conditionalFormatting>
  <conditionalFormatting sqref="L11">
    <cfRule type="expression" dxfId="20" priority="8">
      <formula>$I11="양호"</formula>
    </cfRule>
  </conditionalFormatting>
  <conditionalFormatting sqref="M11">
    <cfRule type="expression" dxfId="19" priority="7">
      <formula>$I11="우수"</formula>
    </cfRule>
  </conditionalFormatting>
  <conditionalFormatting sqref="L14">
    <cfRule type="expression" dxfId="18" priority="6">
      <formula>$I14="양호"</formula>
    </cfRule>
  </conditionalFormatting>
  <conditionalFormatting sqref="M14">
    <cfRule type="expression" dxfId="17" priority="5">
      <formula>$I14="우수"</formula>
    </cfRule>
  </conditionalFormatting>
  <conditionalFormatting sqref="K4:M4">
    <cfRule type="expression" dxfId="16" priority="11">
      <formula>$I4="NA"</formula>
    </cfRule>
  </conditionalFormatting>
  <conditionalFormatting sqref="K5:M5">
    <cfRule type="expression" dxfId="15" priority="12">
      <formula>$I5="NA"</formula>
    </cfRule>
  </conditionalFormatting>
  <conditionalFormatting sqref="K6:M6">
    <cfRule type="expression" dxfId="14" priority="13">
      <formula>$I5="NA"</formula>
    </cfRule>
  </conditionalFormatting>
  <conditionalFormatting sqref="K7:M7">
    <cfRule type="expression" dxfId="13" priority="14">
      <formula>$I7="NA"</formula>
    </cfRule>
  </conditionalFormatting>
  <conditionalFormatting sqref="K8:M8">
    <cfRule type="expression" dxfId="12" priority="4">
      <formula>$I8="NA"</formula>
    </cfRule>
  </conditionalFormatting>
  <pageMargins left="0.23622047244094491" right="0.23622047244094491" top="0.74803149606299213" bottom="0.74803149606299213" header="0.31496062992125984" footer="0.31496062992125984"/>
  <pageSetup paperSize="9" scale="64" orientation="landscape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53" operator="equal" id="{05D0810D-2C74-4C18-9BD5-1BB77C7B341C}">
            <xm:f>Option!$A$3</xm:f>
            <x14:dxf>
              <font>
                <color theme="0"/>
              </font>
              <fill>
                <patternFill>
                  <bgColor rgb="FF3333CC"/>
                </patternFill>
              </fill>
            </x14:dxf>
          </x14:cfRule>
          <x14:cfRule type="cellIs" priority="554" operator="equal" id="{31FFD8EE-0182-4C5D-9B2E-4A74C4B8AE18}">
            <xm:f>Option!$A$2</xm:f>
            <x14:dxf>
              <font>
                <color theme="0"/>
              </font>
              <fill>
                <patternFill>
                  <bgColor rgb="FF00B050"/>
                </patternFill>
              </fill>
            </x14:dxf>
          </x14:cfRule>
          <x14:cfRule type="cellIs" priority="556" operator="equal" id="{ACF6CE6B-C531-45FB-9B74-F2B2CF433F7A}">
            <xm:f>Option!$A$1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D5 D13:D14</xm:sqref>
        </x14:conditionalFormatting>
        <x14:conditionalFormatting xmlns:xm="http://schemas.microsoft.com/office/excel/2006/main">
          <x14:cfRule type="cellIs" priority="565" operator="equal" id="{04DD6B44-B6F9-46A9-9422-F2360A319FE3}">
            <xm:f>Option!$A$3</xm:f>
            <x14:dxf>
              <font>
                <color theme="0"/>
              </font>
              <fill>
                <patternFill>
                  <bgColor theme="4"/>
                </patternFill>
              </fill>
            </x14:dxf>
          </x14:cfRule>
          <x14:cfRule type="cellIs" priority="566" operator="equal" id="{64A5A329-82F1-47F7-85A9-07A383D95707}">
            <xm:f>Option!$A$2</xm:f>
            <x14:dxf>
              <font>
                <color theme="0"/>
              </font>
              <fill>
                <patternFill>
                  <bgColor theme="6"/>
                </patternFill>
              </fill>
            </x14:dxf>
          </x14:cfRule>
          <x14:cfRule type="cellIs" priority="568" operator="equal" id="{931FCE78-BBF7-4B85-949A-1DAD308A5D71}">
            <xm:f>Option!$A$1</xm:f>
            <x14:dxf>
              <font>
                <color theme="0"/>
              </font>
              <fill>
                <patternFill>
                  <bgColor theme="5"/>
                </patternFill>
              </fill>
            </x14:dxf>
          </x14:cfRule>
          <xm:sqref>E4:J14</xm:sqref>
        </x14:conditionalFormatting>
        <x14:conditionalFormatting xmlns:xm="http://schemas.microsoft.com/office/excel/2006/main">
          <x14:cfRule type="cellIs" priority="1" operator="equal" id="{87697D9D-91A4-48C9-9B02-4391174EE4DB}">
            <xm:f>Option!$A$3</xm:f>
            <x14:dxf>
              <font>
                <color theme="0"/>
              </font>
              <fill>
                <patternFill>
                  <bgColor theme="4"/>
                </patternFill>
              </fill>
            </x14:dxf>
          </x14:cfRule>
          <x14:cfRule type="cellIs" priority="2" operator="equal" id="{0FCEA6CB-F7BA-4440-B95F-1F5762C14BDC}">
            <xm:f>Option!$A$2</xm:f>
            <x14:dxf>
              <font>
                <color theme="0"/>
              </font>
              <fill>
                <patternFill>
                  <bgColor theme="6"/>
                </patternFill>
              </fill>
            </x14:dxf>
          </x14:cfRule>
          <x14:cfRule type="cellIs" priority="3" operator="equal" id="{A18F4FCB-70AB-4B3E-BA0D-779804E5EBB8}">
            <xm:f>Option!$A$1</xm:f>
            <x14:dxf>
              <font>
                <color theme="0"/>
              </font>
              <fill>
                <patternFill>
                  <bgColor theme="5"/>
                </patternFill>
              </fill>
            </x14:dxf>
          </x14:cfRule>
          <xm:sqref>A4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Option!$A$1:$A$4</xm:f>
          </x14:formula1>
          <xm:sqref>I4:I14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2"/>
  <sheetViews>
    <sheetView zoomScaleNormal="100" zoomScalePageLayoutView="115" workbookViewId="0">
      <selection activeCell="A22" sqref="A22:H22"/>
    </sheetView>
  </sheetViews>
  <sheetFormatPr defaultColWidth="8.875" defaultRowHeight="16.5"/>
  <cols>
    <col min="1" max="1" width="7.375" customWidth="1"/>
    <col min="2" max="2" width="7.125" customWidth="1"/>
    <col min="3" max="3" width="45" customWidth="1"/>
    <col min="4" max="4" width="13.125" customWidth="1"/>
    <col min="5" max="5" width="12.125" customWidth="1"/>
    <col min="6" max="8" width="6.375" customWidth="1"/>
  </cols>
  <sheetData>
    <row r="1" spans="1:8" ht="26.25" customHeight="1" thickBot="1">
      <c r="A1" s="236" t="s">
        <v>198</v>
      </c>
      <c r="B1" s="237"/>
      <c r="C1" s="237"/>
      <c r="D1" s="237"/>
      <c r="E1" s="237"/>
      <c r="F1" s="237"/>
      <c r="G1" s="237"/>
      <c r="H1" s="298"/>
    </row>
    <row r="2" spans="1:8" s="27" customFormat="1" ht="15" customHeight="1" thickBot="1">
      <c r="A2" s="37"/>
      <c r="B2" s="37"/>
      <c r="C2" s="37"/>
      <c r="D2" s="37"/>
      <c r="E2" s="37"/>
      <c r="F2" s="37"/>
      <c r="G2" s="37"/>
      <c r="H2" s="37"/>
    </row>
    <row r="3" spans="1:8">
      <c r="A3" s="299" t="s">
        <v>7</v>
      </c>
      <c r="B3" s="300"/>
      <c r="C3" s="300"/>
      <c r="D3" s="300"/>
      <c r="E3" s="300"/>
      <c r="F3" s="300"/>
      <c r="G3" s="300"/>
      <c r="H3" s="301"/>
    </row>
    <row r="4" spans="1:8" ht="16.5" customHeight="1">
      <c r="A4" s="302" t="s">
        <v>8</v>
      </c>
      <c r="B4" s="303"/>
      <c r="C4" s="94">
        <f>'(작성용)질의서'!D11</f>
        <v>0</v>
      </c>
      <c r="D4" s="84" t="s">
        <v>9</v>
      </c>
      <c r="E4" s="304"/>
      <c r="F4" s="305"/>
      <c r="G4" s="305"/>
      <c r="H4" s="306"/>
    </row>
    <row r="5" spans="1:8" ht="16.5" customHeight="1">
      <c r="A5" s="302" t="s">
        <v>10</v>
      </c>
      <c r="B5" s="303"/>
      <c r="C5" s="94">
        <f>'(작성용)질의서'!D10</f>
        <v>0</v>
      </c>
      <c r="D5" s="85" t="s">
        <v>11</v>
      </c>
      <c r="E5" s="289">
        <f>'(작성용)질의서'!C17</f>
        <v>0</v>
      </c>
      <c r="F5" s="290"/>
      <c r="G5" s="290"/>
      <c r="H5" s="291"/>
    </row>
    <row r="6" spans="1:8" ht="17.25" thickBot="1">
      <c r="A6" s="310" t="s">
        <v>193</v>
      </c>
      <c r="B6" s="311"/>
      <c r="C6" s="95">
        <f>'(작성용)질의서'!E10</f>
        <v>0</v>
      </c>
      <c r="D6" s="86" t="s">
        <v>192</v>
      </c>
      <c r="E6" s="263">
        <f>'(작성용)질의서'!C22</f>
        <v>0</v>
      </c>
      <c r="F6" s="263"/>
      <c r="G6" s="263"/>
      <c r="H6" s="264"/>
    </row>
    <row r="7" spans="1:8" ht="17.25" thickBot="1">
      <c r="A7" s="268" t="s">
        <v>12</v>
      </c>
      <c r="B7" s="269"/>
      <c r="C7" s="269"/>
      <c r="D7" s="269"/>
      <c r="E7" s="269"/>
      <c r="F7" s="269"/>
      <c r="G7" s="269"/>
      <c r="H7" s="270"/>
    </row>
    <row r="8" spans="1:8" ht="17.25" hidden="1" thickBot="1">
      <c r="A8" s="312" t="s">
        <v>13</v>
      </c>
      <c r="B8" s="313" t="s">
        <v>14</v>
      </c>
      <c r="C8" s="314" t="s">
        <v>15</v>
      </c>
      <c r="D8" s="83"/>
      <c r="E8" s="83"/>
      <c r="F8" s="314" t="s">
        <v>16</v>
      </c>
      <c r="G8" s="314"/>
      <c r="H8" s="315"/>
    </row>
    <row r="9" spans="1:8" ht="17.25" hidden="1" thickBot="1">
      <c r="A9" s="312"/>
      <c r="B9" s="313"/>
      <c r="C9" s="314"/>
      <c r="D9" s="83"/>
      <c r="E9" s="83"/>
      <c r="F9" s="11" t="s">
        <v>17</v>
      </c>
      <c r="G9" s="12" t="s">
        <v>18</v>
      </c>
      <c r="H9" s="44" t="s">
        <v>19</v>
      </c>
    </row>
    <row r="10" spans="1:8" ht="17.25" hidden="1" thickBot="1">
      <c r="A10" s="45"/>
      <c r="B10" s="35"/>
      <c r="C10" s="36"/>
      <c r="D10" s="36"/>
      <c r="E10" s="36"/>
      <c r="F10" s="36"/>
      <c r="G10" s="36"/>
      <c r="H10" s="46"/>
    </row>
    <row r="11" spans="1:8" ht="17.25" hidden="1" thickBot="1">
      <c r="A11" s="45"/>
      <c r="B11" s="35"/>
      <c r="C11" s="36"/>
      <c r="D11" s="36"/>
      <c r="E11" s="36"/>
      <c r="F11" s="36"/>
      <c r="G11" s="36"/>
      <c r="H11" s="46"/>
    </row>
    <row r="12" spans="1:8" ht="17.25" hidden="1" thickBot="1">
      <c r="A12" s="47" t="s">
        <v>20</v>
      </c>
      <c r="B12" s="13"/>
      <c r="C12" s="34"/>
      <c r="D12" s="34"/>
      <c r="E12" s="34"/>
      <c r="F12" s="13"/>
      <c r="G12" s="13"/>
      <c r="H12" s="48"/>
    </row>
    <row r="13" spans="1:8" ht="17.25" hidden="1" thickBot="1">
      <c r="A13" s="45"/>
      <c r="B13" s="35"/>
      <c r="C13" s="36"/>
      <c r="D13" s="36"/>
      <c r="E13" s="36"/>
      <c r="F13" s="36"/>
      <c r="G13" s="36"/>
      <c r="H13" s="46"/>
    </row>
    <row r="14" spans="1:8" ht="17.25" hidden="1" thickBot="1">
      <c r="A14" s="45"/>
      <c r="B14" s="35"/>
      <c r="C14" s="36"/>
      <c r="D14" s="36"/>
      <c r="E14" s="36"/>
      <c r="F14" s="36"/>
      <c r="G14" s="36"/>
      <c r="H14" s="46"/>
    </row>
    <row r="15" spans="1:8" ht="17.25" hidden="1" thickBot="1">
      <c r="A15" s="47" t="s">
        <v>20</v>
      </c>
      <c r="B15" s="13"/>
      <c r="C15" s="34"/>
      <c r="D15" s="34"/>
      <c r="E15" s="34"/>
      <c r="F15" s="13"/>
      <c r="G15" s="13"/>
      <c r="H15" s="48"/>
    </row>
    <row r="16" spans="1:8" ht="17.25" hidden="1" thickBot="1">
      <c r="A16" s="49"/>
      <c r="B16" s="13"/>
      <c r="C16" s="34"/>
      <c r="D16" s="34"/>
      <c r="E16" s="34"/>
      <c r="F16" s="13"/>
      <c r="G16" s="13"/>
      <c r="H16" s="48"/>
    </row>
    <row r="17" spans="1:8" ht="17.25" hidden="1" thickBot="1">
      <c r="A17" s="50"/>
      <c r="B17" s="51"/>
      <c r="C17" s="52"/>
      <c r="D17" s="52"/>
      <c r="E17" s="52"/>
      <c r="F17" s="51"/>
      <c r="G17" s="51"/>
      <c r="H17" s="53"/>
    </row>
    <row r="18" spans="1:8">
      <c r="A18" s="299" t="s">
        <v>21</v>
      </c>
      <c r="B18" s="300"/>
      <c r="C18" s="300"/>
      <c r="D18" s="300"/>
      <c r="E18" s="300"/>
      <c r="F18" s="300"/>
      <c r="G18" s="300"/>
      <c r="H18" s="301"/>
    </row>
    <row r="19" spans="1:8" ht="16.5" customHeight="1">
      <c r="A19" s="295" t="s">
        <v>22</v>
      </c>
      <c r="B19" s="296"/>
      <c r="C19" s="296"/>
      <c r="D19" s="296"/>
      <c r="E19" s="297"/>
      <c r="F19" s="11" t="s">
        <v>23</v>
      </c>
      <c r="G19" s="96" t="s">
        <v>6</v>
      </c>
      <c r="H19" s="44" t="s">
        <v>270</v>
      </c>
    </row>
    <row r="20" spans="1:8" ht="32.25" customHeight="1">
      <c r="A20" s="87"/>
      <c r="B20" s="88"/>
      <c r="C20" s="88"/>
      <c r="D20" s="88"/>
      <c r="E20" s="89"/>
      <c r="F20" s="90" t="s">
        <v>264</v>
      </c>
      <c r="G20" s="90" t="s">
        <v>203</v>
      </c>
      <c r="H20" s="90" t="s">
        <v>203</v>
      </c>
    </row>
    <row r="21" spans="1:8" ht="176.25" customHeight="1" thickBot="1">
      <c r="A21" s="292"/>
      <c r="B21" s="293"/>
      <c r="C21" s="293"/>
      <c r="D21" s="293"/>
      <c r="E21" s="294"/>
      <c r="F21" s="307" t="s">
        <v>282</v>
      </c>
      <c r="G21" s="308"/>
      <c r="H21" s="309"/>
    </row>
    <row r="22" spans="1:8">
      <c r="A22" s="268" t="s">
        <v>77</v>
      </c>
      <c r="B22" s="269"/>
      <c r="C22" s="269"/>
      <c r="D22" s="269"/>
      <c r="E22" s="269"/>
      <c r="F22" s="269"/>
      <c r="G22" s="269"/>
      <c r="H22" s="270"/>
    </row>
    <row r="23" spans="1:8" ht="126" customHeight="1" thickBot="1">
      <c r="A23" s="271" t="s">
        <v>271</v>
      </c>
      <c r="B23" s="272"/>
      <c r="C23" s="272"/>
      <c r="D23" s="272"/>
      <c r="E23" s="272"/>
      <c r="F23" s="272"/>
      <c r="G23" s="272"/>
      <c r="H23" s="273"/>
    </row>
    <row r="24" spans="1:8" ht="17.25" thickBot="1"/>
    <row r="25" spans="1:8" ht="30" customHeight="1" thickBot="1">
      <c r="A25" s="278" t="s">
        <v>199</v>
      </c>
      <c r="B25" s="279"/>
      <c r="C25" s="279"/>
      <c r="D25" s="279"/>
      <c r="E25" s="279"/>
      <c r="F25" s="279"/>
      <c r="G25" s="279"/>
      <c r="H25" s="280"/>
    </row>
    <row r="26" spans="1:8" ht="25.5" customHeight="1">
      <c r="A26" s="39"/>
    </row>
    <row r="27" spans="1:8" ht="39" customHeight="1">
      <c r="A27" s="287" t="s">
        <v>265</v>
      </c>
      <c r="B27" s="121" t="s">
        <v>194</v>
      </c>
      <c r="C27" s="275" t="s">
        <v>262</v>
      </c>
      <c r="D27" s="276"/>
      <c r="E27" s="276"/>
      <c r="F27" s="276"/>
      <c r="G27" s="276"/>
      <c r="H27" s="277"/>
    </row>
    <row r="28" spans="1:8" ht="35.25" customHeight="1">
      <c r="A28" s="287"/>
      <c r="B28" s="121" t="s">
        <v>195</v>
      </c>
      <c r="C28" s="123" t="s">
        <v>196</v>
      </c>
      <c r="D28" s="265" t="s">
        <v>200</v>
      </c>
      <c r="E28" s="266"/>
      <c r="F28" s="266"/>
      <c r="G28" s="266"/>
      <c r="H28" s="267"/>
    </row>
    <row r="29" spans="1:8" ht="36.75" customHeight="1">
      <c r="A29" s="288" t="s">
        <v>266</v>
      </c>
      <c r="B29" s="122" t="s">
        <v>257</v>
      </c>
      <c r="C29" s="281" t="s">
        <v>263</v>
      </c>
      <c r="D29" s="282"/>
      <c r="E29" s="282"/>
      <c r="F29" s="282"/>
      <c r="G29" s="282"/>
      <c r="H29" s="283"/>
    </row>
    <row r="30" spans="1:8" ht="39.75" customHeight="1">
      <c r="A30" s="288"/>
      <c r="B30" s="122" t="s">
        <v>195</v>
      </c>
      <c r="C30" s="124" t="s">
        <v>202</v>
      </c>
      <c r="D30" s="265" t="s">
        <v>201</v>
      </c>
      <c r="E30" s="266"/>
      <c r="F30" s="266"/>
      <c r="G30" s="266"/>
      <c r="H30" s="267"/>
    </row>
    <row r="31" spans="1:8" ht="29.1" customHeight="1">
      <c r="A31" s="274" t="s">
        <v>267</v>
      </c>
      <c r="B31" s="120" t="s">
        <v>258</v>
      </c>
      <c r="C31" s="284" t="s">
        <v>275</v>
      </c>
      <c r="D31" s="285"/>
      <c r="E31" s="285"/>
      <c r="F31" s="285"/>
      <c r="G31" s="285"/>
      <c r="H31" s="286"/>
    </row>
    <row r="32" spans="1:8" ht="36" customHeight="1">
      <c r="A32" s="274"/>
      <c r="B32" s="120" t="s">
        <v>259</v>
      </c>
      <c r="C32" s="124" t="s">
        <v>260</v>
      </c>
      <c r="D32" s="265" t="s">
        <v>261</v>
      </c>
      <c r="E32" s="266"/>
      <c r="F32" s="266"/>
      <c r="G32" s="266"/>
      <c r="H32" s="267"/>
    </row>
  </sheetData>
  <mergeCells count="29">
    <mergeCell ref="E5:H5"/>
    <mergeCell ref="A21:E21"/>
    <mergeCell ref="A19:E19"/>
    <mergeCell ref="A1:H1"/>
    <mergeCell ref="A3:H3"/>
    <mergeCell ref="A4:B4"/>
    <mergeCell ref="A5:B5"/>
    <mergeCell ref="E4:H4"/>
    <mergeCell ref="A18:H18"/>
    <mergeCell ref="F21:H21"/>
    <mergeCell ref="A6:B6"/>
    <mergeCell ref="A7:H7"/>
    <mergeCell ref="A8:A9"/>
    <mergeCell ref="B8:B9"/>
    <mergeCell ref="C8:C9"/>
    <mergeCell ref="F8:H8"/>
    <mergeCell ref="E6:H6"/>
    <mergeCell ref="D28:H28"/>
    <mergeCell ref="D30:H30"/>
    <mergeCell ref="D32:H32"/>
    <mergeCell ref="A22:H22"/>
    <mergeCell ref="A23:H23"/>
    <mergeCell ref="A31:A32"/>
    <mergeCell ref="C27:H27"/>
    <mergeCell ref="A25:H25"/>
    <mergeCell ref="C29:H29"/>
    <mergeCell ref="C31:H31"/>
    <mergeCell ref="A27:A28"/>
    <mergeCell ref="A29:A30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77" orientation="portrait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A62D2446-0316-432A-8EA3-820CCA637E67}">
            <xm:f>Option!$A$3</xm:f>
            <x14:dxf>
              <font>
                <color theme="0"/>
              </font>
              <fill>
                <patternFill>
                  <bgColor theme="4"/>
                </patternFill>
              </fill>
            </x14:dxf>
          </x14:cfRule>
          <x14:cfRule type="cellIs" priority="2" operator="equal" id="{7B801998-9A3F-46B3-B0F3-FD5D34443FEE}">
            <xm:f>Option!$A$2</xm:f>
            <x14:dxf>
              <font>
                <color theme="0"/>
              </font>
              <fill>
                <patternFill>
                  <bgColor theme="6"/>
                </patternFill>
              </fill>
            </x14:dxf>
          </x14:cfRule>
          <x14:cfRule type="cellIs" priority="3" operator="equal" id="{D807894E-5F98-40CD-9439-800C3336588F}">
            <xm:f>Option!$A$1</xm:f>
            <x14:dxf>
              <font>
                <color theme="0"/>
              </font>
              <fill>
                <patternFill>
                  <bgColor theme="5"/>
                </patternFill>
              </fill>
            </x14:dxf>
          </x14:cfRule>
          <xm:sqref>F21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G27" sqref="G27"/>
    </sheetView>
  </sheetViews>
  <sheetFormatPr defaultColWidth="8.875" defaultRowHeight="16.5"/>
  <cols>
    <col min="1" max="1" width="12.625" customWidth="1"/>
  </cols>
  <sheetData>
    <row r="1" spans="1:2" ht="27" thickBot="1">
      <c r="A1" s="8" t="s">
        <v>3</v>
      </c>
      <c r="B1">
        <v>1</v>
      </c>
    </row>
    <row r="2" spans="1:2" ht="27" thickBot="1">
      <c r="A2" s="9" t="s">
        <v>4</v>
      </c>
      <c r="B2">
        <v>2</v>
      </c>
    </row>
    <row r="3" spans="1:2" ht="26.25">
      <c r="A3" s="10" t="s">
        <v>254</v>
      </c>
      <c r="B3">
        <v>3</v>
      </c>
    </row>
    <row r="4" spans="1:2" ht="26.25">
      <c r="A4" s="21" t="s">
        <v>253</v>
      </c>
      <c r="B4">
        <v>4</v>
      </c>
    </row>
    <row r="5" spans="1:2" ht="26.25">
      <c r="A5" s="21" t="s">
        <v>65</v>
      </c>
    </row>
    <row r="10" spans="1:2">
      <c r="A10" t="s">
        <v>127</v>
      </c>
    </row>
    <row r="11" spans="1:2">
      <c r="A11" t="s">
        <v>128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0"/>
  <sheetViews>
    <sheetView zoomScale="85" zoomScaleNormal="85" zoomScalePageLayoutView="85" workbookViewId="0">
      <selection activeCell="A22" sqref="A22"/>
    </sheetView>
  </sheetViews>
  <sheetFormatPr defaultColWidth="8.875" defaultRowHeight="16.5"/>
  <cols>
    <col min="1" max="1" width="13.125" style="39" customWidth="1"/>
    <col min="2" max="2" width="12.125" customWidth="1"/>
    <col min="3" max="3" width="43.875" customWidth="1"/>
    <col min="4" max="7" width="6.125" customWidth="1"/>
    <col min="8" max="8" width="8.5" customWidth="1"/>
  </cols>
  <sheetData>
    <row r="1" spans="1:8" ht="20.25" customHeight="1" thickBot="1">
      <c r="A1" s="178" t="s">
        <v>78</v>
      </c>
      <c r="B1" s="179"/>
      <c r="C1" s="179"/>
      <c r="D1" s="179"/>
      <c r="E1" s="179"/>
      <c r="F1" s="179"/>
      <c r="G1" s="179"/>
      <c r="H1" s="180"/>
    </row>
    <row r="2" spans="1:8" ht="17.25" thickBot="1">
      <c r="A2" s="55"/>
    </row>
    <row r="3" spans="1:8" ht="26.25" customHeight="1" thickBot="1">
      <c r="A3" s="175" t="s">
        <v>79</v>
      </c>
      <c r="B3" s="176"/>
      <c r="C3" s="176"/>
      <c r="D3" s="176"/>
      <c r="E3" s="176"/>
      <c r="F3" s="176"/>
      <c r="G3" s="176"/>
      <c r="H3" s="177"/>
    </row>
    <row r="5" spans="1:8" s="69" customFormat="1" ht="47.25" customHeight="1">
      <c r="A5" s="181" t="s">
        <v>265</v>
      </c>
      <c r="B5" s="118" t="s">
        <v>194</v>
      </c>
      <c r="C5" s="182" t="s">
        <v>268</v>
      </c>
      <c r="D5" s="183"/>
      <c r="E5" s="183"/>
      <c r="F5" s="183"/>
      <c r="G5" s="183"/>
      <c r="H5" s="184"/>
    </row>
    <row r="6" spans="1:8" s="69" customFormat="1" ht="76.5" customHeight="1">
      <c r="A6" s="181"/>
      <c r="B6" s="118" t="s">
        <v>195</v>
      </c>
      <c r="C6" s="125" t="s">
        <v>196</v>
      </c>
      <c r="D6" s="172" t="s">
        <v>200</v>
      </c>
      <c r="E6" s="173"/>
      <c r="F6" s="173"/>
      <c r="G6" s="173"/>
      <c r="H6" s="174"/>
    </row>
    <row r="7" spans="1:8" s="69" customFormat="1" ht="64.5" customHeight="1">
      <c r="A7" s="185" t="s">
        <v>266</v>
      </c>
      <c r="B7" s="119" t="s">
        <v>257</v>
      </c>
      <c r="C7" s="186" t="s">
        <v>269</v>
      </c>
      <c r="D7" s="187"/>
      <c r="E7" s="187"/>
      <c r="F7" s="187"/>
      <c r="G7" s="187"/>
      <c r="H7" s="188"/>
    </row>
    <row r="8" spans="1:8" s="69" customFormat="1" ht="69">
      <c r="A8" s="185"/>
      <c r="B8" s="119" t="s">
        <v>195</v>
      </c>
      <c r="C8" s="126" t="s">
        <v>202</v>
      </c>
      <c r="D8" s="172" t="s">
        <v>201</v>
      </c>
      <c r="E8" s="173"/>
      <c r="F8" s="173"/>
      <c r="G8" s="173"/>
      <c r="H8" s="174"/>
    </row>
    <row r="9" spans="1:8" s="69" customFormat="1" ht="33" customHeight="1">
      <c r="A9" s="168" t="s">
        <v>267</v>
      </c>
      <c r="B9" s="117" t="s">
        <v>258</v>
      </c>
      <c r="C9" s="169" t="s">
        <v>281</v>
      </c>
      <c r="D9" s="170"/>
      <c r="E9" s="170"/>
      <c r="F9" s="170"/>
      <c r="G9" s="170"/>
      <c r="H9" s="171"/>
    </row>
    <row r="10" spans="1:8" s="69" customFormat="1" ht="69">
      <c r="A10" s="168"/>
      <c r="B10" s="117" t="s">
        <v>259</v>
      </c>
      <c r="C10" s="126" t="s">
        <v>260</v>
      </c>
      <c r="D10" s="172" t="s">
        <v>261</v>
      </c>
      <c r="E10" s="173"/>
      <c r="F10" s="173"/>
      <c r="G10" s="173"/>
      <c r="H10" s="174"/>
    </row>
  </sheetData>
  <mergeCells count="11">
    <mergeCell ref="A9:A10"/>
    <mergeCell ref="C9:H9"/>
    <mergeCell ref="D10:H10"/>
    <mergeCell ref="A3:H3"/>
    <mergeCell ref="A1:H1"/>
    <mergeCell ref="A5:A6"/>
    <mergeCell ref="C5:H5"/>
    <mergeCell ref="D6:H6"/>
    <mergeCell ref="A7:A8"/>
    <mergeCell ref="C7:H7"/>
    <mergeCell ref="D8:H8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86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5"/>
  <sheetViews>
    <sheetView workbookViewId="0">
      <selection activeCell="B28" sqref="B28"/>
    </sheetView>
  </sheetViews>
  <sheetFormatPr defaultColWidth="15.625" defaultRowHeight="16.5"/>
  <cols>
    <col min="1" max="1" width="4.375" customWidth="1"/>
    <col min="2" max="2" width="37.125" customWidth="1"/>
    <col min="3" max="3" width="32.625" customWidth="1"/>
    <col min="4" max="4" width="35.375" customWidth="1"/>
  </cols>
  <sheetData>
    <row r="2" spans="2:4" ht="20.25">
      <c r="B2" s="189" t="s">
        <v>24</v>
      </c>
      <c r="C2" s="189"/>
    </row>
    <row r="3" spans="2:4" ht="17.25">
      <c r="B3" s="16" t="s">
        <v>25</v>
      </c>
      <c r="C3" s="191" t="s">
        <v>26</v>
      </c>
      <c r="D3" s="192"/>
    </row>
    <row r="4" spans="2:4" ht="17.25">
      <c r="B4" s="16" t="s">
        <v>27</v>
      </c>
      <c r="C4" s="195" t="s">
        <v>28</v>
      </c>
      <c r="D4" s="196"/>
    </row>
    <row r="5" spans="2:4" ht="17.25">
      <c r="B5" s="16" t="s">
        <v>29</v>
      </c>
      <c r="C5" s="195" t="s">
        <v>30</v>
      </c>
      <c r="D5" s="196"/>
    </row>
    <row r="6" spans="2:4" ht="17.25">
      <c r="B6" s="16" t="s">
        <v>31</v>
      </c>
      <c r="C6" s="195" t="s">
        <v>30</v>
      </c>
      <c r="D6" s="196"/>
    </row>
    <row r="7" spans="2:4">
      <c r="B7" s="14"/>
      <c r="C7" s="14"/>
    </row>
    <row r="8" spans="2:4" ht="17.25">
      <c r="B8" s="16" t="s">
        <v>32</v>
      </c>
      <c r="C8" s="191" t="s">
        <v>26</v>
      </c>
      <c r="D8" s="192"/>
    </row>
    <row r="9" spans="2:4" ht="17.25">
      <c r="B9" s="16" t="s">
        <v>33</v>
      </c>
      <c r="C9" s="195" t="s">
        <v>28</v>
      </c>
      <c r="D9" s="196"/>
    </row>
    <row r="10" spans="2:4" ht="17.25">
      <c r="B10" s="190" t="s">
        <v>34</v>
      </c>
      <c r="C10" s="195" t="s">
        <v>35</v>
      </c>
      <c r="D10" s="196"/>
    </row>
    <row r="11" spans="2:4" ht="17.25">
      <c r="B11" s="190"/>
      <c r="C11" s="195" t="s">
        <v>36</v>
      </c>
      <c r="D11" s="196"/>
    </row>
    <row r="12" spans="2:4" ht="17.25">
      <c r="B12" s="190"/>
      <c r="C12" s="195" t="s">
        <v>37</v>
      </c>
      <c r="D12" s="196"/>
    </row>
    <row r="13" spans="2:4">
      <c r="B13" s="14"/>
      <c r="C13" s="14"/>
    </row>
    <row r="14" spans="2:4" ht="17.25">
      <c r="B14" s="16" t="s">
        <v>38</v>
      </c>
      <c r="C14" s="191" t="s">
        <v>26</v>
      </c>
      <c r="D14" s="192"/>
    </row>
    <row r="15" spans="2:4" ht="17.25">
      <c r="B15" s="193" t="s">
        <v>50</v>
      </c>
      <c r="C15" s="195" t="s">
        <v>28</v>
      </c>
      <c r="D15" s="196"/>
    </row>
    <row r="16" spans="2:4" ht="39.75" customHeight="1">
      <c r="B16" s="194"/>
      <c r="C16" s="18" t="s">
        <v>49</v>
      </c>
      <c r="D16" s="19" t="s">
        <v>51</v>
      </c>
    </row>
    <row r="17" spans="2:4" ht="17.25">
      <c r="B17" s="16" t="s">
        <v>39</v>
      </c>
      <c r="C17" s="195" t="s">
        <v>30</v>
      </c>
      <c r="D17" s="196"/>
    </row>
    <row r="18" spans="2:4" ht="17.25">
      <c r="B18" s="16" t="s">
        <v>40</v>
      </c>
      <c r="C18" s="195" t="s">
        <v>30</v>
      </c>
      <c r="D18" s="196"/>
    </row>
    <row r="19" spans="2:4">
      <c r="B19" s="14"/>
      <c r="C19" s="14"/>
    </row>
    <row r="20" spans="2:4" ht="17.25">
      <c r="B20" s="16" t="s">
        <v>41</v>
      </c>
      <c r="C20" s="191" t="s">
        <v>26</v>
      </c>
      <c r="D20" s="192"/>
    </row>
    <row r="21" spans="2:4" ht="17.25">
      <c r="B21" s="190" t="s">
        <v>42</v>
      </c>
      <c r="C21" s="195" t="s">
        <v>43</v>
      </c>
      <c r="D21" s="196"/>
    </row>
    <row r="22" spans="2:4" ht="17.25">
      <c r="B22" s="190"/>
      <c r="C22" s="195" t="s">
        <v>44</v>
      </c>
      <c r="D22" s="196"/>
    </row>
    <row r="23" spans="2:4" ht="17.25">
      <c r="B23" s="16" t="s">
        <v>45</v>
      </c>
      <c r="C23" s="195" t="s">
        <v>46</v>
      </c>
      <c r="D23" s="196"/>
    </row>
    <row r="24" spans="2:4" ht="19.5">
      <c r="B24" s="15"/>
    </row>
    <row r="25" spans="2:4" ht="19.5">
      <c r="B25" s="15"/>
    </row>
  </sheetData>
  <mergeCells count="21">
    <mergeCell ref="C23:D23"/>
    <mergeCell ref="C21:D21"/>
    <mergeCell ref="C5:D5"/>
    <mergeCell ref="C4:D4"/>
    <mergeCell ref="C3:D3"/>
    <mergeCell ref="C6:D6"/>
    <mergeCell ref="C12:D12"/>
    <mergeCell ref="C17:D17"/>
    <mergeCell ref="C14:D14"/>
    <mergeCell ref="C15:D15"/>
    <mergeCell ref="C18:D18"/>
    <mergeCell ref="B2:C2"/>
    <mergeCell ref="B21:B22"/>
    <mergeCell ref="C20:D20"/>
    <mergeCell ref="B15:B16"/>
    <mergeCell ref="C22:D22"/>
    <mergeCell ref="C8:D8"/>
    <mergeCell ref="B10:B12"/>
    <mergeCell ref="C9:D9"/>
    <mergeCell ref="C10:D10"/>
    <mergeCell ref="C11:D11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11"/>
  <sheetViews>
    <sheetView zoomScale="70" zoomScaleNormal="70" zoomScalePageLayoutView="70" workbookViewId="0">
      <selection activeCell="D19" sqref="D19"/>
    </sheetView>
  </sheetViews>
  <sheetFormatPr defaultColWidth="8.875" defaultRowHeight="20.25"/>
  <cols>
    <col min="1" max="1" width="1.5" style="69" customWidth="1"/>
    <col min="2" max="2" width="8.875" style="74"/>
    <col min="3" max="3" width="29.875" style="69" customWidth="1"/>
    <col min="4" max="4" width="35.625" style="69" customWidth="1"/>
    <col min="5" max="5" width="42.125" style="69" customWidth="1"/>
    <col min="6" max="6" width="3" style="69" customWidth="1"/>
    <col min="7" max="16384" width="8.875" style="69"/>
  </cols>
  <sheetData>
    <row r="1" spans="2:5" ht="6" customHeight="1"/>
    <row r="2" spans="2:5" ht="40.5" customHeight="1">
      <c r="B2" s="199" t="s">
        <v>186</v>
      </c>
      <c r="C2" s="199"/>
      <c r="D2" s="199"/>
      <c r="E2" s="199"/>
    </row>
    <row r="3" spans="2:5">
      <c r="B3" s="70" t="s">
        <v>66</v>
      </c>
      <c r="C3" s="70" t="s">
        <v>67</v>
      </c>
      <c r="D3" s="200" t="s">
        <v>68</v>
      </c>
      <c r="E3" s="201"/>
    </row>
    <row r="4" spans="2:5" ht="53.25" customHeight="1">
      <c r="B4" s="71">
        <v>0</v>
      </c>
      <c r="C4" s="77" t="s">
        <v>178</v>
      </c>
      <c r="D4" s="206" t="s">
        <v>177</v>
      </c>
      <c r="E4" s="207"/>
    </row>
    <row r="5" spans="2:5" ht="40.5" customHeight="1">
      <c r="B5" s="199" t="s">
        <v>174</v>
      </c>
      <c r="C5" s="199"/>
      <c r="D5" s="199"/>
      <c r="E5" s="199"/>
    </row>
    <row r="6" spans="2:5">
      <c r="B6" s="71">
        <v>1</v>
      </c>
      <c r="C6" s="167" t="s">
        <v>62</v>
      </c>
      <c r="D6" s="202" t="s">
        <v>63</v>
      </c>
      <c r="E6" s="203"/>
    </row>
    <row r="7" spans="2:5">
      <c r="B7" s="71">
        <v>2</v>
      </c>
      <c r="C7" s="43" t="s">
        <v>64</v>
      </c>
      <c r="D7" s="204" t="s">
        <v>74</v>
      </c>
      <c r="E7" s="205"/>
    </row>
    <row r="9" spans="2:5" ht="152.25" customHeight="1">
      <c r="B9" s="71"/>
      <c r="C9" s="72" t="s">
        <v>176</v>
      </c>
      <c r="D9" s="73"/>
      <c r="E9" s="72" t="s">
        <v>173</v>
      </c>
    </row>
    <row r="10" spans="2:5" ht="333.75" customHeight="1">
      <c r="B10" s="71"/>
      <c r="C10" s="72" t="s">
        <v>191</v>
      </c>
      <c r="D10" s="197" t="s">
        <v>175</v>
      </c>
      <c r="E10" s="198"/>
    </row>
    <row r="11" spans="2:5">
      <c r="D11" s="75"/>
    </row>
  </sheetData>
  <mergeCells count="7">
    <mergeCell ref="D10:E10"/>
    <mergeCell ref="B2:E2"/>
    <mergeCell ref="D3:E3"/>
    <mergeCell ref="D6:E6"/>
    <mergeCell ref="D7:E7"/>
    <mergeCell ref="D4:E4"/>
    <mergeCell ref="B5:E5"/>
  </mergeCells>
  <phoneticPr fontId="2" type="noConversion"/>
  <hyperlinks>
    <hyperlink ref="C6" location="'(작성용)질의서'!A1" display="질의서 "/>
    <hyperlink ref="C7" location="'(참고용)답변결과참조'!A1" display="답변결과참조"/>
    <hyperlink ref="C4" r:id="rId1" display="https://lora.sktiot.com/developers/starter/library/library.do"/>
  </hyperlinks>
  <pageMargins left="0.7" right="0.7" top="0.75" bottom="0.75" header="0.3" footer="0.3"/>
  <pageSetup paperSize="9" orientation="portrait" horizontalDpi="300" verticalDpi="300" r:id="rId2"/>
  <drawing r:id="rId3"/>
  <legacyDrawing r:id="rId4"/>
  <oleObjects>
    <mc:AlternateContent xmlns:mc="http://schemas.openxmlformats.org/markup-compatibility/2006">
      <mc:Choice Requires="x14">
        <oleObject progId="포장기 셸 개체" shapeId="7171" r:id="rId5">
          <objectPr defaultSize="0" autoPict="0" r:id="rId6">
            <anchor moveWithCells="1">
              <from>
                <xdr:col>3</xdr:col>
                <xdr:colOff>295275</xdr:colOff>
                <xdr:row>8</xdr:row>
                <xdr:rowOff>152400</xdr:rowOff>
              </from>
              <to>
                <xdr:col>3</xdr:col>
                <xdr:colOff>2333625</xdr:colOff>
                <xdr:row>8</xdr:row>
                <xdr:rowOff>1800225</xdr:rowOff>
              </to>
            </anchor>
          </objectPr>
        </oleObject>
      </mc:Choice>
      <mc:Fallback>
        <oleObject progId="포장기 셸 개체" shapeId="7171" r:id="rId5"/>
      </mc:Fallback>
    </mc:AlternateContent>
    <mc:AlternateContent xmlns:mc="http://schemas.openxmlformats.org/markup-compatibility/2006">
      <mc:Choice Requires="x14">
        <oleObject progId="Acrobat Document" shapeId="7172" r:id="rId7">
          <objectPr defaultSize="0" autoPict="0" r:id="rId8">
            <anchor moveWithCells="1">
              <from>
                <xdr:col>6</xdr:col>
                <xdr:colOff>38100</xdr:colOff>
                <xdr:row>1</xdr:row>
                <xdr:rowOff>0</xdr:rowOff>
              </from>
              <to>
                <xdr:col>14</xdr:col>
                <xdr:colOff>142875</xdr:colOff>
                <xdr:row>9</xdr:row>
                <xdr:rowOff>3086100</xdr:rowOff>
              </to>
            </anchor>
          </objectPr>
        </oleObject>
      </mc:Choice>
      <mc:Fallback>
        <oleObject progId="Acrobat Document" shapeId="7172" r:id="rId7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F139"/>
  <sheetViews>
    <sheetView tabSelected="1" topLeftCell="C1" zoomScale="110" zoomScaleNormal="110" zoomScalePageLayoutView="85" workbookViewId="0">
      <pane ySplit="6" topLeftCell="A120" activePane="bottomLeft" state="frozen"/>
      <selection pane="bottomLeft" activeCell="G126" sqref="G126"/>
    </sheetView>
  </sheetViews>
  <sheetFormatPr defaultColWidth="8.875" defaultRowHeight="16.5" outlineLevelRow="1"/>
  <cols>
    <col min="1" max="1" width="7.125" style="25" customWidth="1"/>
    <col min="2" max="2" width="7.125" style="39" customWidth="1"/>
    <col min="3" max="4" width="36.125" customWidth="1"/>
    <col min="5" max="5" width="52.625" customWidth="1"/>
    <col min="6" max="6" width="6.125" customWidth="1"/>
  </cols>
  <sheetData>
    <row r="1" spans="1:6" ht="24.75" customHeight="1" thickBot="1">
      <c r="A1" s="236" t="s">
        <v>280</v>
      </c>
      <c r="B1" s="237"/>
      <c r="C1" s="237"/>
      <c r="D1" s="237"/>
      <c r="E1" s="237"/>
      <c r="F1" s="237"/>
    </row>
    <row r="2" spans="1:6" s="27" customFormat="1" ht="13.5" customHeight="1">
      <c r="A2" s="28"/>
      <c r="B2" s="28"/>
      <c r="C2" s="28"/>
      <c r="D2" s="28"/>
      <c r="E2" s="28"/>
      <c r="F2" s="28"/>
    </row>
    <row r="3" spans="1:6" s="27" customFormat="1" ht="14.25" customHeight="1">
      <c r="A3" s="28"/>
      <c r="B3" s="238" t="s">
        <v>60</v>
      </c>
      <c r="C3" s="239"/>
      <c r="D3" s="215" t="s">
        <v>110</v>
      </c>
      <c r="E3" s="215"/>
      <c r="F3" s="215"/>
    </row>
    <row r="4" spans="1:6" ht="14.25" customHeight="1">
      <c r="B4" s="214" t="s">
        <v>108</v>
      </c>
      <c r="C4" s="214"/>
      <c r="D4" s="215" t="s">
        <v>109</v>
      </c>
      <c r="E4" s="215"/>
      <c r="F4" s="215"/>
    </row>
    <row r="5" spans="1:6" ht="14.25" customHeight="1">
      <c r="B5" s="240" t="s">
        <v>56</v>
      </c>
      <c r="C5" s="240"/>
      <c r="D5" s="215" t="s">
        <v>58</v>
      </c>
      <c r="E5" s="215"/>
      <c r="F5" s="215"/>
    </row>
    <row r="6" spans="1:6" ht="14.25" customHeight="1">
      <c r="B6" s="241" t="s">
        <v>57</v>
      </c>
      <c r="C6" s="241"/>
      <c r="D6" s="215" t="s">
        <v>59</v>
      </c>
      <c r="E6" s="215"/>
      <c r="F6" s="215"/>
    </row>
    <row r="7" spans="1:6" s="2" customFormat="1" ht="24.75" thickBot="1">
      <c r="A7" s="24" t="s">
        <v>53</v>
      </c>
      <c r="B7" s="24" t="s">
        <v>55</v>
      </c>
    </row>
    <row r="8" spans="1:6" ht="17.25" outlineLevel="1" thickTop="1"/>
    <row r="9" spans="1:6" s="22" customFormat="1" outlineLevel="1">
      <c r="A9" s="26"/>
      <c r="B9" s="59">
        <v>0.1</v>
      </c>
      <c r="C9" s="58" t="s">
        <v>95</v>
      </c>
      <c r="D9" s="57"/>
    </row>
    <row r="10" spans="1:6" ht="17.25" outlineLevel="1">
      <c r="C10" s="81" t="s">
        <v>204</v>
      </c>
      <c r="D10" s="91"/>
      <c r="E10" s="106"/>
    </row>
    <row r="11" spans="1:6" ht="17.25" outlineLevel="1">
      <c r="C11" s="4" t="s">
        <v>91</v>
      </c>
      <c r="D11" s="217"/>
      <c r="E11" s="217"/>
    </row>
    <row r="12" spans="1:6" ht="17.25" outlineLevel="1">
      <c r="C12" s="4" t="s">
        <v>92</v>
      </c>
      <c r="D12" s="217"/>
      <c r="E12" s="217"/>
    </row>
    <row r="13" spans="1:6" ht="17.25" outlineLevel="1">
      <c r="C13" s="4" t="s">
        <v>93</v>
      </c>
      <c r="D13" s="216"/>
      <c r="E13" s="217"/>
    </row>
    <row r="14" spans="1:6" ht="17.25" outlineLevel="1">
      <c r="C14" s="4" t="s">
        <v>94</v>
      </c>
      <c r="D14" s="218"/>
      <c r="E14" s="219"/>
    </row>
    <row r="15" spans="1:6" ht="17.25" outlineLevel="1">
      <c r="C15" s="220" t="s">
        <v>211</v>
      </c>
      <c r="D15" s="221"/>
      <c r="E15" s="222"/>
    </row>
    <row r="16" spans="1:6" ht="17.25" outlineLevel="1">
      <c r="C16" s="211" t="s">
        <v>47</v>
      </c>
      <c r="D16" s="211"/>
      <c r="E16" s="54" t="s">
        <v>48</v>
      </c>
    </row>
    <row r="17" spans="1:5" ht="31.5" customHeight="1" outlineLevel="1">
      <c r="C17" s="210"/>
      <c r="D17" s="210"/>
      <c r="E17" s="80"/>
    </row>
    <row r="18" spans="1:5" ht="17.25" outlineLevel="1">
      <c r="C18" s="3"/>
      <c r="D18" s="1"/>
      <c r="E18" s="1"/>
    </row>
    <row r="19" spans="1:5" s="58" customFormat="1" outlineLevel="1">
      <c r="B19" s="59">
        <v>0.2</v>
      </c>
      <c r="C19" s="223" t="s">
        <v>98</v>
      </c>
      <c r="D19" s="223"/>
      <c r="E19" s="223"/>
    </row>
    <row r="20" spans="1:5" ht="39" customHeight="1" outlineLevel="1">
      <c r="B20" s="25"/>
      <c r="C20" s="212" t="s">
        <v>99</v>
      </c>
      <c r="D20" s="212"/>
      <c r="E20" s="212"/>
    </row>
    <row r="21" spans="1:5" ht="17.25" outlineLevel="1">
      <c r="C21" s="211" t="s">
        <v>47</v>
      </c>
      <c r="D21" s="211"/>
      <c r="E21" s="54" t="s">
        <v>48</v>
      </c>
    </row>
    <row r="22" spans="1:5" ht="45" customHeight="1" outlineLevel="1">
      <c r="C22" s="210"/>
      <c r="D22" s="210"/>
      <c r="E22" s="80"/>
    </row>
    <row r="24" spans="1:5" s="2" customFormat="1" ht="24.75" thickBot="1">
      <c r="A24" s="24" t="str">
        <f>+'(참고용)답변결과참조'!A4</f>
        <v>1. 제조사 LoRa Key 관리 프로세스</v>
      </c>
      <c r="B24" s="56"/>
    </row>
    <row r="25" spans="1:5" ht="17.25" thickTop="1"/>
    <row r="26" spans="1:5" ht="117.75" customHeight="1">
      <c r="C26" s="213" t="s">
        <v>106</v>
      </c>
      <c r="D26" s="213"/>
      <c r="E26" s="213"/>
    </row>
    <row r="28" spans="1:5" s="22" customFormat="1" outlineLevel="1">
      <c r="A28" s="26"/>
      <c r="B28" s="23">
        <f>+'(참고용)답변결과참조'!B4</f>
        <v>1.1000000000000001</v>
      </c>
      <c r="C28" s="22" t="str">
        <f>+'(참고용)답변결과참조'!E4</f>
        <v>SKT에서 제조사로 LoRa  Key  전송 시 보호 조치</v>
      </c>
    </row>
    <row r="29" spans="1:5" ht="24" customHeight="1" outlineLevel="1">
      <c r="B29" s="25"/>
      <c r="C29" s="212" t="s">
        <v>107</v>
      </c>
      <c r="D29" s="212"/>
      <c r="E29" s="212"/>
    </row>
    <row r="30" spans="1:5" ht="17.25" outlineLevel="1">
      <c r="C30" s="211" t="s">
        <v>47</v>
      </c>
      <c r="D30" s="211"/>
      <c r="E30" s="54" t="s">
        <v>207</v>
      </c>
    </row>
    <row r="31" spans="1:5" ht="71.25" customHeight="1" outlineLevel="1">
      <c r="C31" s="210"/>
      <c r="D31" s="210"/>
      <c r="E31" s="107"/>
    </row>
    <row r="32" spans="1:5" outlineLevel="1"/>
    <row r="33" spans="1:5" s="22" customFormat="1" outlineLevel="1">
      <c r="A33" s="26"/>
      <c r="B33" s="23">
        <f>+'(참고용)답변결과참조'!B5</f>
        <v>1.2</v>
      </c>
      <c r="C33" s="22" t="str">
        <f>+'(참고용)답변결과참조'!E5</f>
        <v>단말 provisioning 전, LoRa Key 관리(저장) 시 보호 조치</v>
      </c>
    </row>
    <row r="34" spans="1:5" outlineLevel="1">
      <c r="C34" s="212" t="s">
        <v>113</v>
      </c>
      <c r="D34" s="212"/>
      <c r="E34" s="212"/>
    </row>
    <row r="35" spans="1:5" ht="17.25" outlineLevel="1">
      <c r="C35" s="211" t="s">
        <v>47</v>
      </c>
      <c r="D35" s="211"/>
      <c r="E35" s="54" t="s">
        <v>111</v>
      </c>
    </row>
    <row r="36" spans="1:5" ht="71.25" customHeight="1" outlineLevel="1">
      <c r="C36" s="210"/>
      <c r="D36" s="210"/>
      <c r="E36" s="79"/>
    </row>
    <row r="37" spans="1:5" outlineLevel="1"/>
    <row r="38" spans="1:5" s="22" customFormat="1" outlineLevel="1">
      <c r="A38" s="26"/>
      <c r="B38" s="23">
        <f>+'(참고용)답변결과참조'!B6</f>
        <v>1.3</v>
      </c>
      <c r="C38" s="22" t="str">
        <f>+'(참고용)답변결과참조'!E6</f>
        <v>단말 provisioning 후, 관리 및 폐기 방안</v>
      </c>
    </row>
    <row r="39" spans="1:5" outlineLevel="1">
      <c r="C39" s="212" t="s">
        <v>112</v>
      </c>
      <c r="D39" s="212"/>
      <c r="E39" s="212"/>
    </row>
    <row r="40" spans="1:5" ht="17.25" outlineLevel="1">
      <c r="C40" s="211" t="s">
        <v>47</v>
      </c>
      <c r="D40" s="211"/>
      <c r="E40" s="54" t="s">
        <v>111</v>
      </c>
    </row>
    <row r="41" spans="1:5" ht="71.25" customHeight="1" outlineLevel="1">
      <c r="C41" s="210"/>
      <c r="D41" s="210"/>
      <c r="E41" s="79"/>
    </row>
    <row r="42" spans="1:5" outlineLevel="1"/>
    <row r="44" spans="1:5" s="2" customFormat="1" ht="24.75" thickBot="1">
      <c r="A44" s="24" t="str">
        <f>+'(참고용)답변결과참조'!A7</f>
        <v>2. LoRa Key 보호(단말 단)</v>
      </c>
      <c r="B44" s="56"/>
    </row>
    <row r="45" spans="1:5" ht="17.25" thickTop="1"/>
    <row r="46" spans="1:5" ht="345.75" customHeight="1">
      <c r="C46" s="213" t="s">
        <v>106</v>
      </c>
      <c r="D46" s="213"/>
      <c r="E46" s="213"/>
    </row>
    <row r="48" spans="1:5" s="22" customFormat="1" outlineLevel="1">
      <c r="A48" s="26"/>
      <c r="B48" s="23">
        <f>+'(참고용)답변결과참조'!B7</f>
        <v>2.1</v>
      </c>
      <c r="C48" s="22" t="str">
        <f>+'(참고용)답변결과참조'!E7</f>
        <v>(SKT 공인 모듈 사용) Lora Key 보호</v>
      </c>
    </row>
    <row r="49" spans="1:5" outlineLevel="1">
      <c r="C49" s="212" t="s">
        <v>114</v>
      </c>
      <c r="D49" s="212"/>
      <c r="E49" s="212"/>
    </row>
    <row r="50" spans="1:5" ht="17.25" outlineLevel="1">
      <c r="C50" s="211" t="s">
        <v>47</v>
      </c>
      <c r="D50" s="211"/>
      <c r="E50" s="54" t="s">
        <v>48</v>
      </c>
    </row>
    <row r="51" spans="1:5" ht="52.5" customHeight="1" outlineLevel="1">
      <c r="C51" s="210"/>
      <c r="D51" s="210"/>
      <c r="E51" s="79"/>
    </row>
    <row r="52" spans="1:5" outlineLevel="1"/>
    <row r="53" spans="1:5" s="22" customFormat="1" outlineLevel="1">
      <c r="A53" s="26"/>
      <c r="B53" s="23">
        <f>+'(참고용)답변결과참조'!B8</f>
        <v>2.2000000000000002</v>
      </c>
      <c r="C53" s="22" t="str">
        <f>+'(참고용)답변결과참조'!E8</f>
        <v>(SKT 비공인 모듈 및 단말 타입) LoRa Key 보호</v>
      </c>
    </row>
    <row r="54" spans="1:5" outlineLevel="1">
      <c r="C54" s="212" t="s">
        <v>114</v>
      </c>
      <c r="D54" s="212"/>
      <c r="E54" s="212"/>
    </row>
    <row r="55" spans="1:5" ht="17.25" outlineLevel="1">
      <c r="C55" s="211" t="s">
        <v>47</v>
      </c>
      <c r="D55" s="211"/>
      <c r="E55" s="54"/>
    </row>
    <row r="56" spans="1:5" ht="45" customHeight="1" outlineLevel="1">
      <c r="C56" s="210" t="s">
        <v>284</v>
      </c>
      <c r="D56" s="210"/>
      <c r="E56" s="38"/>
    </row>
    <row r="57" spans="1:5" ht="35.25" customHeight="1" outlineLevel="1">
      <c r="C57" s="209" t="s">
        <v>115</v>
      </c>
      <c r="D57" s="209"/>
      <c r="E57" s="209"/>
    </row>
    <row r="58" spans="1:5" ht="67.5" customHeight="1" outlineLevel="1">
      <c r="C58" s="208" t="s">
        <v>289</v>
      </c>
      <c r="D58" s="208"/>
      <c r="E58" s="208"/>
    </row>
    <row r="59" spans="1:5" outlineLevel="1"/>
    <row r="60" spans="1:5" s="22" customFormat="1" outlineLevel="1">
      <c r="A60" s="26"/>
      <c r="B60" s="23">
        <f>+'(참고용)답변결과참조'!B9</f>
        <v>2.2999999999999998</v>
      </c>
      <c r="C60" s="22" t="str">
        <f>+'(참고용)답변결과참조'!E9</f>
        <v>SKT LoRa AT/CLI+CMD 가이드 준수</v>
      </c>
    </row>
    <row r="61" spans="1:5" outlineLevel="1">
      <c r="C61" s="212" t="s">
        <v>116</v>
      </c>
      <c r="D61" s="212"/>
      <c r="E61" s="212"/>
    </row>
    <row r="62" spans="1:5" ht="17.25" outlineLevel="1">
      <c r="C62" s="211" t="s">
        <v>47</v>
      </c>
      <c r="D62" s="211"/>
      <c r="E62" s="54"/>
    </row>
    <row r="63" spans="1:5" ht="46.5" customHeight="1" outlineLevel="1">
      <c r="C63" s="210" t="s">
        <v>290</v>
      </c>
      <c r="D63" s="210"/>
      <c r="E63" s="102"/>
    </row>
    <row r="64" spans="1:5" outlineLevel="1"/>
    <row r="65" spans="3:5" outlineLevel="1">
      <c r="C65" s="224" t="s">
        <v>126</v>
      </c>
      <c r="D65" s="225"/>
      <c r="E65" s="226"/>
    </row>
    <row r="66" spans="3:5" outlineLevel="1">
      <c r="C66" s="63" t="s">
        <v>117</v>
      </c>
      <c r="D66" s="63" t="s">
        <v>119</v>
      </c>
      <c r="E66" s="60" t="s">
        <v>131</v>
      </c>
    </row>
    <row r="67" spans="3:5" outlineLevel="1">
      <c r="C67" s="61" t="s">
        <v>287</v>
      </c>
      <c r="D67" s="109" t="s">
        <v>286</v>
      </c>
      <c r="E67" s="108" t="s">
        <v>297</v>
      </c>
    </row>
    <row r="68" spans="3:5" outlineLevel="1">
      <c r="C68" s="61" t="s">
        <v>121</v>
      </c>
      <c r="D68" s="111" t="s">
        <v>286</v>
      </c>
      <c r="E68" s="108" t="s">
        <v>298</v>
      </c>
    </row>
    <row r="69" spans="3:5" outlineLevel="1">
      <c r="C69" s="61" t="s">
        <v>288</v>
      </c>
      <c r="D69" s="111" t="s">
        <v>286</v>
      </c>
      <c r="E69" s="108" t="s">
        <v>299</v>
      </c>
    </row>
    <row r="70" spans="3:5" outlineLevel="1">
      <c r="C70" s="61" t="s">
        <v>123</v>
      </c>
      <c r="D70" s="64" t="s">
        <v>285</v>
      </c>
      <c r="E70" s="62"/>
    </row>
    <row r="71" spans="3:5" outlineLevel="1">
      <c r="C71" s="61" t="s">
        <v>124</v>
      </c>
      <c r="D71" s="111" t="s">
        <v>285</v>
      </c>
      <c r="E71" s="62"/>
    </row>
    <row r="72" spans="3:5" outlineLevel="1">
      <c r="C72" s="61" t="s">
        <v>125</v>
      </c>
      <c r="D72" s="111" t="s">
        <v>285</v>
      </c>
      <c r="E72" s="62"/>
    </row>
    <row r="73" spans="3:5" outlineLevel="1">
      <c r="C73" s="224" t="s">
        <v>118</v>
      </c>
      <c r="D73" s="225"/>
      <c r="E73" s="226"/>
    </row>
    <row r="74" spans="3:5" outlineLevel="1">
      <c r="C74" s="63" t="s">
        <v>117</v>
      </c>
      <c r="D74" s="63" t="s">
        <v>119</v>
      </c>
      <c r="E74" s="60" t="s">
        <v>131</v>
      </c>
    </row>
    <row r="75" spans="3:5" outlineLevel="1">
      <c r="C75" s="61" t="s">
        <v>120</v>
      </c>
      <c r="D75" s="111" t="s">
        <v>285</v>
      </c>
      <c r="E75" s="62"/>
    </row>
    <row r="76" spans="3:5" outlineLevel="1">
      <c r="C76" s="61" t="s">
        <v>121</v>
      </c>
      <c r="D76" s="111" t="s">
        <v>286</v>
      </c>
      <c r="E76" s="62" t="s">
        <v>300</v>
      </c>
    </row>
    <row r="77" spans="3:5" outlineLevel="1">
      <c r="C77" s="61" t="s">
        <v>122</v>
      </c>
      <c r="D77" s="111" t="s">
        <v>286</v>
      </c>
      <c r="E77" s="62" t="s">
        <v>301</v>
      </c>
    </row>
    <row r="78" spans="3:5" outlineLevel="1">
      <c r="C78" s="61" t="s">
        <v>123</v>
      </c>
      <c r="D78" s="111" t="s">
        <v>285</v>
      </c>
      <c r="E78" s="62"/>
    </row>
    <row r="79" spans="3:5" outlineLevel="1">
      <c r="C79" s="61" t="s">
        <v>124</v>
      </c>
      <c r="D79" s="111" t="s">
        <v>285</v>
      </c>
      <c r="E79" s="62"/>
    </row>
    <row r="80" spans="3:5" outlineLevel="1">
      <c r="C80" s="61" t="s">
        <v>125</v>
      </c>
      <c r="D80" s="111" t="s">
        <v>285</v>
      </c>
      <c r="E80" s="62"/>
    </row>
    <row r="81" spans="1:5" outlineLevel="1"/>
    <row r="83" spans="1:5" s="2" customFormat="1" ht="24.75" thickBot="1">
      <c r="A83" s="24" t="str">
        <f>+'(참고용)답변결과참조'!A10</f>
        <v>3. 단말 데이터 보호</v>
      </c>
      <c r="B83" s="56"/>
    </row>
    <row r="84" spans="1:5" ht="17.25" thickTop="1"/>
    <row r="85" spans="1:5" ht="94.5" customHeight="1">
      <c r="C85" s="213" t="s">
        <v>106</v>
      </c>
      <c r="D85" s="213"/>
      <c r="E85" s="213"/>
    </row>
    <row r="87" spans="1:5" s="22" customFormat="1" outlineLevel="1">
      <c r="A87" s="26"/>
      <c r="B87" s="23">
        <f>+'(참고용)답변결과참조'!B10</f>
        <v>3.1</v>
      </c>
      <c r="C87" s="22" t="str">
        <f>+'(참고용)답변결과참조'!E10</f>
        <v>단말 내 저장되는 데이터 저장 시 보호 조치</v>
      </c>
    </row>
    <row r="88" spans="1:5" outlineLevel="1">
      <c r="C88" s="212" t="s">
        <v>132</v>
      </c>
      <c r="D88" s="212"/>
      <c r="E88" s="212"/>
    </row>
    <row r="89" spans="1:5" ht="17.25" outlineLevel="1">
      <c r="C89" s="211" t="s">
        <v>47</v>
      </c>
      <c r="D89" s="211"/>
      <c r="E89" s="54"/>
    </row>
    <row r="90" spans="1:5" ht="49.5" customHeight="1" outlineLevel="1">
      <c r="C90" s="210"/>
      <c r="D90" s="210"/>
      <c r="E90" s="38"/>
    </row>
    <row r="91" spans="1:5" ht="33.75" customHeight="1" outlineLevel="1">
      <c r="C91" s="209" t="s">
        <v>208</v>
      </c>
      <c r="D91" s="209"/>
      <c r="E91" s="209"/>
    </row>
    <row r="92" spans="1:5" ht="78" customHeight="1" outlineLevel="1">
      <c r="C92" s="208"/>
      <c r="D92" s="208"/>
      <c r="E92" s="208"/>
    </row>
    <row r="93" spans="1:5" outlineLevel="1"/>
    <row r="95" spans="1:5" s="2" customFormat="1" ht="24.75" thickBot="1">
      <c r="A95" s="24" t="str">
        <f>+'(참고용)답변결과참조'!A11</f>
        <v>4. 디버깅 기능</v>
      </c>
      <c r="B95" s="56"/>
    </row>
    <row r="96" spans="1:5" ht="17.25" thickTop="1"/>
    <row r="97" spans="1:5" ht="129.75" customHeight="1">
      <c r="C97" s="213" t="s">
        <v>106</v>
      </c>
      <c r="D97" s="213"/>
      <c r="E97" s="213"/>
    </row>
    <row r="99" spans="1:5" s="22" customFormat="1" outlineLevel="1">
      <c r="A99" s="26"/>
      <c r="B99" s="23">
        <f>+'(참고용)답변결과참조'!B11</f>
        <v>4.0999999999999996</v>
      </c>
      <c r="C99" s="22" t="str">
        <f>+'(참고용)답변결과참조'!E11</f>
        <v>JTAG 사용 가능</v>
      </c>
    </row>
    <row r="100" spans="1:5" outlineLevel="1">
      <c r="C100" s="212" t="s">
        <v>133</v>
      </c>
      <c r="D100" s="212"/>
      <c r="E100" s="212"/>
    </row>
    <row r="101" spans="1:5" ht="17.25" outlineLevel="1">
      <c r="C101" s="211" t="s">
        <v>47</v>
      </c>
      <c r="D101" s="211"/>
      <c r="E101" s="54" t="s">
        <v>48</v>
      </c>
    </row>
    <row r="102" spans="1:5" ht="94.5" customHeight="1" outlineLevel="1">
      <c r="C102" s="210" t="s">
        <v>291</v>
      </c>
      <c r="D102" s="210"/>
      <c r="E102" s="105" t="s">
        <v>292</v>
      </c>
    </row>
    <row r="103" spans="1:5" ht="39.75" customHeight="1" outlineLevel="1">
      <c r="C103" s="209" t="s">
        <v>209</v>
      </c>
      <c r="D103" s="209"/>
      <c r="E103" s="209"/>
    </row>
    <row r="104" spans="1:5" ht="105.75" customHeight="1" outlineLevel="1">
      <c r="C104" s="227" t="s">
        <v>293</v>
      </c>
      <c r="D104" s="228"/>
      <c r="E104" s="229"/>
    </row>
    <row r="105" spans="1:5" outlineLevel="1"/>
    <row r="106" spans="1:5" s="22" customFormat="1" outlineLevel="1">
      <c r="A106" s="26"/>
      <c r="B106" s="23">
        <f>+'(참고용)답변결과참조'!B12</f>
        <v>4.2</v>
      </c>
      <c r="C106" s="22" t="str">
        <f>+'(참고용)답변결과참조'!E12</f>
        <v>UART 사용 가능</v>
      </c>
    </row>
    <row r="107" spans="1:5" outlineLevel="1">
      <c r="C107" s="212" t="s">
        <v>134</v>
      </c>
      <c r="D107" s="212"/>
      <c r="E107" s="212"/>
    </row>
    <row r="108" spans="1:5" ht="17.25" outlineLevel="1">
      <c r="C108" s="211" t="s">
        <v>47</v>
      </c>
      <c r="D108" s="211"/>
      <c r="E108" s="54" t="s">
        <v>48</v>
      </c>
    </row>
    <row r="109" spans="1:5" ht="63" customHeight="1" outlineLevel="1">
      <c r="C109" s="210" t="s">
        <v>295</v>
      </c>
      <c r="D109" s="210"/>
      <c r="E109" s="38" t="s">
        <v>296</v>
      </c>
    </row>
    <row r="110" spans="1:5" ht="35.25" customHeight="1" outlineLevel="1">
      <c r="C110" s="209" t="s">
        <v>294</v>
      </c>
      <c r="D110" s="209"/>
      <c r="E110" s="209"/>
    </row>
    <row r="111" spans="1:5" ht="46.5" customHeight="1" outlineLevel="1">
      <c r="C111" s="232" t="s">
        <v>302</v>
      </c>
      <c r="D111" s="233"/>
      <c r="E111" s="234"/>
    </row>
    <row r="112" spans="1:5" outlineLevel="1">
      <c r="C112" s="110"/>
      <c r="D112" s="110"/>
      <c r="E112" s="110"/>
    </row>
    <row r="114" spans="1:5" s="2" customFormat="1" ht="24.75" thickBot="1">
      <c r="A114" s="24" t="str">
        <f>+'(참고용)답변결과참조'!A13</f>
        <v>5. 시큐어부트</v>
      </c>
      <c r="B114" s="56"/>
    </row>
    <row r="115" spans="1:5" ht="17.25" thickTop="1"/>
    <row r="116" spans="1:5" ht="51" customHeight="1">
      <c r="C116" s="213" t="s">
        <v>106</v>
      </c>
      <c r="D116" s="213"/>
      <c r="E116" s="213"/>
    </row>
    <row r="118" spans="1:5" s="22" customFormat="1" outlineLevel="1">
      <c r="A118" s="26"/>
      <c r="B118" s="23">
        <f>+'(참고용)답변결과참조'!B13</f>
        <v>5.0999999999999996</v>
      </c>
      <c r="C118" s="22" t="str">
        <f>+'(참고용)답변결과참조'!E13</f>
        <v>시큐어부트</v>
      </c>
    </row>
    <row r="119" spans="1:5" outlineLevel="1">
      <c r="C119" s="212" t="s">
        <v>135</v>
      </c>
      <c r="D119" s="212"/>
      <c r="E119" s="212"/>
    </row>
    <row r="120" spans="1:5" ht="17.25" outlineLevel="1">
      <c r="C120" s="211" t="s">
        <v>47</v>
      </c>
      <c r="D120" s="211"/>
      <c r="E120" s="54" t="s">
        <v>48</v>
      </c>
    </row>
    <row r="121" spans="1:5" ht="46.5" customHeight="1" outlineLevel="1">
      <c r="C121" s="210" t="s">
        <v>303</v>
      </c>
      <c r="D121" s="210"/>
      <c r="E121" s="38" t="s">
        <v>304</v>
      </c>
    </row>
    <row r="122" spans="1:5" ht="17.25" outlineLevel="1">
      <c r="C122" s="209" t="s">
        <v>136</v>
      </c>
      <c r="D122" s="209"/>
      <c r="E122" s="209"/>
    </row>
    <row r="123" spans="1:5" ht="50.25" customHeight="1" outlineLevel="1">
      <c r="C123" s="316" t="s">
        <v>305</v>
      </c>
      <c r="D123" s="317"/>
      <c r="E123" s="318"/>
    </row>
    <row r="124" spans="1:5" ht="50.25" customHeight="1" outlineLevel="1">
      <c r="C124" s="319"/>
      <c r="D124" s="320"/>
      <c r="E124" s="321"/>
    </row>
    <row r="126" spans="1:5" s="2" customFormat="1" ht="24.75" thickBot="1">
      <c r="A126" s="24" t="str">
        <f>+'(참고용)답변결과참조'!A14</f>
        <v>6. 시큐어코딩</v>
      </c>
      <c r="B126" s="56"/>
    </row>
    <row r="127" spans="1:5" ht="17.25" thickTop="1"/>
    <row r="128" spans="1:5" ht="51" customHeight="1">
      <c r="C128" s="213" t="s">
        <v>106</v>
      </c>
      <c r="D128" s="213"/>
      <c r="E128" s="213"/>
    </row>
    <row r="129" spans="1:5" outlineLevel="1"/>
    <row r="130" spans="1:5" s="22" customFormat="1" outlineLevel="1">
      <c r="A130" s="26"/>
      <c r="B130" s="23">
        <f>+'(참고용)답변결과참조'!B14</f>
        <v>6.1</v>
      </c>
      <c r="C130" s="22" t="str">
        <f>+'(참고용)답변결과참조'!E14</f>
        <v>시큐어코딩 적용</v>
      </c>
    </row>
    <row r="131" spans="1:5" outlineLevel="1">
      <c r="C131" s="212" t="s">
        <v>137</v>
      </c>
      <c r="D131" s="212"/>
      <c r="E131" s="212"/>
    </row>
    <row r="132" spans="1:5" ht="17.25" outlineLevel="1">
      <c r="C132" s="211" t="s">
        <v>47</v>
      </c>
      <c r="D132" s="211"/>
      <c r="E132" s="54" t="s">
        <v>48</v>
      </c>
    </row>
    <row r="133" spans="1:5" ht="42" customHeight="1" outlineLevel="1">
      <c r="C133" s="210"/>
      <c r="D133" s="210"/>
      <c r="E133" s="82"/>
    </row>
    <row r="134" spans="1:5" ht="18.75" customHeight="1" outlineLevel="1">
      <c r="C134" s="212" t="s">
        <v>166</v>
      </c>
      <c r="D134" s="212"/>
      <c r="E134" s="212"/>
    </row>
    <row r="135" spans="1:5" ht="183" customHeight="1" outlineLevel="1">
      <c r="C135" s="65" t="s">
        <v>167</v>
      </c>
      <c r="D135" s="230" t="s">
        <v>210</v>
      </c>
      <c r="E135" s="231"/>
    </row>
    <row r="136" spans="1:5" ht="319.5" customHeight="1" outlineLevel="1">
      <c r="C136" s="66" t="s">
        <v>168</v>
      </c>
      <c r="D136" s="235" t="s">
        <v>227</v>
      </c>
      <c r="E136" s="235"/>
    </row>
    <row r="137" spans="1:5" ht="17.25" outlineLevel="1">
      <c r="C137" s="209" t="s">
        <v>169</v>
      </c>
      <c r="D137" s="209"/>
      <c r="E137" s="209"/>
    </row>
    <row r="138" spans="1:5" ht="50.25" customHeight="1" outlineLevel="1">
      <c r="C138" s="65" t="s">
        <v>170</v>
      </c>
      <c r="D138" s="67" t="s">
        <v>171</v>
      </c>
      <c r="E138" s="68" t="s">
        <v>172</v>
      </c>
    </row>
    <row r="139" spans="1:5" outlineLevel="1"/>
  </sheetData>
  <mergeCells count="75">
    <mergeCell ref="D136:E136"/>
    <mergeCell ref="C137:E137"/>
    <mergeCell ref="A1:F1"/>
    <mergeCell ref="B3:C3"/>
    <mergeCell ref="D3:F3"/>
    <mergeCell ref="C102:D102"/>
    <mergeCell ref="C91:E91"/>
    <mergeCell ref="C97:E97"/>
    <mergeCell ref="B5:C5"/>
    <mergeCell ref="B6:C6"/>
    <mergeCell ref="D5:F5"/>
    <mergeCell ref="D6:F6"/>
    <mergeCell ref="C62:D62"/>
    <mergeCell ref="C63:D63"/>
    <mergeCell ref="C40:D40"/>
    <mergeCell ref="C121:D121"/>
    <mergeCell ref="C61:E61"/>
    <mergeCell ref="C122:E122"/>
    <mergeCell ref="C92:E92"/>
    <mergeCell ref="C100:E100"/>
    <mergeCell ref="D135:E135"/>
    <mergeCell ref="C65:E65"/>
    <mergeCell ref="C101:D101"/>
    <mergeCell ref="C90:D90"/>
    <mergeCell ref="C116:E116"/>
    <mergeCell ref="C119:E119"/>
    <mergeCell ref="C120:D120"/>
    <mergeCell ref="C107:E107"/>
    <mergeCell ref="C108:D108"/>
    <mergeCell ref="C109:D109"/>
    <mergeCell ref="C110:E110"/>
    <mergeCell ref="C111:E111"/>
    <mergeCell ref="C134:E134"/>
    <mergeCell ref="C103:E103"/>
    <mergeCell ref="C73:E73"/>
    <mergeCell ref="C85:E85"/>
    <mergeCell ref="C88:E88"/>
    <mergeCell ref="C89:D89"/>
    <mergeCell ref="C132:D132"/>
    <mergeCell ref="C133:D133"/>
    <mergeCell ref="C123:E124"/>
    <mergeCell ref="C128:E128"/>
    <mergeCell ref="C131:E131"/>
    <mergeCell ref="C104:E104"/>
    <mergeCell ref="C35:D35"/>
    <mergeCell ref="C36:D36"/>
    <mergeCell ref="C19:E19"/>
    <mergeCell ref="C21:D21"/>
    <mergeCell ref="C22:D22"/>
    <mergeCell ref="C20:E20"/>
    <mergeCell ref="C26:E26"/>
    <mergeCell ref="C30:D30"/>
    <mergeCell ref="C29:E29"/>
    <mergeCell ref="C31:D31"/>
    <mergeCell ref="B4:C4"/>
    <mergeCell ref="D4:F4"/>
    <mergeCell ref="C34:E34"/>
    <mergeCell ref="C16:D16"/>
    <mergeCell ref="D13:E13"/>
    <mergeCell ref="D14:E14"/>
    <mergeCell ref="C15:E15"/>
    <mergeCell ref="D11:E11"/>
    <mergeCell ref="D12:E12"/>
    <mergeCell ref="C17:D17"/>
    <mergeCell ref="C58:E58"/>
    <mergeCell ref="C57:E57"/>
    <mergeCell ref="C41:D41"/>
    <mergeCell ref="C50:D50"/>
    <mergeCell ref="C39:E39"/>
    <mergeCell ref="C51:D51"/>
    <mergeCell ref="C54:E54"/>
    <mergeCell ref="C55:D55"/>
    <mergeCell ref="C46:E46"/>
    <mergeCell ref="C49:E49"/>
    <mergeCell ref="C56:D56"/>
  </mergeCells>
  <phoneticPr fontId="2" type="noConversion"/>
  <hyperlinks>
    <hyperlink ref="B4:C4" r:id="rId1" display="디바이스 기술 요구사항"/>
    <hyperlink ref="C135" location="'==&gt;의뢰 시 작성'!C8" display="FlawFinder script 툴 설치"/>
    <hyperlink ref="C138" location="'==&gt;의뢰 시 작성'!D8" display="실핼 결과 첨부 방법 가이드 링크"/>
  </hyperlinks>
  <pageMargins left="0.70866141732283472" right="0.70866141732283472" top="0.74803149606299213" bottom="0.74803149606299213" header="0.31496062992125984" footer="0.31496062992125984"/>
  <pageSetup paperSize="9" scale="56" fitToHeight="4" orientation="portrait" horizontalDpi="300" verticalDpi="300" r:id="rId2"/>
  <drawing r:id="rId3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>
          <x14:formula1>
            <xm:f>문의옵션!$C$53:$C$54</xm:f>
          </x14:formula1>
          <xm:sqref>D67:D72</xm:sqref>
        </x14:dataValidation>
        <x14:dataValidation type="list" allowBlank="1" showInputMessage="1" showErrorMessage="1">
          <x14:formula1>
            <xm:f>문의옵션!$C$5:$C$9</xm:f>
          </x14:formula1>
          <xm:sqref>C17:D17</xm:sqref>
        </x14:dataValidation>
        <x14:dataValidation type="list" allowBlank="1" showInputMessage="1" showErrorMessage="1">
          <x14:formula1>
            <xm:f>문의옵션!$C$12:$C$16</xm:f>
          </x14:formula1>
          <xm:sqref>C22:D22</xm:sqref>
        </x14:dataValidation>
        <x14:dataValidation type="list" allowBlank="1" showInputMessage="1" showErrorMessage="1">
          <x14:formula1>
            <xm:f>문의옵션!$C$22:$C$24</xm:f>
          </x14:formula1>
          <xm:sqref>C31:D31</xm:sqref>
        </x14:dataValidation>
        <x14:dataValidation type="list" allowBlank="1" showInputMessage="1" showErrorMessage="1">
          <x14:formula1>
            <xm:f>문의옵션!$C$27:$C$29</xm:f>
          </x14:formula1>
          <xm:sqref>C36:D36</xm:sqref>
        </x14:dataValidation>
        <x14:dataValidation type="list" allowBlank="1" showInputMessage="1" showErrorMessage="1">
          <x14:formula1>
            <xm:f>문의옵션!$C$39:$C$41</xm:f>
          </x14:formula1>
          <xm:sqref>C51:D51</xm:sqref>
        </x14:dataValidation>
        <x14:dataValidation type="list" allowBlank="1" showInputMessage="1" showErrorMessage="1">
          <x14:formula1>
            <xm:f>문의옵션!$C$44:$C$47</xm:f>
          </x14:formula1>
          <xm:sqref>C56:D56</xm:sqref>
        </x14:dataValidation>
        <x14:dataValidation type="list" allowBlank="1" showInputMessage="1" showErrorMessage="1">
          <x14:formula1>
            <xm:f>문의옵션!$C$50:$C$51</xm:f>
          </x14:formula1>
          <xm:sqref>C63:D63</xm:sqref>
        </x14:dataValidation>
        <x14:dataValidation type="list" allowBlank="1" showInputMessage="1" showErrorMessage="1">
          <x14:formula1>
            <xm:f>문의옵션!$C$53:$C$54</xm:f>
          </x14:formula1>
          <xm:sqref>D75:D80</xm:sqref>
        </x14:dataValidation>
        <x14:dataValidation type="list" allowBlank="1" showInputMessage="1" showErrorMessage="1">
          <x14:formula1>
            <xm:f>문의옵션!$C$89:$C$91</xm:f>
          </x14:formula1>
          <xm:sqref>C133:D133</xm:sqref>
        </x14:dataValidation>
        <x14:dataValidation type="list" allowBlank="1" showInputMessage="1" showErrorMessage="1">
          <x14:formula1>
            <xm:f>문의옵션!$C$68:$C$70</xm:f>
          </x14:formula1>
          <xm:sqref>C102:D102</xm:sqref>
        </x14:dataValidation>
        <x14:dataValidation type="list" allowBlank="1" showInputMessage="1" showErrorMessage="1">
          <x14:formula1>
            <xm:f>문의옵션!$C$73:$C$75</xm:f>
          </x14:formula1>
          <xm:sqref>C109:D109</xm:sqref>
        </x14:dataValidation>
        <x14:dataValidation type="list" allowBlank="1" showInputMessage="1" showErrorMessage="1">
          <x14:formula1>
            <xm:f>문의옵션!$C$81:$C$83</xm:f>
          </x14:formula1>
          <xm:sqref>C121:D121</xm:sqref>
        </x14:dataValidation>
        <x14:dataValidation type="list" allowBlank="1" showInputMessage="1" showErrorMessage="1">
          <x14:formula1>
            <xm:f>문의옵션!$C$32:$C$34</xm:f>
          </x14:formula1>
          <xm:sqref>C41:D41</xm:sqref>
        </x14:dataValidation>
        <x14:dataValidation type="list" allowBlank="1" showInputMessage="1" showErrorMessage="1">
          <x14:formula1>
            <xm:f>문의옵션!$C$60:$C$62</xm:f>
          </x14:formula1>
          <xm:sqref>C90:D90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91"/>
  <sheetViews>
    <sheetView topLeftCell="A28" workbookViewId="0">
      <selection activeCell="C63" sqref="C63"/>
    </sheetView>
  </sheetViews>
  <sheetFormatPr defaultColWidth="8.875" defaultRowHeight="16.5" outlineLevelRow="1"/>
  <cols>
    <col min="1" max="1" width="4.125" customWidth="1"/>
    <col min="2" max="2" width="5.625" customWidth="1"/>
    <col min="3" max="3" width="140" customWidth="1"/>
    <col min="4" max="4" width="6.625" customWidth="1"/>
    <col min="7" max="7" width="7" customWidth="1"/>
  </cols>
  <sheetData>
    <row r="2" spans="1:5" s="2" customFormat="1" ht="24.75" thickBot="1">
      <c r="A2" s="24" t="s">
        <v>53</v>
      </c>
      <c r="B2" s="24" t="s">
        <v>1</v>
      </c>
    </row>
    <row r="3" spans="1:5" ht="17.25" outlineLevel="1" thickTop="1">
      <c r="A3" s="25"/>
      <c r="B3" s="39"/>
    </row>
    <row r="4" spans="1:5" outlineLevel="1">
      <c r="A4" s="25"/>
      <c r="B4" s="103">
        <v>0.1</v>
      </c>
      <c r="C4" s="223" t="s">
        <v>226</v>
      </c>
      <c r="D4" s="223"/>
      <c r="E4" s="223"/>
    </row>
    <row r="5" spans="1:5" ht="17.25">
      <c r="B5" s="104"/>
      <c r="C5" s="17" t="s">
        <v>90</v>
      </c>
    </row>
    <row r="6" spans="1:5" ht="17.25">
      <c r="B6" s="104"/>
      <c r="C6" s="17" t="s">
        <v>105</v>
      </c>
    </row>
    <row r="7" spans="1:5" ht="17.25">
      <c r="B7" s="104"/>
      <c r="C7" s="17" t="s">
        <v>96</v>
      </c>
    </row>
    <row r="8" spans="1:5" ht="17.25">
      <c r="B8" s="104"/>
      <c r="C8" s="17" t="s">
        <v>104</v>
      </c>
    </row>
    <row r="9" spans="1:5" ht="17.25">
      <c r="B9" s="104"/>
      <c r="C9" s="17" t="s">
        <v>97</v>
      </c>
    </row>
    <row r="10" spans="1:5">
      <c r="B10" s="104"/>
    </row>
    <row r="11" spans="1:5" s="58" customFormat="1" outlineLevel="1">
      <c r="B11" s="103">
        <v>0.2</v>
      </c>
      <c r="C11" s="223" t="s">
        <v>98</v>
      </c>
      <c r="D11" s="223"/>
      <c r="E11" s="223"/>
    </row>
    <row r="12" spans="1:5" ht="17.25">
      <c r="C12" s="17" t="s">
        <v>212</v>
      </c>
    </row>
    <row r="13" spans="1:5" ht="17.25">
      <c r="C13" s="17" t="s">
        <v>100</v>
      </c>
    </row>
    <row r="14" spans="1:5" ht="17.25">
      <c r="C14" s="17" t="s">
        <v>101</v>
      </c>
    </row>
    <row r="15" spans="1:5" ht="17.25">
      <c r="C15" s="17" t="s">
        <v>102</v>
      </c>
    </row>
    <row r="16" spans="1:5" ht="86.25">
      <c r="C16" s="17" t="s">
        <v>103</v>
      </c>
    </row>
    <row r="19" spans="1:3" s="2" customFormat="1" ht="24.75" thickBot="1">
      <c r="A19" s="24" t="str">
        <f>+'(참고용)답변결과참조'!A4</f>
        <v>1. 제조사 LoRa Key 관리 프로세스</v>
      </c>
      <c r="B19" s="56"/>
    </row>
    <row r="20" spans="1:3" ht="17.25" thickTop="1">
      <c r="A20" s="25"/>
      <c r="B20" s="39"/>
    </row>
    <row r="21" spans="1:3" s="22" customFormat="1">
      <c r="A21" s="26"/>
      <c r="B21" s="101">
        <f>+'(참고용)답변결과참조'!B4</f>
        <v>1.1000000000000001</v>
      </c>
      <c r="C21" s="22" t="str">
        <f>+'(참고용)답변결과참조'!E4</f>
        <v>SKT에서 제조사로 LoRa  Key  전송 시 보호 조치</v>
      </c>
    </row>
    <row r="22" spans="1:3" ht="17.25">
      <c r="C22" s="17" t="s">
        <v>241</v>
      </c>
    </row>
    <row r="23" spans="1:3" ht="17.25">
      <c r="C23" s="17" t="s">
        <v>243</v>
      </c>
    </row>
    <row r="24" spans="1:3" ht="17.25">
      <c r="C24" s="17" t="s">
        <v>242</v>
      </c>
    </row>
    <row r="25" spans="1:3" ht="17.25">
      <c r="C25" s="99"/>
    </row>
    <row r="26" spans="1:3" s="22" customFormat="1">
      <c r="B26" s="22">
        <f>+'(참고용)답변결과참조'!B5</f>
        <v>1.2</v>
      </c>
      <c r="C26" s="22" t="str">
        <f>+'(참고용)답변결과참조'!E5</f>
        <v>단말 provisioning 전, LoRa Key 관리(저장) 시 보호 조치</v>
      </c>
    </row>
    <row r="27" spans="1:3" ht="17.25">
      <c r="C27" s="17" t="s">
        <v>276</v>
      </c>
    </row>
    <row r="28" spans="1:3" ht="17.25">
      <c r="C28" s="17" t="s">
        <v>277</v>
      </c>
    </row>
    <row r="29" spans="1:3" ht="17.25">
      <c r="C29" s="17" t="s">
        <v>228</v>
      </c>
    </row>
    <row r="31" spans="1:3" s="22" customFormat="1">
      <c r="B31" s="22">
        <f>+'(참고용)답변결과참조'!B6</f>
        <v>1.3</v>
      </c>
      <c r="C31" s="22" t="str">
        <f>+'(참고용)답변결과참조'!E6</f>
        <v>단말 provisioning 후, 관리 및 폐기 방안</v>
      </c>
    </row>
    <row r="32" spans="1:3" ht="17.25">
      <c r="C32" s="17" t="s">
        <v>138</v>
      </c>
    </row>
    <row r="33" spans="1:3" ht="17.25">
      <c r="C33" s="17" t="s">
        <v>213</v>
      </c>
    </row>
    <row r="34" spans="1:3" ht="17.25">
      <c r="C34" s="17" t="s">
        <v>234</v>
      </c>
    </row>
    <row r="35" spans="1:3" ht="17.25">
      <c r="C35" s="99"/>
    </row>
    <row r="36" spans="1:3" s="2" customFormat="1" ht="24.75" thickBot="1">
      <c r="A36" s="2" t="str">
        <f>+'(참고용)답변결과참조'!A7</f>
        <v>2. LoRa Key 보호(단말 단)</v>
      </c>
    </row>
    <row r="37" spans="1:3" ht="17.25" thickTop="1"/>
    <row r="38" spans="1:3" s="22" customFormat="1">
      <c r="B38" s="22">
        <f>+'(참고용)답변결과참조'!B7</f>
        <v>2.1</v>
      </c>
      <c r="C38" s="22" t="str">
        <f>+'(참고용)답변결과참조'!E7</f>
        <v>(SKT 공인 모듈 사용) Lora Key 보호</v>
      </c>
    </row>
    <row r="39" spans="1:3" ht="17.25">
      <c r="C39" s="17" t="s">
        <v>139</v>
      </c>
    </row>
    <row r="40" spans="1:3" ht="17.25">
      <c r="C40" s="17" t="s">
        <v>140</v>
      </c>
    </row>
    <row r="41" spans="1:3" ht="17.25">
      <c r="C41" s="17" t="s">
        <v>189</v>
      </c>
    </row>
    <row r="43" spans="1:3" s="22" customFormat="1">
      <c r="B43" s="22">
        <f>+'(참고용)답변결과참조'!B8</f>
        <v>2.2000000000000002</v>
      </c>
      <c r="C43" s="22" t="str">
        <f>+'(참고용)답변결과참조'!E8</f>
        <v>(SKT 비공인 모듈 및 단말 타입) LoRa Key 보호</v>
      </c>
    </row>
    <row r="44" spans="1:3" ht="17.25">
      <c r="C44" s="17" t="s">
        <v>141</v>
      </c>
    </row>
    <row r="45" spans="1:3" ht="17.25">
      <c r="C45" s="17" t="s">
        <v>142</v>
      </c>
    </row>
    <row r="46" spans="1:3" ht="17.25">
      <c r="C46" s="17" t="s">
        <v>229</v>
      </c>
    </row>
    <row r="47" spans="1:3" ht="17.25">
      <c r="C47" s="17" t="s">
        <v>190</v>
      </c>
    </row>
    <row r="49" spans="1:3" s="22" customFormat="1">
      <c r="B49" s="22">
        <f>+'(참고용)답변결과참조'!B9</f>
        <v>2.2999999999999998</v>
      </c>
      <c r="C49" s="22" t="str">
        <f>+'(참고용)답변결과참조'!E9</f>
        <v>SKT LoRa AT/CLI+CMD 가이드 준수</v>
      </c>
    </row>
    <row r="50" spans="1:3" ht="17.25">
      <c r="C50" s="17" t="s">
        <v>154</v>
      </c>
    </row>
    <row r="51" spans="1:3" ht="17.25">
      <c r="C51" s="17" t="s">
        <v>155</v>
      </c>
    </row>
    <row r="53" spans="1:3" ht="17.25">
      <c r="C53" s="17" t="s">
        <v>129</v>
      </c>
    </row>
    <row r="54" spans="1:3" ht="17.25">
      <c r="C54" s="17" t="s">
        <v>130</v>
      </c>
    </row>
    <row r="57" spans="1:3" s="2" customFormat="1" ht="24.75" thickBot="1">
      <c r="A57" s="2" t="str">
        <f>+'(참고용)답변결과참조'!A10</f>
        <v>3. 단말 데이터 보호</v>
      </c>
    </row>
    <row r="58" spans="1:3" ht="17.25" thickTop="1"/>
    <row r="59" spans="1:3" s="22" customFormat="1">
      <c r="B59" s="22">
        <f>+'(참고용)답변결과참조'!B10</f>
        <v>3.1</v>
      </c>
      <c r="C59" s="22" t="str">
        <f>+'(참고용)답변결과참조'!E10</f>
        <v>단말 내 저장되는 데이터 저장 시 보호 조치</v>
      </c>
    </row>
    <row r="60" spans="1:3" ht="17.25">
      <c r="C60" s="17" t="s">
        <v>156</v>
      </c>
    </row>
    <row r="61" spans="1:3" ht="17.25">
      <c r="C61" s="17" t="s">
        <v>158</v>
      </c>
    </row>
    <row r="62" spans="1:3" ht="17.25">
      <c r="C62" s="17" t="s">
        <v>230</v>
      </c>
    </row>
    <row r="65" spans="1:3" s="2" customFormat="1" ht="24.75" thickBot="1">
      <c r="A65" s="2" t="str">
        <f>+'(참고용)답변결과참조'!A11</f>
        <v>4. 디버깅 기능</v>
      </c>
    </row>
    <row r="66" spans="1:3" ht="17.25" thickTop="1"/>
    <row r="67" spans="1:3" s="22" customFormat="1">
      <c r="B67" s="22">
        <f>+'(참고용)답변결과참조'!B11</f>
        <v>4.0999999999999996</v>
      </c>
      <c r="C67" s="22" t="str">
        <f>+'(참고용)답변결과참조'!E11</f>
        <v>JTAG 사용 가능</v>
      </c>
    </row>
    <row r="68" spans="1:3" ht="17.25">
      <c r="C68" s="17" t="s">
        <v>216</v>
      </c>
    </row>
    <row r="69" spans="1:3" ht="34.5">
      <c r="C69" s="17" t="s">
        <v>197</v>
      </c>
    </row>
    <row r="70" spans="1:3" ht="17.25">
      <c r="C70" s="17" t="s">
        <v>231</v>
      </c>
    </row>
    <row r="72" spans="1:3" s="22" customFormat="1">
      <c r="B72" s="22">
        <f>+'(참고용)답변결과참조'!B12</f>
        <v>4.2</v>
      </c>
      <c r="C72" s="22" t="str">
        <f>+'(참고용)답변결과참조'!E12</f>
        <v>UART 사용 가능</v>
      </c>
    </row>
    <row r="73" spans="1:3" ht="17.25">
      <c r="C73" s="17" t="s">
        <v>221</v>
      </c>
    </row>
    <row r="74" spans="1:3" ht="17.25">
      <c r="C74" s="17" t="s">
        <v>161</v>
      </c>
    </row>
    <row r="75" spans="1:3" ht="17.25">
      <c r="C75" s="17" t="s">
        <v>232</v>
      </c>
    </row>
    <row r="78" spans="1:3" s="2" customFormat="1" ht="24.75" thickBot="1">
      <c r="A78" s="2" t="str">
        <f>+'(참고용)답변결과참조'!A13</f>
        <v>5. 시큐어부트</v>
      </c>
    </row>
    <row r="79" spans="1:3" ht="17.25" thickTop="1"/>
    <row r="80" spans="1:3" s="22" customFormat="1">
      <c r="B80" s="22">
        <f>+'(참고용)답변결과참조'!B13</f>
        <v>5.0999999999999996</v>
      </c>
      <c r="C80" s="22" t="str">
        <f>+'(참고용)답변결과참조'!E13</f>
        <v>시큐어부트</v>
      </c>
    </row>
    <row r="81" spans="1:3" ht="17.25">
      <c r="C81" s="17" t="s">
        <v>218</v>
      </c>
    </row>
    <row r="82" spans="1:3" ht="17.25">
      <c r="C82" s="17" t="s">
        <v>217</v>
      </c>
    </row>
    <row r="83" spans="1:3" ht="17.25">
      <c r="C83" s="17" t="s">
        <v>233</v>
      </c>
    </row>
    <row r="86" spans="1:3" s="2" customFormat="1" ht="24.75" thickBot="1">
      <c r="A86" s="2" t="str">
        <f>+'(참고용)답변결과참조'!A14</f>
        <v>6. 시큐어코딩</v>
      </c>
    </row>
    <row r="87" spans="1:3" ht="17.25" thickTop="1"/>
    <row r="88" spans="1:3" s="22" customFormat="1">
      <c r="B88" s="22">
        <f>+'(참고용)답변결과참조'!B14</f>
        <v>6.1</v>
      </c>
      <c r="C88" s="22" t="str">
        <f>+'(참고용)답변결과참조'!E14</f>
        <v>시큐어코딩 적용</v>
      </c>
    </row>
    <row r="89" spans="1:3" ht="17.25">
      <c r="C89" s="17" t="s">
        <v>219</v>
      </c>
    </row>
    <row r="90" spans="1:3" ht="17.25">
      <c r="C90" s="17" t="s">
        <v>240</v>
      </c>
    </row>
    <row r="91" spans="1:3" ht="17.25">
      <c r="C91" s="17" t="s">
        <v>235</v>
      </c>
    </row>
  </sheetData>
  <mergeCells count="2">
    <mergeCell ref="C11:E11"/>
    <mergeCell ref="C4:E4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88" fitToHeight="4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4"/>
  <sheetViews>
    <sheetView topLeftCell="A10" zoomScale="70" zoomScaleNormal="70" zoomScalePageLayoutView="55" workbookViewId="0">
      <selection activeCell="H11" sqref="H11"/>
    </sheetView>
  </sheetViews>
  <sheetFormatPr defaultColWidth="8.875" defaultRowHeight="26.25"/>
  <cols>
    <col min="1" max="1" width="20.375" style="93" customWidth="1"/>
    <col min="2" max="2" width="8.125" style="20" customWidth="1"/>
    <col min="3" max="3" width="15.375" style="20" customWidth="1"/>
    <col min="4" max="4" width="12.625" style="20" hidden="1" customWidth="1"/>
    <col min="5" max="5" width="31" style="97" customWidth="1"/>
    <col min="6" max="6" width="13.125" style="5" hidden="1" customWidth="1"/>
    <col min="7" max="7" width="15.875" style="6" customWidth="1"/>
    <col min="8" max="10" width="50" style="6" customWidth="1"/>
    <col min="11" max="16384" width="8.875" style="7"/>
  </cols>
  <sheetData>
    <row r="1" spans="1:10" ht="39" thickBot="1">
      <c r="A1" s="242" t="s">
        <v>272</v>
      </c>
      <c r="B1" s="243"/>
      <c r="C1" s="243"/>
      <c r="D1" s="243"/>
      <c r="E1" s="243"/>
      <c r="F1" s="243"/>
      <c r="G1" s="243"/>
      <c r="H1" s="243"/>
      <c r="I1" s="243"/>
      <c r="J1" s="244"/>
    </row>
    <row r="2" spans="1:10" ht="27" thickBot="1"/>
    <row r="3" spans="1:10" ht="105.75" thickBot="1">
      <c r="A3" s="134" t="s">
        <v>2</v>
      </c>
      <c r="B3" s="135" t="s">
        <v>52</v>
      </c>
      <c r="C3" s="162" t="s">
        <v>180</v>
      </c>
      <c r="D3" s="163" t="s">
        <v>181</v>
      </c>
      <c r="E3" s="136" t="s">
        <v>89</v>
      </c>
      <c r="F3" s="136" t="s">
        <v>225</v>
      </c>
      <c r="G3" s="162" t="s">
        <v>179</v>
      </c>
      <c r="H3" s="137" t="s">
        <v>0</v>
      </c>
      <c r="I3" s="138" t="s">
        <v>273</v>
      </c>
      <c r="J3" s="139" t="s">
        <v>274</v>
      </c>
    </row>
    <row r="4" spans="1:10" ht="82.5" customHeight="1">
      <c r="A4" s="246" t="s">
        <v>205</v>
      </c>
      <c r="B4" s="129">
        <v>1.1000000000000001</v>
      </c>
      <c r="C4" s="252">
        <f>IF(D4=1,"위험",IF(D4=2,"양호",IF(D4=3,"우수",IF(D4=4,"NA",0))))</f>
        <v>0</v>
      </c>
      <c r="D4" s="249">
        <f>MIN(F4:F6)</f>
        <v>0</v>
      </c>
      <c r="E4" s="130" t="s">
        <v>206</v>
      </c>
      <c r="F4" s="131">
        <f>IF(G4="위험",1,IF(G4="양호",2,IF(G4="우수",3,IF(G4="NA",4,0))))</f>
        <v>0</v>
      </c>
      <c r="G4" s="128" t="str">
        <f>MID('(작성용)질의서'!C31,2,2)</f>
        <v/>
      </c>
      <c r="H4" s="132" t="s">
        <v>244</v>
      </c>
      <c r="I4" s="133" t="s">
        <v>245</v>
      </c>
      <c r="J4" s="140" t="s">
        <v>246</v>
      </c>
    </row>
    <row r="5" spans="1:10" ht="82.5" customHeight="1">
      <c r="A5" s="245"/>
      <c r="B5" s="78">
        <v>1.2</v>
      </c>
      <c r="C5" s="252"/>
      <c r="D5" s="249"/>
      <c r="E5" s="98" t="s">
        <v>247</v>
      </c>
      <c r="F5" s="116">
        <f t="shared" ref="F5:F14" si="0">IF(G5="위험",1,IF(G5="양호",2,IF(G5="우수",3,IF(G5="NA",4,0))))</f>
        <v>0</v>
      </c>
      <c r="G5" s="114" t="str">
        <f>MID('(작성용)질의서'!C36,2,2)</f>
        <v/>
      </c>
      <c r="H5" s="100" t="s">
        <v>184</v>
      </c>
      <c r="I5" s="113" t="s">
        <v>145</v>
      </c>
      <c r="J5" s="141" t="s">
        <v>146</v>
      </c>
    </row>
    <row r="6" spans="1:10" ht="82.5" customHeight="1">
      <c r="A6" s="245"/>
      <c r="B6" s="78">
        <v>1.3</v>
      </c>
      <c r="C6" s="253"/>
      <c r="D6" s="250"/>
      <c r="E6" s="98" t="s">
        <v>248</v>
      </c>
      <c r="F6" s="116">
        <f t="shared" si="0"/>
        <v>0</v>
      </c>
      <c r="G6" s="114" t="str">
        <f>MID('(작성용)질의서'!C41,2,2)</f>
        <v/>
      </c>
      <c r="H6" s="100" t="s">
        <v>185</v>
      </c>
      <c r="I6" s="113" t="s">
        <v>147</v>
      </c>
      <c r="J6" s="141" t="s">
        <v>148</v>
      </c>
    </row>
    <row r="7" spans="1:10" ht="82.5" customHeight="1">
      <c r="A7" s="245" t="s">
        <v>252</v>
      </c>
      <c r="B7" s="78">
        <v>2.1</v>
      </c>
      <c r="C7" s="254">
        <f>IF(D7=1,"위험",IF(D7=2,"양호",IF(D7=3,"우수",IF(D7=4,"NA",0))))</f>
        <v>0</v>
      </c>
      <c r="D7" s="251">
        <f>MIN(F7:F9)</f>
        <v>0</v>
      </c>
      <c r="E7" s="98" t="s">
        <v>187</v>
      </c>
      <c r="F7" s="116">
        <f t="shared" si="0"/>
        <v>0</v>
      </c>
      <c r="G7" s="114" t="str">
        <f>MID('(작성용)질의서'!C51,2,2)</f>
        <v/>
      </c>
      <c r="H7" s="100" t="s">
        <v>237</v>
      </c>
      <c r="I7" s="247" t="s">
        <v>238</v>
      </c>
      <c r="J7" s="248"/>
    </row>
    <row r="8" spans="1:10" ht="82.5" customHeight="1">
      <c r="A8" s="245"/>
      <c r="B8" s="78">
        <v>2.2000000000000002</v>
      </c>
      <c r="C8" s="252"/>
      <c r="D8" s="249"/>
      <c r="E8" s="98" t="s">
        <v>188</v>
      </c>
      <c r="F8" s="116">
        <f t="shared" si="0"/>
        <v>2</v>
      </c>
      <c r="G8" s="114" t="str">
        <f>MID('(작성용)질의서'!C56,2,2)</f>
        <v>양호</v>
      </c>
      <c r="H8" s="100" t="s">
        <v>144</v>
      </c>
      <c r="I8" s="113" t="s">
        <v>149</v>
      </c>
      <c r="J8" s="141" t="s">
        <v>150</v>
      </c>
    </row>
    <row r="9" spans="1:10" ht="82.5" customHeight="1">
      <c r="A9" s="245"/>
      <c r="B9" s="78">
        <v>2.2999999999999998</v>
      </c>
      <c r="C9" s="253"/>
      <c r="D9" s="250"/>
      <c r="E9" s="98" t="s">
        <v>151</v>
      </c>
      <c r="F9" s="116">
        <f t="shared" si="0"/>
        <v>2</v>
      </c>
      <c r="G9" s="114" t="str">
        <f>MID('(작성용)질의서'!C63,2,2)</f>
        <v>양호</v>
      </c>
      <c r="H9" s="100" t="s">
        <v>153</v>
      </c>
      <c r="I9" s="247" t="s">
        <v>152</v>
      </c>
      <c r="J9" s="248"/>
    </row>
    <row r="10" spans="1:10" ht="60.75">
      <c r="A10" s="142" t="s">
        <v>82</v>
      </c>
      <c r="B10" s="78">
        <v>3.1</v>
      </c>
      <c r="C10" s="114">
        <f>IF(D10=1,"위험",IF(D10=2,"양호",IF(D10=3,"우수",0)))</f>
        <v>0</v>
      </c>
      <c r="D10" s="127">
        <f>+F10</f>
        <v>0</v>
      </c>
      <c r="E10" s="98" t="s">
        <v>86</v>
      </c>
      <c r="F10" s="116">
        <f t="shared" si="0"/>
        <v>0</v>
      </c>
      <c r="G10" s="114" t="str">
        <f>MID('(작성용)질의서'!C90,2,2)</f>
        <v/>
      </c>
      <c r="H10" s="100" t="s">
        <v>157</v>
      </c>
      <c r="I10" s="113" t="s">
        <v>159</v>
      </c>
      <c r="J10" s="141" t="s">
        <v>160</v>
      </c>
    </row>
    <row r="11" spans="1:10" ht="81">
      <c r="A11" s="245" t="s">
        <v>83</v>
      </c>
      <c r="B11" s="78">
        <v>4.0999999999999996</v>
      </c>
      <c r="C11" s="254" t="str">
        <f>IF(D11=1,"위험",IF(D11=2,"양호",IF(D11=3,"우수",0)))</f>
        <v>양호</v>
      </c>
      <c r="D11" s="251">
        <f>MIN(F11:F12)</f>
        <v>2</v>
      </c>
      <c r="E11" s="98" t="s">
        <v>214</v>
      </c>
      <c r="F11" s="116">
        <f t="shared" si="0"/>
        <v>2</v>
      </c>
      <c r="G11" s="114" t="str">
        <f>MID('(작성용)질의서'!C102,2,2)</f>
        <v>양호</v>
      </c>
      <c r="H11" s="113" t="s">
        <v>249</v>
      </c>
      <c r="I11" s="113" t="s">
        <v>251</v>
      </c>
      <c r="J11" s="141" t="s">
        <v>250</v>
      </c>
    </row>
    <row r="12" spans="1:10" ht="60.75">
      <c r="A12" s="245"/>
      <c r="B12" s="78">
        <v>4.2</v>
      </c>
      <c r="C12" s="253"/>
      <c r="D12" s="250"/>
      <c r="E12" s="98" t="s">
        <v>215</v>
      </c>
      <c r="F12" s="116">
        <f t="shared" si="0"/>
        <v>2</v>
      </c>
      <c r="G12" s="114" t="str">
        <f>MID('(작성용)질의서'!C109,2,2)</f>
        <v>양호</v>
      </c>
      <c r="H12" s="115" t="s">
        <v>220</v>
      </c>
      <c r="I12" s="113" t="s">
        <v>162</v>
      </c>
      <c r="J12" s="141" t="s">
        <v>163</v>
      </c>
    </row>
    <row r="13" spans="1:10" ht="60.75">
      <c r="A13" s="142" t="s">
        <v>84</v>
      </c>
      <c r="B13" s="78">
        <v>5.0999999999999996</v>
      </c>
      <c r="C13" s="114" t="str">
        <f>IF(D13=1,"위험",IF(D13=2,"양호",IF(D13=3,"우수",0)))</f>
        <v>양호</v>
      </c>
      <c r="D13" s="127">
        <f>+F13</f>
        <v>2</v>
      </c>
      <c r="E13" s="98" t="s">
        <v>87</v>
      </c>
      <c r="F13" s="116">
        <f t="shared" si="0"/>
        <v>2</v>
      </c>
      <c r="G13" s="114" t="str">
        <f>MID('(작성용)질의서'!C121,2,2)</f>
        <v>양호</v>
      </c>
      <c r="H13" s="115" t="s">
        <v>164</v>
      </c>
      <c r="I13" s="113" t="s">
        <v>222</v>
      </c>
      <c r="J13" s="141" t="s">
        <v>165</v>
      </c>
    </row>
    <row r="14" spans="1:10" ht="61.5" thickBot="1">
      <c r="A14" s="143" t="s">
        <v>85</v>
      </c>
      <c r="B14" s="144">
        <v>6.1</v>
      </c>
      <c r="C14" s="76">
        <f>IF(D14=1,"위험",IF(D14=2,"양호",IF(D14=3,"우수",0)))</f>
        <v>0</v>
      </c>
      <c r="D14" s="145">
        <f>+F14</f>
        <v>0</v>
      </c>
      <c r="E14" s="146" t="s">
        <v>88</v>
      </c>
      <c r="F14" s="147">
        <f t="shared" si="0"/>
        <v>0</v>
      </c>
      <c r="G14" s="76" t="str">
        <f>MID('(작성용)질의서'!C133,2,2)</f>
        <v/>
      </c>
      <c r="H14" s="148" t="s">
        <v>223</v>
      </c>
      <c r="I14" s="149" t="s">
        <v>239</v>
      </c>
      <c r="J14" s="150" t="s">
        <v>224</v>
      </c>
    </row>
  </sheetData>
  <mergeCells count="12">
    <mergeCell ref="A1:J1"/>
    <mergeCell ref="A7:A9"/>
    <mergeCell ref="A4:A6"/>
    <mergeCell ref="A11:A12"/>
    <mergeCell ref="I7:J7"/>
    <mergeCell ref="I9:J9"/>
    <mergeCell ref="D4:D6"/>
    <mergeCell ref="D7:D9"/>
    <mergeCell ref="D11:D12"/>
    <mergeCell ref="C4:C6"/>
    <mergeCell ref="C7:C9"/>
    <mergeCell ref="C11:C12"/>
  </mergeCells>
  <phoneticPr fontId="2" type="noConversion"/>
  <conditionalFormatting sqref="H4">
    <cfRule type="expression" dxfId="97" priority="82">
      <formula>$G4="미흡"</formula>
    </cfRule>
    <cfRule type="expression" dxfId="96" priority="83">
      <formula>$G4="위험"</formula>
    </cfRule>
  </conditionalFormatting>
  <conditionalFormatting sqref="H7">
    <cfRule type="expression" dxfId="95" priority="73">
      <formula>$G7="미흡"</formula>
    </cfRule>
    <cfRule type="expression" dxfId="94" priority="74">
      <formula>$G7="위험"</formula>
    </cfRule>
  </conditionalFormatting>
  <conditionalFormatting sqref="H8">
    <cfRule type="expression" dxfId="93" priority="11">
      <formula>$G8="NA"</formula>
    </cfRule>
    <cfRule type="expression" dxfId="92" priority="71">
      <formula>$G8="미흡"</formula>
    </cfRule>
    <cfRule type="expression" dxfId="91" priority="72">
      <formula>$G8="위험"</formula>
    </cfRule>
  </conditionalFormatting>
  <conditionalFormatting sqref="H9">
    <cfRule type="expression" dxfId="90" priority="69">
      <formula>$G9="미흡"</formula>
    </cfRule>
    <cfRule type="expression" dxfId="89" priority="70">
      <formula>$G9="위험"</formula>
    </cfRule>
  </conditionalFormatting>
  <conditionalFormatting sqref="H10">
    <cfRule type="expression" dxfId="88" priority="67">
      <formula>$G10="미흡"</formula>
    </cfRule>
    <cfRule type="expression" dxfId="87" priority="68">
      <formula>$G10="위험"</formula>
    </cfRule>
  </conditionalFormatting>
  <conditionalFormatting sqref="H14">
    <cfRule type="expression" dxfId="86" priority="63">
      <formula>$G14="미흡"</formula>
    </cfRule>
    <cfRule type="expression" dxfId="85" priority="64">
      <formula>$G14="위험"</formula>
    </cfRule>
  </conditionalFormatting>
  <conditionalFormatting sqref="H12">
    <cfRule type="expression" dxfId="84" priority="62">
      <formula>$G12="위험"</formula>
    </cfRule>
  </conditionalFormatting>
  <conditionalFormatting sqref="H13">
    <cfRule type="expression" dxfId="83" priority="61">
      <formula>$G13="위험"</formula>
    </cfRule>
  </conditionalFormatting>
  <conditionalFormatting sqref="I4">
    <cfRule type="expression" dxfId="82" priority="57">
      <formula>$G4="양호"</formula>
    </cfRule>
  </conditionalFormatting>
  <conditionalFormatting sqref="I5">
    <cfRule type="expression" dxfId="81" priority="56">
      <formula>$G5="양호"</formula>
    </cfRule>
  </conditionalFormatting>
  <conditionalFormatting sqref="I6">
    <cfRule type="expression" dxfId="80" priority="55">
      <formula>$G6="양호"</formula>
    </cfRule>
  </conditionalFormatting>
  <conditionalFormatting sqref="I8">
    <cfRule type="expression" dxfId="79" priority="54">
      <formula>$G8="양호"</formula>
    </cfRule>
  </conditionalFormatting>
  <conditionalFormatting sqref="I10">
    <cfRule type="expression" dxfId="78" priority="53">
      <formula>$G10="양호"</formula>
    </cfRule>
  </conditionalFormatting>
  <conditionalFormatting sqref="I9:J9">
    <cfRule type="expression" dxfId="77" priority="48">
      <formula>$G9="양호"</formula>
    </cfRule>
  </conditionalFormatting>
  <conditionalFormatting sqref="I12">
    <cfRule type="expression" dxfId="76" priority="51">
      <formula>$G12="양호"</formula>
    </cfRule>
  </conditionalFormatting>
  <conditionalFormatting sqref="I13">
    <cfRule type="expression" dxfId="75" priority="50">
      <formula>$G13="양호"</formula>
    </cfRule>
  </conditionalFormatting>
  <conditionalFormatting sqref="I7:J7">
    <cfRule type="expression" dxfId="74" priority="49">
      <formula>$G7="양호"</formula>
    </cfRule>
  </conditionalFormatting>
  <conditionalFormatting sqref="J4">
    <cfRule type="expression" dxfId="73" priority="46">
      <formula>$G4="우수"</formula>
    </cfRule>
  </conditionalFormatting>
  <conditionalFormatting sqref="J5">
    <cfRule type="expression" dxfId="72" priority="40">
      <formula>$G5="우수"</formula>
    </cfRule>
  </conditionalFormatting>
  <conditionalFormatting sqref="J6">
    <cfRule type="expression" dxfId="71" priority="39">
      <formula>$G6="우수"</formula>
    </cfRule>
  </conditionalFormatting>
  <conditionalFormatting sqref="J8">
    <cfRule type="expression" dxfId="70" priority="38">
      <formula>$G8="우수"</formula>
    </cfRule>
  </conditionalFormatting>
  <conditionalFormatting sqref="J10">
    <cfRule type="expression" dxfId="69" priority="37">
      <formula>$G10="우수"</formula>
    </cfRule>
  </conditionalFormatting>
  <conditionalFormatting sqref="J12">
    <cfRule type="expression" dxfId="68" priority="35">
      <formula>$G12="우수"</formula>
    </cfRule>
  </conditionalFormatting>
  <conditionalFormatting sqref="J13">
    <cfRule type="expression" dxfId="67" priority="34">
      <formula>$G13="우수"</formula>
    </cfRule>
  </conditionalFormatting>
  <conditionalFormatting sqref="H5">
    <cfRule type="expression" dxfId="66" priority="16">
      <formula>$G5="미흡"</formula>
    </cfRule>
    <cfRule type="expression" dxfId="65" priority="17">
      <formula>$G5="위험"</formula>
    </cfRule>
  </conditionalFormatting>
  <conditionalFormatting sqref="H6">
    <cfRule type="expression" dxfId="64" priority="14">
      <formula>$G6="미흡"</formula>
    </cfRule>
    <cfRule type="expression" dxfId="63" priority="15">
      <formula>$G6="위험"</formula>
    </cfRule>
  </conditionalFormatting>
  <conditionalFormatting sqref="H11">
    <cfRule type="expression" dxfId="62" priority="7">
      <formula>$G11="미흡"</formula>
    </cfRule>
    <cfRule type="expression" dxfId="61" priority="8">
      <formula>$G11="위험"</formula>
    </cfRule>
  </conditionalFormatting>
  <conditionalFormatting sqref="I11">
    <cfRule type="expression" dxfId="60" priority="6">
      <formula>$G11="양호"</formula>
    </cfRule>
  </conditionalFormatting>
  <conditionalFormatting sqref="J11">
    <cfRule type="expression" dxfId="59" priority="5">
      <formula>$G11="우수"</formula>
    </cfRule>
  </conditionalFormatting>
  <conditionalFormatting sqref="I14">
    <cfRule type="expression" dxfId="58" priority="4">
      <formula>$G14="양호"</formula>
    </cfRule>
  </conditionalFormatting>
  <conditionalFormatting sqref="J14">
    <cfRule type="expression" dxfId="57" priority="2">
      <formula>$G14="우수"</formula>
    </cfRule>
  </conditionalFormatting>
  <conditionalFormatting sqref="H7:J7">
    <cfRule type="expression" dxfId="56" priority="13">
      <formula>$G7="NA"</formula>
    </cfRule>
  </conditionalFormatting>
  <conditionalFormatting sqref="H4:J4">
    <cfRule type="expression" dxfId="55" priority="9">
      <formula>$G4="NA"</formula>
    </cfRule>
  </conditionalFormatting>
  <conditionalFormatting sqref="H5:J5">
    <cfRule type="expression" dxfId="54" priority="10">
      <formula>$G5="NA"</formula>
    </cfRule>
  </conditionalFormatting>
  <pageMargins left="0.23622047244094491" right="0.23622047244094491" top="0.74803149606299213" bottom="0.74803149606299213" header="0.31496062992125984" footer="0.31496062992125984"/>
  <pageSetup paperSize="9" scale="64" orientation="landscape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35" operator="equal" id="{BB682162-BA3C-4C66-978C-60BBD5FBD9BC}">
            <xm:f>Option!$A$3</xm:f>
            <x14:dxf>
              <font>
                <color theme="0"/>
              </font>
              <fill>
                <patternFill>
                  <bgColor theme="4"/>
                </patternFill>
              </fill>
            </x14:dxf>
          </x14:cfRule>
          <x14:cfRule type="cellIs" priority="436" operator="equal" id="{8A7C8621-DD42-41B2-BFD8-82738FDBE927}">
            <xm:f>Option!$A$2</xm:f>
            <x14:dxf>
              <font>
                <color theme="0"/>
              </font>
              <fill>
                <patternFill>
                  <bgColor theme="6"/>
                </patternFill>
              </fill>
            </x14:dxf>
          </x14:cfRule>
          <x14:cfRule type="cellIs" priority="437" operator="equal" id="{949026E8-369A-477D-B561-A32E0593F09F}">
            <xm:f>Option!$A$1</xm:f>
            <x14:dxf>
              <font>
                <color theme="0"/>
              </font>
              <fill>
                <patternFill>
                  <bgColor theme="5"/>
                </patternFill>
              </fill>
            </x14:dxf>
          </x14:cfRule>
          <xm:sqref>G4:G14</xm:sqref>
        </x14:conditionalFormatting>
        <x14:conditionalFormatting xmlns:xm="http://schemas.microsoft.com/office/excel/2006/main">
          <x14:cfRule type="cellIs" priority="441" operator="equal" id="{93C426D0-7B3B-45AB-987D-5960C310F49B}">
            <xm:f>Option!$A$1</xm:f>
            <x14:dxf>
              <font>
                <color theme="0"/>
              </font>
              <fill>
                <patternFill>
                  <bgColor theme="5"/>
                </patternFill>
              </fill>
            </x14:dxf>
          </x14:cfRule>
          <xm:sqref>C14:D14</xm:sqref>
        </x14:conditionalFormatting>
        <x14:conditionalFormatting xmlns:xm="http://schemas.microsoft.com/office/excel/2006/main">
          <x14:cfRule type="cellIs" priority="439" operator="equal" id="{98D5E803-5A8D-4FC3-86F1-20287E02E202}">
            <xm:f>Option!$A$2</xm:f>
            <x14:dxf>
              <font>
                <color theme="0"/>
              </font>
              <fill>
                <patternFill>
                  <bgColor theme="6"/>
                </patternFill>
              </fill>
            </x14:dxf>
          </x14:cfRule>
          <x14:cfRule type="cellIs" priority="440" operator="equal" id="{9B29D33F-0CCD-4D2A-A37E-E92C7D0B5EBD}">
            <xm:f>Option!$A$3</xm:f>
            <x14:dxf>
              <font>
                <color theme="0"/>
              </font>
              <fill>
                <patternFill>
                  <bgColor theme="4"/>
                </patternFill>
              </fill>
            </x14:dxf>
          </x14:cfRule>
          <xm:sqref>C4:C14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5" sqref="B5"/>
    </sheetView>
  </sheetViews>
  <sheetFormatPr defaultColWidth="8.875" defaultRowHeight="17.25"/>
  <cols>
    <col min="1" max="1" width="24" style="7" customWidth="1"/>
    <col min="2" max="2" width="8.875" style="39"/>
    <col min="3" max="3" width="11.375" style="39" customWidth="1"/>
  </cols>
  <sheetData>
    <row r="1" spans="1:3" ht="16.5">
      <c r="A1"/>
    </row>
    <row r="3" spans="1:3" ht="16.5">
      <c r="A3" s="38" t="s">
        <v>75</v>
      </c>
      <c r="B3" s="40"/>
      <c r="C3" s="40" t="s">
        <v>76</v>
      </c>
    </row>
    <row r="4" spans="1:3" ht="16.5" customHeight="1">
      <c r="A4" s="38" t="str">
        <f>+'(참고용)답변결과참조'!A4</f>
        <v>1. 제조사 LoRa Key 관리 프로세스</v>
      </c>
      <c r="B4" s="40">
        <f>+'(참고용)답변결과참조'!C4</f>
        <v>0</v>
      </c>
      <c r="C4" s="41">
        <f>+'(참고용)답변결과참조'!D4</f>
        <v>0</v>
      </c>
    </row>
    <row r="5" spans="1:3" ht="16.5" customHeight="1">
      <c r="A5" s="38" t="str">
        <f>+'(참고용)답변결과참조'!A7</f>
        <v>2. LoRa Key 보호(단말 단)</v>
      </c>
      <c r="B5" s="40">
        <f>+'(참고용)답변결과참조'!C7</f>
        <v>0</v>
      </c>
      <c r="C5" s="41">
        <f>+'(참고용)답변결과참조'!D7</f>
        <v>0</v>
      </c>
    </row>
    <row r="6" spans="1:3" ht="16.5" customHeight="1">
      <c r="A6" s="38" t="str">
        <f>+'(참고용)답변결과참조'!A10</f>
        <v>3. 단말 데이터 보호</v>
      </c>
      <c r="B6" s="40">
        <f>+'(참고용)답변결과참조'!C10</f>
        <v>0</v>
      </c>
      <c r="C6" s="41">
        <f>+'(참고용)답변결과참조'!D10</f>
        <v>0</v>
      </c>
    </row>
    <row r="7" spans="1:3" ht="16.5" customHeight="1">
      <c r="A7" s="38" t="str">
        <f>+'(참고용)답변결과참조'!A11</f>
        <v>4. 디버깅 기능</v>
      </c>
      <c r="B7" s="40" t="str">
        <f>+'(참고용)답변결과참조'!C11</f>
        <v>양호</v>
      </c>
      <c r="C7" s="41">
        <f>+'(참고용)답변결과참조'!D11</f>
        <v>2</v>
      </c>
    </row>
    <row r="8" spans="1:3" ht="16.5" customHeight="1">
      <c r="A8" s="38" t="str">
        <f>+'(참고용)답변결과참조'!A13</f>
        <v>5. 시큐어부트</v>
      </c>
      <c r="B8" s="40" t="str">
        <f>+'(참고용)답변결과참조'!C13</f>
        <v>양호</v>
      </c>
      <c r="C8" s="41">
        <f>+'(참고용)답변결과참조'!D13</f>
        <v>2</v>
      </c>
    </row>
    <row r="9" spans="1:3" ht="16.5" customHeight="1">
      <c r="A9" s="38" t="str">
        <f>+'(참고용)답변결과참조'!A14</f>
        <v>6. 시큐어코딩</v>
      </c>
      <c r="B9" s="40">
        <f>+'(참고용)답변결과참조'!C14</f>
        <v>0</v>
      </c>
      <c r="C9" s="41">
        <f>+'(참고용)답변결과참조'!D14</f>
        <v>0</v>
      </c>
    </row>
    <row r="11" spans="1:3">
      <c r="B11" s="40" t="s">
        <v>3</v>
      </c>
      <c r="C11" s="40">
        <v>1</v>
      </c>
    </row>
    <row r="12" spans="1:3">
      <c r="B12" s="40" t="s">
        <v>4</v>
      </c>
      <c r="C12" s="40">
        <v>2</v>
      </c>
    </row>
    <row r="13" spans="1:3">
      <c r="B13" s="40" t="s">
        <v>236</v>
      </c>
      <c r="C13" s="40">
        <v>3</v>
      </c>
    </row>
    <row r="14" spans="1:3">
      <c r="B14" s="40" t="s">
        <v>54</v>
      </c>
      <c r="C14" s="40">
        <v>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"/>
  <sheetViews>
    <sheetView workbookViewId="0">
      <selection activeCell="D14" sqref="D14"/>
    </sheetView>
  </sheetViews>
  <sheetFormatPr defaultColWidth="8.875" defaultRowHeight="26.25"/>
  <cols>
    <col min="1" max="1" width="2.875" style="30" customWidth="1"/>
    <col min="2" max="2" width="8.875" style="29"/>
    <col min="3" max="3" width="22.875" style="30" customWidth="1"/>
    <col min="4" max="4" width="76.125" style="30" bestFit="1" customWidth="1"/>
    <col min="5" max="16384" width="8.875" style="30"/>
  </cols>
  <sheetData>
    <row r="2" spans="2:4" ht="87.75" customHeight="1">
      <c r="B2" s="255" t="s">
        <v>69</v>
      </c>
      <c r="C2" s="256"/>
      <c r="D2" s="256"/>
    </row>
    <row r="3" spans="2:4">
      <c r="B3" s="33" t="s">
        <v>66</v>
      </c>
      <c r="C3" s="33" t="s">
        <v>67</v>
      </c>
      <c r="D3" s="33" t="s">
        <v>68</v>
      </c>
    </row>
    <row r="4" spans="2:4">
      <c r="B4" s="31">
        <v>1</v>
      </c>
      <c r="C4" s="42" t="s">
        <v>70</v>
      </c>
      <c r="D4" s="32" t="s">
        <v>72</v>
      </c>
    </row>
    <row r="5" spans="2:4">
      <c r="B5" s="31">
        <v>2</v>
      </c>
      <c r="C5" s="43" t="s">
        <v>71</v>
      </c>
      <c r="D5" s="32" t="s">
        <v>73</v>
      </c>
    </row>
  </sheetData>
  <mergeCells count="1">
    <mergeCell ref="B2:D2"/>
  </mergeCells>
  <phoneticPr fontId="2" type="noConversion"/>
  <hyperlinks>
    <hyperlink ref="C4" location="레포트!A1" display="레포트"/>
    <hyperlink ref="C5" location="최종점검결과!A1" display="최종 점검 결과"/>
  </hyperlink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13</vt:i4>
      </vt:variant>
      <vt:variant>
        <vt:lpstr>차트</vt:lpstr>
      </vt:variant>
      <vt:variant>
        <vt:i4>1</vt:i4>
      </vt:variant>
    </vt:vector>
  </HeadingPairs>
  <TitlesOfParts>
    <vt:vector size="14" baseType="lpstr">
      <vt:lpstr>Process안내</vt:lpstr>
      <vt:lpstr>보안등급기준표</vt:lpstr>
      <vt:lpstr>점검신청</vt:lpstr>
      <vt:lpstr>==&gt;의뢰 시 작성</vt:lpstr>
      <vt:lpstr>(작성용)질의서</vt:lpstr>
      <vt:lpstr>문의옵션</vt:lpstr>
      <vt:lpstr>(참고용)답변결과참조</vt:lpstr>
      <vt:lpstr>결과변화</vt:lpstr>
      <vt:lpstr>==&gt;SKT 작성</vt:lpstr>
      <vt:lpstr>결과변화2</vt:lpstr>
      <vt:lpstr>최종점검결과</vt:lpstr>
      <vt:lpstr>레포트</vt:lpstr>
      <vt:lpstr>Option</vt:lpstr>
      <vt:lpstr>(참고용)보안수준 맵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황태근/IT보안팀</dc:creator>
  <cp:lastModifiedBy>baekjg</cp:lastModifiedBy>
  <cp:lastPrinted>2017-08-28T05:40:35Z</cp:lastPrinted>
  <dcterms:created xsi:type="dcterms:W3CDTF">2016-11-08T07:21:12Z</dcterms:created>
  <dcterms:modified xsi:type="dcterms:W3CDTF">2017-12-27T23:16:58Z</dcterms:modified>
</cp:coreProperties>
</file>