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<sst xmlns="http://schemas.openxmlformats.org/spreadsheetml/2006/main" count="39" uniqueCount="39">
  <si>
    <t xml:space="preserve">Год</t>
  </si>
  <si>
    <t xml:space="preserve">Выручка</t>
  </si>
  <si>
    <t xml:space="preserve">Себестоимость</t>
  </si>
  <si>
    <t xml:space="preserve">Валовая прибыль</t>
  </si>
  <si>
    <t xml:space="preserve">Операционная прибыль</t>
  </si>
  <si>
    <t xml:space="preserve">Прибыль до налогообложения</t>
  </si>
  <si>
    <t xml:space="preserve">Налог на прибыль</t>
  </si>
  <si>
    <t xml:space="preserve">Чистая прибыль</t>
  </si>
  <si>
    <t xml:space="preserve">Внеоборотные активы</t>
  </si>
  <si>
    <t xml:space="preserve">Оборотные активы</t>
  </si>
  <si>
    <t xml:space="preserve">Активы</t>
  </si>
  <si>
    <t xml:space="preserve">Капитал</t>
  </si>
  <si>
    <t xml:space="preserve">Долгосрочные обязательства</t>
  </si>
  <si>
    <t xml:space="preserve">Краткосрочные обязательства</t>
  </si>
  <si>
    <t xml:space="preserve">Обязательства</t>
  </si>
  <si>
    <t xml:space="preserve">Пассивы</t>
  </si>
  <si>
    <t xml:space="preserve">Налог на прибыль, %</t>
  </si>
  <si>
    <t xml:space="preserve">Амортизация</t>
  </si>
  <si>
    <t xml:space="preserve">Capex</t>
  </si>
  <si>
    <t xml:space="preserve">Оборотный капитал</t>
  </si>
  <si>
    <t xml:space="preserve">Изменение в оборотном капитале</t>
  </si>
  <si>
    <t xml:space="preserve">FCF</t>
  </si>
  <si>
    <t xml:space="preserve">Количество акций</t>
  </si>
  <si>
    <t xml:space="preserve">Цена акции</t>
  </si>
  <si>
    <t xml:space="preserve">Капитализация</t>
  </si>
  <si>
    <t xml:space="preserve">Долгосрочные кредиты</t>
  </si>
  <si>
    <t xml:space="preserve">Краткосрочные кредиты</t>
  </si>
  <si>
    <t xml:space="preserve">Долг</t>
  </si>
  <si>
    <t xml:space="preserve">Cash</t>
  </si>
  <si>
    <t xml:space="preserve">Чистый долг</t>
  </si>
  <si>
    <t xml:space="preserve">EV</t>
  </si>
  <si>
    <t xml:space="preserve">EBITDA</t>
  </si>
  <si>
    <t xml:space="preserve">EV/EBITDA</t>
  </si>
  <si>
    <t xml:space="preserve">EV/S</t>
  </si>
  <si>
    <t xml:space="preserve">P/E</t>
  </si>
  <si>
    <t xml:space="preserve">P/S</t>
  </si>
  <si>
    <t xml:space="preserve">Debt/EBITDA</t>
  </si>
  <si>
    <t xml:space="preserve">ROA</t>
  </si>
  <si>
    <t xml:space="preserve">Дивиденды на акцию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</si>
</sst>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\ [$₽-419];[RED]\-#,##0\ [$₽-419]"/>
    <numFmt numFmtId="167" formatCode="0.00%"/>
    <numFmt numFmtId="168" formatCode="#,##0.00"/>
    <numFmt numFmtId="169" formatCode="#,##0\ [$₽-419];[RED]\-#,##0\ [$₽-419]"/>
    <numFmt numFmtId="170" formatCode="#,##0.00\ [$₽-419];[RED]\-#,##0.00\ [$₽-419]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40" activeCellId="0" sqref="B40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3.57"/>
    <col collapsed="false" customWidth="true" hidden="false" outlineLevel="0" max="8" min="2" style="2" width="19.71"/>
  </cols>
  <sheetData>
    <row r="1" s="5" customFormat="true" ht="12.8" hidden="false" customHeight="false" outlineLevel="0" collapsed="false">
      <c r="A1" s="3" t="s">
        <v>0</v>
      </c>
      <c r="B1" s="4" t="n">
        <v>2019</v>
      </c>
      <c r="C1" s="4" t="n">
        <v>2018</v>
      </c>
      <c r="D1" s="4" t="n">
        <v>2017</v>
      </c>
      <c r="E1" s="4" t="n">
        <v>2016</v>
      </c>
      <c r="F1" s="4" t="n">
        <v>2015</v>
      </c>
      <c r="G1" s="4" t="n">
        <v>2014</v>
      </c>
      <c r="H1" s="4" t="n">
        <v>2013</v>
      </c>
    </row>
    <row r="2" s="7" customFormat="true" ht="12.8" hidden="false" customHeight="false" outlineLevel="0" collapsed="false">
      <c r="A2" s="1" t="s">
        <v>1</v>
      </c>
      <c r="B2" s="6" t="n">
        <v>53074000000</v>
      </c>
      <c r="C2" s="6" t="n">
        <v>43411000000</v>
      </c>
      <c r="D2" s="6" t="n">
        <v>37303000000</v>
      </c>
      <c r="E2" s="6" t="n">
        <v>35903000000</v>
      </c>
      <c r="F2" s="6" t="n">
        <v>30706000000</v>
      </c>
      <c r="G2" s="6" t="n">
        <v>28163000000</v>
      </c>
      <c r="H2" s="6" t="n">
        <v>26378000000</v>
      </c>
    </row>
    <row r="3" s="7" customFormat="true" ht="12.8" hidden="false" customHeight="false" outlineLevel="0" collapsed="false">
      <c r="A3" s="1" t="s">
        <v>2</v>
      </c>
      <c r="B3" s="6" t="n">
        <v>33547000000</v>
      </c>
      <c r="C3" s="6" t="n">
        <v>26521000000</v>
      </c>
      <c r="D3" s="6" t="n">
        <v>23628000000</v>
      </c>
      <c r="E3" s="6" t="n">
        <v>21385000000</v>
      </c>
      <c r="F3" s="6" t="n">
        <v>18033000000</v>
      </c>
      <c r="G3" s="6" t="n">
        <v>16135000000</v>
      </c>
      <c r="H3" s="6" t="n">
        <v>15098000000</v>
      </c>
    </row>
    <row r="4" s="10" customFormat="true" ht="12.8" hidden="false" customHeight="false" outlineLevel="0" collapsed="false">
      <c r="A4" s="8" t="s">
        <v>3</v>
      </c>
      <c r="B4" s="9" t="n">
        <f aca="false">B2-B3</f>
        <v>19527000000</v>
      </c>
      <c r="C4" s="9" t="n">
        <f aca="false">C2-C3</f>
        <v>16890000000</v>
      </c>
      <c r="D4" s="9" t="n">
        <f aca="false">D2-D3</f>
        <v>13675000000</v>
      </c>
      <c r="E4" s="9" t="n">
        <f aca="false">E2-E3</f>
        <v>14518000000</v>
      </c>
      <c r="F4" s="9" t="n">
        <f aca="false">F2-F3</f>
        <v>12673000000</v>
      </c>
      <c r="G4" s="9" t="n">
        <f aca="false">G2-G3</f>
        <v>12028000000</v>
      </c>
      <c r="H4" s="9" t="n">
        <f aca="false">H2-H3</f>
        <v>11280000000</v>
      </c>
    </row>
    <row r="5" s="7" customFormat="true" ht="12.8" hidden="false" customHeight="false" outlineLevel="0" collapsed="false">
      <c r="A5" s="1" t="s">
        <v>4</v>
      </c>
      <c r="B5" s="6" t="n">
        <v>4392000000</v>
      </c>
      <c r="C5" s="6" t="n">
        <v>3273000000</v>
      </c>
      <c r="D5" s="6" t="n">
        <v>2848000000</v>
      </c>
      <c r="E5" s="6" t="n">
        <v>2486000000</v>
      </c>
      <c r="F5" s="6" t="n">
        <v>2109000000</v>
      </c>
      <c r="G5" s="6" t="n">
        <v>2274000000</v>
      </c>
      <c r="H5" s="6" t="n">
        <v>3127000000</v>
      </c>
    </row>
    <row r="6" s="7" customFormat="true" ht="12.8" hidden="false" customHeight="false" outlineLevel="0" collapsed="false">
      <c r="A6" s="1" t="s">
        <v>5</v>
      </c>
      <c r="B6" s="6" t="n">
        <v>1963000000</v>
      </c>
      <c r="C6" s="6" t="n">
        <v>1214000000</v>
      </c>
      <c r="D6" s="6" t="n">
        <v>926000000</v>
      </c>
      <c r="E6" s="6" t="n">
        <v>453000000</v>
      </c>
      <c r="F6" s="6" t="n">
        <v>372000000</v>
      </c>
      <c r="G6" s="6" t="n">
        <v>1329000000</v>
      </c>
      <c r="H6" s="6" t="n">
        <v>1925000000</v>
      </c>
    </row>
    <row r="7" s="7" customFormat="true" ht="12.8" hidden="false" customHeight="false" outlineLevel="0" collapsed="false">
      <c r="A7" s="1" t="s">
        <v>6</v>
      </c>
      <c r="B7" s="6" t="n">
        <v>530000000</v>
      </c>
      <c r="C7" s="6" t="n">
        <v>276000000</v>
      </c>
      <c r="D7" s="6" t="n">
        <v>271000000</v>
      </c>
      <c r="E7" s="6" t="n">
        <v>178000000</v>
      </c>
      <c r="F7" s="6" t="n">
        <v>131000000</v>
      </c>
      <c r="G7" s="6" t="n">
        <v>239000000</v>
      </c>
      <c r="H7" s="6" t="n">
        <v>384000000</v>
      </c>
    </row>
    <row r="8" s="10" customFormat="true" ht="12.8" hidden="false" customHeight="false" outlineLevel="0" collapsed="false">
      <c r="A8" s="8" t="s">
        <v>7</v>
      </c>
      <c r="B8" s="9" t="n">
        <f aca="false">B6-B7</f>
        <v>1433000000</v>
      </c>
      <c r="C8" s="9" t="n">
        <f aca="false">C6-C7</f>
        <v>938000000</v>
      </c>
      <c r="D8" s="9" t="n">
        <f aca="false">D6-D7</f>
        <v>655000000</v>
      </c>
      <c r="E8" s="9" t="n">
        <f aca="false">E6-E7</f>
        <v>275000000</v>
      </c>
      <c r="F8" s="9" t="n">
        <f aca="false">F6-F7</f>
        <v>241000000</v>
      </c>
      <c r="G8" s="9" t="n">
        <f aca="false">G6-G7</f>
        <v>1090000000</v>
      </c>
      <c r="H8" s="9" t="n">
        <f aca="false">H6-H7</f>
        <v>1541000000</v>
      </c>
    </row>
    <row r="9" s="7" customFormat="true" ht="12.8" hidden="false" customHeight="false" outlineLevel="0" collapsed="false">
      <c r="A9" s="1" t="s">
        <v>8</v>
      </c>
      <c r="B9" s="6" t="n">
        <v>29459000000</v>
      </c>
      <c r="C9" s="6" t="n">
        <v>25431000000</v>
      </c>
      <c r="D9" s="6" t="n">
        <v>17861000000</v>
      </c>
      <c r="E9" s="6" t="n">
        <v>16893000000</v>
      </c>
      <c r="F9" s="6" t="n">
        <v>15467000000</v>
      </c>
      <c r="G9" s="6" t="n">
        <v>14836000000</v>
      </c>
      <c r="H9" s="6" t="n">
        <v>13993000000</v>
      </c>
    </row>
    <row r="10" s="7" customFormat="true" ht="12.8" hidden="false" customHeight="false" outlineLevel="0" collapsed="false">
      <c r="A10" s="1" t="s">
        <v>9</v>
      </c>
      <c r="B10" s="6" t="n">
        <v>27969000000</v>
      </c>
      <c r="C10" s="6" t="n">
        <v>22691000000</v>
      </c>
      <c r="D10" s="6" t="n">
        <v>23134000000</v>
      </c>
      <c r="E10" s="6" t="n">
        <v>21100000000</v>
      </c>
      <c r="F10" s="6" t="n">
        <v>20186000000</v>
      </c>
      <c r="G10" s="6" t="n">
        <v>19883000000</v>
      </c>
      <c r="H10" s="6" t="n">
        <v>20289000000</v>
      </c>
    </row>
    <row r="11" s="10" customFormat="true" ht="12.8" hidden="false" customHeight="false" outlineLevel="0" collapsed="false">
      <c r="A11" s="8" t="s">
        <v>10</v>
      </c>
      <c r="B11" s="9" t="n">
        <f aca="false">B9+B10</f>
        <v>57428000000</v>
      </c>
      <c r="C11" s="9" t="n">
        <f aca="false">C9+C10</f>
        <v>48122000000</v>
      </c>
      <c r="D11" s="9" t="n">
        <f aca="false">D9+D10</f>
        <v>40995000000</v>
      </c>
      <c r="E11" s="9" t="n">
        <f aca="false">E9+E10</f>
        <v>37993000000</v>
      </c>
      <c r="F11" s="9" t="n">
        <f aca="false">F9+F10</f>
        <v>35653000000</v>
      </c>
      <c r="G11" s="9" t="n">
        <f aca="false">G9+G10</f>
        <v>34719000000</v>
      </c>
      <c r="H11" s="9" t="n">
        <f aca="false">H9+H10</f>
        <v>34282000000</v>
      </c>
    </row>
    <row r="12" s="7" customFormat="true" ht="12.8" hidden="false" customHeight="false" outlineLevel="0" collapsed="false">
      <c r="A12" s="1" t="s">
        <v>11</v>
      </c>
      <c r="B12" s="6" t="n">
        <v>20033000000</v>
      </c>
      <c r="C12" s="6" t="n">
        <v>19303000000</v>
      </c>
      <c r="D12" s="6" t="n">
        <v>19448000000</v>
      </c>
      <c r="E12" s="6" t="n">
        <v>19453000000</v>
      </c>
      <c r="F12" s="6" t="n">
        <v>19261000000</v>
      </c>
      <c r="G12" s="6" t="n">
        <v>19144000000</v>
      </c>
      <c r="H12" s="6" t="n">
        <v>18369000000</v>
      </c>
    </row>
    <row r="13" s="7" customFormat="true" ht="12.8" hidden="false" customHeight="false" outlineLevel="0" collapsed="false">
      <c r="A13" s="1" t="s">
        <v>12</v>
      </c>
      <c r="B13" s="6" t="n">
        <v>16611000000</v>
      </c>
      <c r="C13" s="6" t="n">
        <v>14079000000</v>
      </c>
      <c r="D13" s="6" t="n">
        <v>10956000000</v>
      </c>
      <c r="E13" s="6" t="n">
        <v>6968000000</v>
      </c>
      <c r="F13" s="6" t="n">
        <v>6202000000</v>
      </c>
      <c r="G13" s="6" t="n">
        <v>6076000000</v>
      </c>
      <c r="H13" s="6" t="n">
        <v>6347000000</v>
      </c>
    </row>
    <row r="14" s="7" customFormat="true" ht="12.8" hidden="false" customHeight="false" outlineLevel="0" collapsed="false">
      <c r="A14" s="1" t="s">
        <v>13</v>
      </c>
      <c r="B14" s="6" t="n">
        <v>20784000000</v>
      </c>
      <c r="C14" s="6" t="n">
        <v>14740000000</v>
      </c>
      <c r="D14" s="6" t="n">
        <v>10591000000</v>
      </c>
      <c r="E14" s="6" t="n">
        <v>11572000000</v>
      </c>
      <c r="F14" s="6" t="n">
        <v>10190000000</v>
      </c>
      <c r="G14" s="6" t="n">
        <v>9499000000</v>
      </c>
      <c r="H14" s="6" t="n">
        <v>9566000000</v>
      </c>
    </row>
    <row r="15" s="10" customFormat="true" ht="12.8" hidden="false" customHeight="false" outlineLevel="0" collapsed="false">
      <c r="A15" s="8" t="s">
        <v>14</v>
      </c>
      <c r="B15" s="9" t="n">
        <f aca="false">B13+B14</f>
        <v>37395000000</v>
      </c>
      <c r="C15" s="9" t="n">
        <f aca="false">C13+C14</f>
        <v>28819000000</v>
      </c>
      <c r="D15" s="9" t="n">
        <f aca="false">D13+D14</f>
        <v>21547000000</v>
      </c>
      <c r="E15" s="9" t="n">
        <f aca="false">E13+E14</f>
        <v>18540000000</v>
      </c>
      <c r="F15" s="9" t="n">
        <f aca="false">F13+F14</f>
        <v>16392000000</v>
      </c>
      <c r="G15" s="9" t="n">
        <f aca="false">G13+G14</f>
        <v>15575000000</v>
      </c>
      <c r="H15" s="9" t="n">
        <f aca="false">H13+H14</f>
        <v>15913000000</v>
      </c>
    </row>
    <row r="16" s="10" customFormat="true" ht="12.8" hidden="false" customHeight="false" outlineLevel="0" collapsed="false">
      <c r="A16" s="8" t="s">
        <v>15</v>
      </c>
      <c r="B16" s="9" t="n">
        <f aca="false">B15+B12</f>
        <v>57428000000</v>
      </c>
      <c r="C16" s="9" t="n">
        <f aca="false">C15+C12</f>
        <v>48122000000</v>
      </c>
      <c r="D16" s="9" t="n">
        <f aca="false">D15+D12</f>
        <v>40995000000</v>
      </c>
      <c r="E16" s="9" t="n">
        <f aca="false">E15+E12</f>
        <v>37993000000</v>
      </c>
      <c r="F16" s="9" t="n">
        <f aca="false">F15+F12</f>
        <v>35653000000</v>
      </c>
      <c r="G16" s="9" t="n">
        <f aca="false">G15+G12</f>
        <v>34719000000</v>
      </c>
      <c r="H16" s="9" t="n">
        <f aca="false">H15+H12</f>
        <v>34282000000</v>
      </c>
    </row>
    <row r="17" s="10" customFormat="true" ht="12.8" hidden="false" customHeight="false" outlineLevel="0" collapsed="false">
      <c r="A17" s="8" t="s">
        <v>16</v>
      </c>
      <c r="B17" s="11" t="n">
        <f aca="false">B7/B6</f>
        <v>0.269994905756495</v>
      </c>
      <c r="C17" s="11" t="n">
        <f aca="false">C7/C6</f>
        <v>0.227347611202636</v>
      </c>
      <c r="D17" s="11" t="n">
        <f aca="false">D7/D6</f>
        <v>0.292656587473002</v>
      </c>
      <c r="E17" s="11" t="n">
        <f aca="false">E7/E6</f>
        <v>0.392935982339956</v>
      </c>
      <c r="F17" s="11" t="n">
        <f aca="false">F7/F6</f>
        <v>0.352150537634409</v>
      </c>
      <c r="G17" s="11" t="n">
        <f aca="false">G7/G6</f>
        <v>0.179834462001505</v>
      </c>
      <c r="H17" s="11" t="n">
        <f aca="false">H7/H6</f>
        <v>0.199480519480519</v>
      </c>
    </row>
    <row r="18" s="7" customFormat="true" ht="12.8" hidden="false" customHeight="false" outlineLevel="0" collapsed="false">
      <c r="A18" s="1" t="s">
        <v>17</v>
      </c>
      <c r="B18" s="6" t="n">
        <v>2103000000</v>
      </c>
      <c r="C18" s="6" t="n">
        <v>978000000</v>
      </c>
      <c r="D18" s="6" t="n">
        <v>768000000</v>
      </c>
      <c r="E18" s="6" t="n">
        <v>726000000</v>
      </c>
      <c r="F18" s="6" t="n">
        <v>776000000</v>
      </c>
      <c r="G18" s="6" t="n">
        <v>699000000</v>
      </c>
      <c r="H18" s="6" t="n">
        <v>547000000</v>
      </c>
    </row>
    <row r="19" s="7" customFormat="true" ht="12.8" hidden="false" customHeight="false" outlineLevel="0" collapsed="false">
      <c r="A19" s="1" t="s">
        <v>18</v>
      </c>
      <c r="B19" s="6" t="n">
        <v>1660000000</v>
      </c>
      <c r="C19" s="6" t="n">
        <v>1756000000</v>
      </c>
      <c r="D19" s="6" t="n">
        <v>918000000</v>
      </c>
      <c r="E19" s="6" t="n">
        <v>579000000</v>
      </c>
      <c r="F19" s="6" t="n">
        <v>639000000</v>
      </c>
      <c r="G19" s="6" t="n">
        <v>790000000</v>
      </c>
      <c r="H19" s="6" t="n">
        <v>1147000000</v>
      </c>
    </row>
    <row r="20" s="10" customFormat="true" ht="12.8" hidden="false" customHeight="false" outlineLevel="0" collapsed="false">
      <c r="A20" s="8" t="s">
        <v>19</v>
      </c>
      <c r="B20" s="9" t="n">
        <f aca="false">B10-B14</f>
        <v>7185000000</v>
      </c>
      <c r="C20" s="9" t="n">
        <f aca="false">C10-C14</f>
        <v>7951000000</v>
      </c>
      <c r="D20" s="9" t="n">
        <f aca="false">D10-D14</f>
        <v>12543000000</v>
      </c>
      <c r="E20" s="9" t="n">
        <f aca="false">E10-E14</f>
        <v>9528000000</v>
      </c>
      <c r="F20" s="9" t="n">
        <f aca="false">F10-F14</f>
        <v>9996000000</v>
      </c>
      <c r="G20" s="9" t="n">
        <f aca="false">G10-G14</f>
        <v>10384000000</v>
      </c>
      <c r="H20" s="9" t="n">
        <f aca="false">H10-H14</f>
        <v>10723000000</v>
      </c>
    </row>
    <row r="21" s="10" customFormat="true" ht="12.8" hidden="false" customHeight="false" outlineLevel="0" collapsed="false">
      <c r="A21" s="8" t="s">
        <v>20</v>
      </c>
      <c r="B21" s="9" t="n">
        <f aca="false">B20-C20</f>
        <v>-766000000</v>
      </c>
      <c r="C21" s="9" t="n">
        <f aca="false">C20-D20</f>
        <v>-4592000000</v>
      </c>
      <c r="D21" s="9" t="n">
        <f aca="false">D20-E20</f>
        <v>3015000000</v>
      </c>
      <c r="E21" s="9" t="n">
        <f aca="false">E20-F20</f>
        <v>-468000000</v>
      </c>
      <c r="F21" s="9" t="n">
        <f aca="false">F20-G20</f>
        <v>-388000000</v>
      </c>
      <c r="G21" s="9" t="n">
        <f aca="false">G20-H20</f>
        <v>-339000000</v>
      </c>
      <c r="H21" s="9"/>
    </row>
    <row r="22" s="10" customFormat="true" ht="12.8" hidden="false" customHeight="false" outlineLevel="0" collapsed="false">
      <c r="A22" s="8" t="s">
        <v>21</v>
      </c>
      <c r="B22" s="9" t="n">
        <f aca="false">B5*(1-B17)+B18-B19-B21</f>
        <v>4415182373.91747</v>
      </c>
      <c r="C22" s="9" t="n">
        <f aca="false">C5*(1-C17)+C18-C19-C21</f>
        <v>6342891268.53377</v>
      </c>
      <c r="D22" s="9" t="n">
        <f aca="false">D5*(1-D17)+D18-D19-D21</f>
        <v>-1150485961.12311</v>
      </c>
      <c r="E22" s="9" t="n">
        <f aca="false">E5*(1-E17)+E18-E19-E21</f>
        <v>2124161147.90287</v>
      </c>
      <c r="F22" s="9" t="n">
        <f aca="false">F5*(1-F17)+F18-F19-F21</f>
        <v>1891314516.12903</v>
      </c>
      <c r="G22" s="9" t="n">
        <f aca="false">G5*(1-G17)+G18-G19-G21</f>
        <v>2113056433.40858</v>
      </c>
      <c r="H22" s="9"/>
    </row>
    <row r="23" s="7" customFormat="true" ht="12.8" hidden="false" customHeight="false" outlineLevel="0" collapsed="false">
      <c r="A23" s="1" t="s">
        <v>22</v>
      </c>
      <c r="B23" s="6" t="n">
        <v>13046000</v>
      </c>
      <c r="C23" s="6" t="n">
        <v>13448000</v>
      </c>
      <c r="D23" s="6" t="n">
        <v>16993000</v>
      </c>
      <c r="E23" s="6" t="n">
        <v>17188000000</v>
      </c>
      <c r="F23" s="6" t="n">
        <v>17203000000</v>
      </c>
      <c r="G23" s="6" t="n">
        <v>17252000000</v>
      </c>
      <c r="H23" s="6" t="n">
        <v>18050000000</v>
      </c>
    </row>
    <row r="24" s="7" customFormat="true" ht="12.8" hidden="false" customHeight="false" outlineLevel="0" collapsed="false">
      <c r="A24" s="1" t="s">
        <v>23</v>
      </c>
      <c r="B24" s="6" t="n">
        <v>1313</v>
      </c>
      <c r="C24" s="6" t="n">
        <v>408</v>
      </c>
      <c r="D24" s="6" t="n">
        <v>645</v>
      </c>
      <c r="E24" s="6"/>
      <c r="F24" s="6"/>
      <c r="G24" s="6"/>
      <c r="H24" s="6"/>
    </row>
    <row r="25" s="10" customFormat="true" ht="12.8" hidden="false" customHeight="false" outlineLevel="0" collapsed="false">
      <c r="A25" s="8" t="s">
        <v>24</v>
      </c>
      <c r="B25" s="9" t="n">
        <f aca="false">B23*B24</f>
        <v>17129398000</v>
      </c>
      <c r="C25" s="9" t="n">
        <f aca="false">C23*C24</f>
        <v>5486784000</v>
      </c>
      <c r="D25" s="9" t="n">
        <f aca="false">D23*D24</f>
        <v>10960485000</v>
      </c>
      <c r="E25" s="9"/>
      <c r="F25" s="9"/>
      <c r="G25" s="9"/>
      <c r="H25" s="9"/>
    </row>
    <row r="26" s="7" customFormat="true" ht="12.8" hidden="false" customHeight="false" outlineLevel="0" collapsed="false">
      <c r="A26" s="1" t="s">
        <v>25</v>
      </c>
      <c r="B26" s="6" t="n">
        <v>12628000000</v>
      </c>
      <c r="C26" s="6" t="n">
        <v>12419000000</v>
      </c>
      <c r="D26" s="6" t="n">
        <v>10112000000</v>
      </c>
      <c r="E26" s="6" t="n">
        <v>6123000000</v>
      </c>
      <c r="F26" s="6"/>
      <c r="G26" s="6"/>
      <c r="H26" s="6"/>
    </row>
    <row r="27" s="7" customFormat="true" ht="12.8" hidden="false" customHeight="false" outlineLevel="0" collapsed="false">
      <c r="A27" s="1" t="s">
        <v>26</v>
      </c>
      <c r="B27" s="6" t="n">
        <v>2388000000</v>
      </c>
      <c r="C27" s="6" t="n">
        <v>467000000</v>
      </c>
      <c r="D27" s="6" t="n">
        <v>900000000</v>
      </c>
      <c r="E27" s="6" t="n">
        <v>2930000000</v>
      </c>
      <c r="F27" s="6"/>
      <c r="G27" s="6"/>
      <c r="H27" s="6"/>
    </row>
    <row r="28" s="10" customFormat="true" ht="12.8" hidden="false" customHeight="false" outlineLevel="0" collapsed="false">
      <c r="A28" s="8" t="s">
        <v>27</v>
      </c>
      <c r="B28" s="9" t="n">
        <f aca="false">B26+B27</f>
        <v>15016000000</v>
      </c>
      <c r="C28" s="9" t="n">
        <f aca="false">C26+C27</f>
        <v>12886000000</v>
      </c>
      <c r="D28" s="9" t="n">
        <f aca="false">D26+D27</f>
        <v>11012000000</v>
      </c>
      <c r="E28" s="9" t="n">
        <f aca="false">E26+E27</f>
        <v>9053000000</v>
      </c>
      <c r="F28" s="9"/>
      <c r="G28" s="9"/>
      <c r="H28" s="9"/>
    </row>
    <row r="29" s="7" customFormat="true" ht="12.8" hidden="false" customHeight="false" outlineLevel="0" collapsed="false">
      <c r="A29" s="1" t="s">
        <v>28</v>
      </c>
      <c r="B29" s="6" t="n">
        <v>1085000000</v>
      </c>
      <c r="C29" s="6" t="n">
        <v>1083000000</v>
      </c>
      <c r="D29" s="6" t="n">
        <v>819000000</v>
      </c>
      <c r="E29" s="6" t="n">
        <v>1010000000</v>
      </c>
      <c r="F29" s="6"/>
      <c r="G29" s="6"/>
      <c r="H29" s="6"/>
    </row>
    <row r="30" s="10" customFormat="true" ht="12.8" hidden="false" customHeight="false" outlineLevel="0" collapsed="false">
      <c r="A30" s="8" t="s">
        <v>29</v>
      </c>
      <c r="B30" s="9" t="n">
        <f aca="false">B28-B29</f>
        <v>13931000000</v>
      </c>
      <c r="C30" s="9" t="n">
        <f aca="false">C28-C29</f>
        <v>11803000000</v>
      </c>
      <c r="D30" s="9" t="n">
        <f aca="false">D28-D29</f>
        <v>10193000000</v>
      </c>
      <c r="E30" s="9" t="n">
        <f aca="false">E28-E29</f>
        <v>8043000000</v>
      </c>
      <c r="F30" s="9"/>
      <c r="G30" s="9"/>
      <c r="H30" s="9"/>
    </row>
    <row r="31" s="10" customFormat="true" ht="12.8" hidden="false" customHeight="false" outlineLevel="0" collapsed="false">
      <c r="A31" s="8" t="s">
        <v>30</v>
      </c>
      <c r="B31" s="9" t="n">
        <f aca="false">B25+B30</f>
        <v>31060398000</v>
      </c>
      <c r="C31" s="9" t="n">
        <f aca="false">C25+C30</f>
        <v>17289784000</v>
      </c>
      <c r="D31" s="9" t="n">
        <f aca="false">D25+D30</f>
        <v>21153485000</v>
      </c>
      <c r="E31" s="9"/>
      <c r="F31" s="9"/>
      <c r="G31" s="9"/>
      <c r="H31" s="9"/>
    </row>
    <row r="32" s="10" customFormat="true" ht="12.8" hidden="false" customHeight="false" outlineLevel="0" collapsed="false">
      <c r="A32" s="8" t="s">
        <v>31</v>
      </c>
      <c r="B32" s="9" t="n">
        <f aca="false">B5+B18</f>
        <v>6495000000</v>
      </c>
      <c r="C32" s="9" t="n">
        <f aca="false">C5+C18</f>
        <v>4251000000</v>
      </c>
      <c r="D32" s="9" t="n">
        <f aca="false">D5+D18</f>
        <v>3616000000</v>
      </c>
      <c r="E32" s="9" t="n">
        <f aca="false">E5+E18</f>
        <v>3212000000</v>
      </c>
      <c r="F32" s="9" t="n">
        <f aca="false">F5+F18</f>
        <v>2885000000</v>
      </c>
      <c r="G32" s="9" t="n">
        <f aca="false">G5+G18</f>
        <v>2973000000</v>
      </c>
      <c r="H32" s="9" t="n">
        <f aca="false">H5+H18</f>
        <v>3674000000</v>
      </c>
    </row>
    <row r="33" s="13" customFormat="true" ht="12.8" hidden="false" customHeight="false" outlineLevel="0" collapsed="false">
      <c r="A33" s="8" t="s">
        <v>32</v>
      </c>
      <c r="B33" s="12" t="n">
        <f aca="false">B31/B32</f>
        <v>4.78220138568129</v>
      </c>
      <c r="C33" s="12" t="n">
        <f aca="false">C31/C32</f>
        <v>4.06722747588803</v>
      </c>
      <c r="D33" s="12" t="n">
        <f aca="false">D31/D32</f>
        <v>5.84996819690266</v>
      </c>
      <c r="E33" s="12"/>
      <c r="F33" s="12"/>
      <c r="G33" s="12"/>
      <c r="H33" s="12"/>
    </row>
    <row r="34" s="13" customFormat="true" ht="12.8" hidden="false" customHeight="false" outlineLevel="0" collapsed="false">
      <c r="A34" s="8" t="s">
        <v>33</v>
      </c>
      <c r="B34" s="12" t="n">
        <f aca="false">B31/B2</f>
        <v>0.585228134303049</v>
      </c>
      <c r="C34" s="12" t="n">
        <f aca="false">C31/C2</f>
        <v>0.398281172974592</v>
      </c>
      <c r="D34" s="12" t="n">
        <f aca="false">D31/D2</f>
        <v>0.567071951317588</v>
      </c>
      <c r="E34" s="12"/>
      <c r="F34" s="12"/>
      <c r="G34" s="12"/>
      <c r="H34" s="12"/>
    </row>
    <row r="35" s="13" customFormat="true" ht="12.8" hidden="false" customHeight="false" outlineLevel="0" collapsed="false">
      <c r="A35" s="8" t="s">
        <v>34</v>
      </c>
      <c r="B35" s="12" t="n">
        <f aca="false">B25/B8</f>
        <v>11.953522679693</v>
      </c>
      <c r="C35" s="12" t="n">
        <f aca="false">C25/C8</f>
        <v>5.84944989339019</v>
      </c>
      <c r="D35" s="12" t="n">
        <f aca="false">D25/D8</f>
        <v>16.7335648854962</v>
      </c>
      <c r="E35" s="12"/>
      <c r="F35" s="12"/>
      <c r="G35" s="12"/>
      <c r="H35" s="12"/>
    </row>
    <row r="36" s="13" customFormat="true" ht="12.8" hidden="false" customHeight="false" outlineLevel="0" collapsed="false">
      <c r="A36" s="8" t="s">
        <v>35</v>
      </c>
      <c r="B36" s="12" t="n">
        <f aca="false">B25/B2</f>
        <v>0.322745562799111</v>
      </c>
      <c r="C36" s="12" t="n">
        <f aca="false">C25/C2</f>
        <v>0.126391559742922</v>
      </c>
      <c r="D36" s="12" t="n">
        <f aca="false">D25/D2</f>
        <v>0.293823150953006</v>
      </c>
      <c r="E36" s="12"/>
      <c r="F36" s="12"/>
      <c r="G36" s="12"/>
      <c r="H36" s="12"/>
    </row>
    <row r="37" s="15" customFormat="true" ht="12.8" hidden="false" customHeight="false" outlineLevel="0" collapsed="false">
      <c r="A37" s="8" t="s">
        <v>36</v>
      </c>
      <c r="B37" s="12" t="n">
        <f aca="false">B28/B32</f>
        <v>2.31193225558122</v>
      </c>
      <c r="C37" s="12" t="n">
        <f aca="false">C28/C32</f>
        <v>3.0312867560574</v>
      </c>
      <c r="D37" s="12" t="n">
        <f aca="false">D28/D32</f>
        <v>3.04535398230088</v>
      </c>
      <c r="E37" s="12" t="n">
        <f aca="false">E28/E32</f>
        <v>2.81849315068493</v>
      </c>
      <c r="F37" s="14"/>
      <c r="G37" s="14"/>
      <c r="H37" s="14"/>
    </row>
    <row r="38" s="15" customFormat="true" ht="12.8" hidden="false" customHeight="false" outlineLevel="0" collapsed="false">
      <c r="A38" s="8" t="s">
        <v>37</v>
      </c>
      <c r="B38" s="11" t="n">
        <f aca="false">B8/AVERAGE(B11:C11)</f>
        <v>0.0271530080530554</v>
      </c>
      <c r="C38" s="11" t="n">
        <f aca="false">C8/AVERAGE(C11:D11)</f>
        <v>0.0210509779278925</v>
      </c>
      <c r="D38" s="11" t="n">
        <f aca="false">D8/AVERAGE(D11:E11)</f>
        <v>0.0165847976907885</v>
      </c>
      <c r="E38" s="11" t="n">
        <f aca="false">E8/AVERAGE(E11:F11)</f>
        <v>0.00746815848790158</v>
      </c>
      <c r="F38" s="11" t="n">
        <f aca="false">F8/AVERAGE(F11:G11)</f>
        <v>0.00684931506849315</v>
      </c>
      <c r="G38" s="11" t="n">
        <f aca="false">G8/AVERAGE(G11:H11)</f>
        <v>0.0315937450181881</v>
      </c>
      <c r="H38" s="14"/>
    </row>
    <row r="39" s="18" customFormat="true" ht="12.8" hidden="false" customHeight="false" outlineLevel="0" collapsed="false">
      <c r="A39" s="1" t="s">
        <v>38</v>
      </c>
      <c r="B39" s="16" t="n">
        <v>32</v>
      </c>
      <c r="C39" s="16" t="n">
        <v>0</v>
      </c>
      <c r="D39" s="16" t="n">
        <v>0</v>
      </c>
      <c r="E39" s="16"/>
      <c r="F39" s="16"/>
      <c r="G39" s="16"/>
      <c r="H39" s="16"/>
      <c r="I39" s="17"/>
      <c r="J39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2020-08-22T17:39:14Z</dcterms:modified>
  <cp:revision>35</cp:revision>
  <dc:subject/>
  <dc:title/>
</cp:coreProperties>
</file>