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772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waz_t\Downloads\"/>
    </mc:Choice>
  </mc:AlternateContent>
  <x:bookViews>
    <x:workbookView xWindow="0" yWindow="0" windowWidth="30210" windowHeight="16320"/>
  </x:bookViews>
  <x:sheets>
    <x:sheet name="최종" sheetId="1" r:id="rId4"/>
    <x:sheet name="내역서" sheetId="2" state="hidden" r:id="rId5"/>
    <x:sheet name="내역서(신규)" sheetId="3" state="hidden" r:id="rId6"/>
  </x:sheets>
  <x:definedNames>
    <x:definedName name="_xlnm.Print_Area" localSheetId="0">최종!$A$1:$Q$58</x:definedName>
    <x:definedName name="_xlnm.Print_Area" localSheetId="1">내역서!$A$1:$J$35</x:definedName>
    <x:definedName name="_xlnm.Print_Area" localSheetId="2">'내역서(신규)'!$A$1:$N$44</x:definedName>
    <x:definedName name="_xlnm.Print_Titles" localSheetId="1">내역서!$17:$18</x:definedName>
    <x:definedName name="_xlnm.Print_Titles" localSheetId="2">'내역서(신규)'!$16:$17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<x:sst xmlns:r="http://schemas.openxmlformats.org/officeDocument/2006/relationships" xmlns:c="http://schemas.openxmlformats.org/drawingml/2006/chart" xmlns:x="http://schemas.openxmlformats.org/spreadsheetml/2006/main" count="221" uniqueCount="111">
  <x:si>
    <x:t>하자보수환급</x:t>
  </x:si>
  <x:si>
    <x:t>박지혜</x:t>
  </x:si>
  <x:si>
    <x:t>지역</x:t>
  </x:si>
  <x:si>
    <x:t>안산</x:t>
  </x:si>
  <x:si>
    <x:t>이전설치</x:t>
  </x:si>
  <x:si>
    <x:t>[고정지역]</x:t>
  </x:si>
  <x:si>
    <x:t>2.  시정조치 (PDA확인필수) - 설치 [경과/신규] 시정은 익월 15일까지 시정완료 요망</x:t>
  </x:si>
  <x:si>
    <x:t>2.  시정조치 (PDA확인필수) - 설치 시정은 익월 15일까지 완료 (미처리시 차월 공제)</x:t>
  </x:si>
  <x:si>
    <x:t xml:space="preserve"> (2회로 나뉘어서 입금)</x:t>
  </x:si>
  <x:si>
    <x:t>스타2.0 , 맥 ,  H</x:t>
  </x:si>
  <x:si>
    <x:t>인천 남동부/중부
고정지역</x:t>
  </x:si>
  <x:si>
    <x:t>위캡으로 세금계산서발행</x:t>
  </x:si>
  <x:si>
    <x:t>[단위 : 원, 부가세포함]</x:t>
  </x:si>
  <x:si>
    <x:t>원격용 외표기설치 (별도)</x:t>
  </x:si>
  <x:si>
    <x:t>원격용 외표기설치 (같이)</x:t>
  </x:si>
  <x:si>
    <x:t>원격용외표기
(별도)설치</x:t>
  </x:si>
  <x:si>
    <x:t>원격용외표기
(같이)설치</x:t>
  </x:si>
  <x:si>
    <x:t>스타2.0 , 맥 , H</x:t>
  </x:si>
  <x:si>
    <x:t>하자증환급(22년5월)</x:t>
  </x:si>
  <x:si>
    <x:t>안산 1 (경과재설치)</x:t>
  </x:si>
  <x:si>
    <x:t>하자보증환급
(22년4월분)</x:t>
  </x:si>
  <x:si>
    <x:t>스타2.0 , 맥, H</x:t>
  </x:si>
  <x:si>
    <x:t>합계(VAT포함)</x:t>
  </x:si>
  <x:si>
    <x:t>정상/기타처리결과</x:t>
  </x:si>
  <x:si>
    <x:t>검침기 또는 단자교체</x:t>
  </x:si>
  <x:si>
    <x:t>검침기(단자)재부착</x:t>
  </x:si>
  <x:si>
    <x:t>3. 항목별 내역</x:t>
  </x:si>
  <x:si>
    <x:t>맥 or 스타2</x:t>
  </x:si>
  <x:si>
    <x:t>신규설치
(용인2)</x:t>
  </x:si>
  <x:si>
    <x:t>A/S 합계</x:t>
  </x:si>
  <x:si>
    <x:t>설 치 합 계</x:t>
  </x:si>
  <x:si>
    <x:t>택배비(공제)</x:t>
  </x:si>
  <x:si>
    <x:t>A/S계</x:t>
  </x:si>
  <x:si>
    <x:t>결과코드</x:t>
  </x:si>
  <x:si>
    <x:t>경과재설치</x:t>
  </x:si>
  <x:si>
    <x:t>단자 위치변경</x:t>
  </x:si>
  <x:si>
    <x:t>기타공제</x:t>
  </x:si>
  <x:si>
    <x:t>이월금액</x:t>
  </x:si>
  <x:si>
    <x:t>하자보증</x:t>
  </x:si>
  <x:si>
    <x:t>통신선재결선</x:t>
  </x:si>
  <x:si>
    <x:t>입금금액</x:t>
  </x:si>
  <x:si>
    <x:t>입금예정금액</x:t>
  </x:si>
  <x:si>
    <x:t>공제합계</x:t>
  </x:si>
  <x:si>
    <x:t>PDA(공제)</x:t>
  </x:si>
  <x:si>
    <x:t>정상,기타처리</x:t>
  </x:si>
  <x:si>
    <x:t>신규설치</x:t>
  </x:si>
  <x:si>
    <x:t>1. 합계표</x:t>
  </x:si>
  <x:si>
    <x:t>용인(지)</x:t>
  </x:si>
  <x:si>
    <x:t>통신선재시공</x:t>
  </x:si>
  <x:si>
    <x:t>전월미지급금</x:t>
  </x:si>
  <x:si>
    <x:t>스타2.2</x:t>
  </x:si>
  <x:si>
    <x:t>제품구분</x:t>
  </x:si>
  <x:si>
    <x:t>설치 합계</x:t>
  </x:si>
  <x:si>
    <x:t>합   계</x:t>
  </x:si>
  <x:si>
    <x:t>소   계</x:t>
  </x:si>
  <x:si>
    <x:t>안산39</x:t>
  </x:si>
  <x:si>
    <x:t>PDA통신비</x:t>
  </x:si>
  <x:si>
    <x:t>지급합계</x:t>
  </x:si>
  <x:si>
    <x:t>금액</x:t>
  </x:si>
  <x:si>
    <x:t>OMR</x:t>
  </x:si>
  <x:si>
    <x:t>총 계</x:t>
  </x:si>
  <x:si>
    <x:t>계</x:t>
  </x:si>
  <x:si>
    <x:t>담 당</x:t>
  </x:si>
  <x:si>
    <x:t>팀명</x:t>
  </x:si>
  <x:si>
    <x:t>처리일</x:t>
  </x:si>
  <x:si>
    <x:t>검 토</x:t>
  </x:si>
  <x:si>
    <x:t>처리월</x:t>
  </x:si>
  <x:si>
    <x:t>합계</x:t>
  </x:si>
  <x:si>
    <x:t>용인2</x:t>
  </x:si>
  <x:si>
    <x:t>지원금</x:t>
  </x:si>
  <x:si>
    <x:t>2차</x:t>
  </x:si>
  <x:si>
    <x:t>택배비</x:t>
  </x:si>
  <x:si>
    <x:t>설치계</x:t>
  </x:si>
  <x:si>
    <x:t>재설치</x:t>
  </x:si>
  <x:si>
    <x:t>1차</x:t>
  </x:si>
  <x:si>
    <x:t>용인3</x:t>
  </x:si>
  <x:si>
    <x:t>작성자</x:t>
  </x:si>
  <x:si>
    <x:t>경과교체
(용인3)</x:t>
  </x:si>
  <x:si>
    <x:t>24.5/1~5/31</x:t>
  </x:si>
  <x:si>
    <x:t>안산75,용인2</x:t>
  </x:si>
  <x:si>
    <x:t>철거 (이전설치)</x:t>
  </x:si>
  <x:si>
    <x:t>4. A/S 내역</x:t>
  </x:si>
  <x:si>
    <x:t>인천 남동부/중부</x:t>
  </x:si>
  <x:si>
    <x:t>스타2.0,맥,H</x:t>
  </x:si>
  <x:si>
    <x:t>검침기/단자 재부착</x:t>
  </x:si>
  <x:si>
    <x:t>정상, 기타처리 외</x:t>
  </x:si>
  <x:si>
    <x:t>(부가세 포함)</x:t>
  </x:si>
  <x:si>
    <x:t>검침기/단자 교체</x:t>
  </x:si>
  <x:si>
    <x:t>3. 설치 내역</x:t>
  </x:si>
  <x:si>
    <x:t>1-3. 지원금 내역</x:t>
  </x:si>
  <x:si>
    <x:t>유지보수 고정지역</x:t>
  </x:si>
  <x:si>
    <x:t>1-2. 택배비 내역</x:t>
  </x:si>
  <x:si>
    <x:t>검침기,단자교체</x:t>
  </x:si>
  <x:si>
    <x:t>검침기,단자재부착</x:t>
  </x:si>
  <x:si>
    <x:t>원격+외표기 설치</x:t>
  </x:si>
  <x:si>
    <x:t>현장시공팀 설치, A/S 검수 내역서</x:t>
  </x:si>
  <x:si>
    <x:t>3전 (용인2, 세종1 : 사진누락)</x:t>
  </x:si>
  <x:si>
    <x:t>신규설치2.2ver
(안산75,용인2)</x:t>
  </x:si>
  <x:si>
    <x:t xml:space="preserve">설치팀 내역서 </x:t>
  </x:si>
  <x:si>
    <x:t>비고</x:t>
  </x:si>
  <x:si>
    <x:t>수량</x:t>
  </x:si>
  <x:si>
    <x:t>단가</x:t>
  </x:si>
  <x:si>
    <x:t>매원설비</x:t>
  </x:si>
  <x:si>
    <x:t>이전설치 제품철거</x:t>
  </x:si>
  <x:si>
    <x:t>없음</x:t>
  </x:si>
  <x:si>
    <x:t>구분</x:t>
  </x:si>
  <x:si>
    <x:t>[고정지역]
인천 남동부/중부</x:t>
  </x:si>
  <x:si>
    <x:t>5/23 태백, 강릉 유지보수</x:t>
  </x:si>
  <x:si>
    <x:t>1-1.  설치,유지보수 계약금액</x:t>
  </x:si>
  <x:si>
    <x:t>경과교체 2.2ver
(안산39)</x:t>
  </x:si>
  <x:si>
    <x:t>1-1. 설치, 유지보수 계약금액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</x:si>
</x:sst>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8">
    <x:numFmt numFmtId="164" formatCode="#,##0_);[Red]\(#,##0\)"/>
    <x:numFmt numFmtId="165" formatCode="#,##0_ "/>
    <x:numFmt numFmtId="166" formatCode="\(yyyy\/mm\/dd\)\ &quot;이&quot;&quot;전&quot;"/>
    <x:numFmt numFmtId="167" formatCode="&quot;₩&quot;000,000"/>
    <x:numFmt numFmtId="168" formatCode="_-* #,##0.00_-;\-* #,##0.00_-;_-* &quot;-&quot;_-;_-@_-"/>
    <x:numFmt numFmtId="169" formatCode="\(yyyy&quot;년&quot;\ m&quot;월&quot;\)"/>
    <x:numFmt numFmtId="170" formatCode="#,000&quot;원&quot;"/>
    <x:numFmt numFmtId="171" formatCode="yyyy\/mm\/dd;@"/>
  </x:numFmts>
  <x:fonts count="1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70c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70c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ff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6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6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ff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2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20"/>
          <x:color rgb="ff000000"/>
          <x:b val="1"/>
        </x:font>
      </mc:Fallback>
    </mc:AlternateContent>
  </x:fonts>
  <x:fills count="10">
    <x:fill>
      <x:patternFill patternType="none"/>
    </x:fill>
    <x:fill>
      <x:patternFill patternType="gray125"/>
    </x:fill>
    <x:fill>
      <x:patternFill patternType="solid">
        <x:fgColor rgb="fff2f2f2"/>
        <x:bgColor indexed="64"/>
      </x:patternFill>
    </x:fill>
    <x:fill>
      <x:patternFill patternType="solid">
        <x:fgColor rgb="fffff2cc"/>
        <x:bgColor indexed="64"/>
      </x:patternFill>
    </x:fill>
    <x:fill>
      <x:patternFill patternType="solid">
        <x:fgColor rgb="ffddebf7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bfbfbf"/>
        <x:bgColor indexed="64"/>
      </x:patternFill>
    </x:fill>
  </x:fills>
  <x:borders count="99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hair">
        <x:color auto="1"/>
      </x:top>
      <x:bottom style="hair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hair">
        <x:color auto="1"/>
      </x:bottom>
    </x:border>
    <x:border>
      <x:left style="thin">
        <x:color auto="1"/>
      </x:left>
      <x:right style="thin">
        <x:color auto="1"/>
      </x:right>
      <x:top style="hair">
        <x:color auto="1"/>
      </x:top>
      <x:bottom style="hair"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hair">
        <x:color auto="1"/>
      </x:bottom>
    </x:border>
    <x:border>
      <x:left>
        <x:color auto="1"/>
      </x:left>
      <x:right style="thin">
        <x:color auto="1"/>
      </x:right>
      <x:top style="hair">
        <x:color auto="1"/>
      </x:top>
      <x:bottom style="hair">
        <x:color auto="1"/>
      </x:bottom>
    </x:border>
    <x:border>
      <x:left style="thin">
        <x:color auto="1"/>
      </x:left>
      <x:right>
        <x:color auto="1"/>
      </x:right>
      <x:top style="hair">
        <x:color auto="1"/>
      </x:top>
      <x:bottom style="hair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hair">
        <x:color auto="1"/>
      </x:top>
      <x:bottom style="medium">
        <x:color auto="1"/>
      </x:bottom>
    </x:border>
    <x:border>
      <x:left>
        <x:color auto="1"/>
      </x:left>
      <x:right style="thin">
        <x:color auto="1"/>
      </x:right>
      <x:top style="medium">
        <x:color auto="1"/>
      </x:top>
      <x:bottom style="hair"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hair">
        <x:color auto="1"/>
      </x:bottom>
    </x:border>
    <x:border>
      <x:left>
        <x:color auto="1"/>
      </x:left>
      <x:right style="thin">
        <x:color auto="1"/>
      </x:right>
      <x:top style="hair">
        <x:color auto="1"/>
      </x:top>
      <x:bottom style="medium"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 style="hair">
        <x:color auto="1"/>
      </x:bottom>
    </x:border>
    <x:border>
      <x:left>
        <x:color auto="1"/>
      </x:left>
      <x:right style="thin">
        <x:color auto="1"/>
      </x:right>
      <x:top style="hair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hair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hair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hair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hair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medium">
        <x:color auto="1"/>
      </x:top>
      <x:bottom style="thin">
        <x:color auto="1"/>
      </x:bottom>
    </x:border>
    <x:border>
      <x:left style="hair">
        <x:color auto="1"/>
      </x:left>
      <x:right>
        <x:color auto="1"/>
      </x:right>
      <x:top style="medium">
        <x:color auto="1"/>
      </x:top>
      <x:bottom style="hair">
        <x:color auto="1"/>
      </x:bottom>
    </x:border>
    <x:border>
      <x:left style="hair">
        <x:color auto="1"/>
      </x:left>
      <x:right>
        <x:color auto="1"/>
      </x:right>
      <x:top style="hair">
        <x:color auto="1"/>
      </x:top>
      <x:bottom style="medium">
        <x:color auto="1"/>
      </x:bottom>
    </x:border>
    <x:border>
      <x:left style="hair">
        <x:color auto="1"/>
      </x:left>
      <x:right style="hair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hair">
        <x:color auto="1"/>
      </x:right>
      <x:top>
        <x:color auto="1"/>
      </x:top>
      <x:bottom style="thin">
        <x:color auto="1"/>
      </x:bottom>
    </x:border>
    <x:border>
      <x:left style="hair">
        <x:color auto="1"/>
      </x:left>
      <x:right style="hair">
        <x:color auto="1"/>
      </x:right>
      <x:top style="thin">
        <x:color auto="1"/>
      </x:top>
      <x:bottom style="hair">
        <x:color auto="1"/>
      </x:bottom>
    </x:border>
    <x:border>
      <x:left style="thin">
        <x:color auto="1"/>
      </x:left>
      <x:right style="hair">
        <x:color auto="1"/>
      </x:right>
      <x:top style="thin">
        <x:color auto="1"/>
      </x:top>
      <x:bottom style="hair">
        <x:color auto="1"/>
      </x:bottom>
    </x:border>
    <x:border>
      <x:left style="hair">
        <x:color auto="1"/>
      </x:left>
      <x:right style="hair">
        <x:color auto="1"/>
      </x:right>
      <x:top style="hair">
        <x:color auto="1"/>
      </x:top>
      <x:bottom style="thin">
        <x:color auto="1"/>
      </x:bottom>
    </x:border>
    <x:border>
      <x:left style="thin">
        <x:color auto="1"/>
      </x:left>
      <x:right style="hair">
        <x:color auto="1"/>
      </x:right>
      <x:top style="hair">
        <x:color auto="1"/>
      </x:top>
      <x:bottom style="thin">
        <x:color auto="1"/>
      </x:bottom>
    </x:border>
    <x:border>
      <x:left style="hair">
        <x:color auto="1"/>
      </x:left>
      <x:right style="hair">
        <x:color auto="1"/>
      </x:right>
      <x:top style="hair">
        <x:color auto="1"/>
      </x:top>
      <x:bottom style="hair">
        <x:color auto="1"/>
      </x:bottom>
    </x:border>
    <x:border>
      <x:left style="thin">
        <x:color auto="1"/>
      </x:left>
      <x:right style="hair">
        <x:color auto="1"/>
      </x:right>
      <x:top style="hair">
        <x:color auto="1"/>
      </x:top>
      <x:bottom style="hair">
        <x:color auto="1"/>
      </x:bottom>
    </x:border>
    <x:border>
      <x:left style="hair">
        <x:color auto="1"/>
      </x:left>
      <x:right style="hair">
        <x:color auto="1"/>
      </x:right>
      <x:top>
        <x:color auto="1"/>
      </x:top>
      <x:bottom style="hair">
        <x:color auto="1"/>
      </x:bottom>
    </x:border>
    <x:border>
      <x:left style="thin">
        <x:color auto="1"/>
      </x:left>
      <x:right style="hair">
        <x:color auto="1"/>
      </x:right>
      <x:top>
        <x:color auto="1"/>
      </x:top>
      <x:bottom style="hair">
        <x:color auto="1"/>
      </x:bottom>
    </x:border>
    <x:border>
      <x:left style="thin">
        <x:color auto="1"/>
      </x:left>
      <x:right style="hair">
        <x:color auto="1"/>
      </x:right>
      <x:top style="thin">
        <x:color auto="1"/>
      </x:top>
      <x:bottom style="thin">
        <x:color auto="1"/>
      </x:bottom>
    </x:border>
    <x:border>
      <x:left style="hair">
        <x:color auto="1"/>
      </x:left>
      <x:right style="hair">
        <x:color auto="1"/>
      </x:right>
      <x:top style="thin">
        <x:color auto="1"/>
      </x:top>
      <x:bottom style="thin">
        <x:color auto="1"/>
      </x:bottom>
    </x:border>
    <x:border>
      <x:left style="hair">
        <x:color auto="1"/>
      </x:left>
      <x:right style="hair">
        <x:color auto="1"/>
      </x:right>
      <x:top style="hair">
        <x:color auto="1"/>
      </x:top>
      <x:bottom>
        <x:color auto="1"/>
      </x:bottom>
    </x:border>
    <x:border>
      <x:left style="thin">
        <x:color auto="1"/>
      </x:left>
      <x:right style="hair">
        <x:color auto="1"/>
      </x:right>
      <x:top style="hair">
        <x:color auto="1"/>
      </x:top>
      <x:bottom>
        <x:color auto="1"/>
      </x:bottom>
    </x:border>
    <x:border>
      <x:left style="thin">
        <x:color auto="1"/>
      </x:left>
      <x:right style="hair">
        <x:color auto="1"/>
      </x:right>
      <x:top style="medium">
        <x:color auto="1"/>
      </x:top>
      <x:bottom style="medium">
        <x:color auto="1"/>
      </x:bottom>
    </x:border>
    <x:border>
      <x:left style="hair">
        <x:color auto="1"/>
      </x:left>
      <x:right style="hair"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 style="thin">
        <x:color auto="1"/>
      </x:right>
      <x:top style="medium">
        <x:color auto="1"/>
      </x:top>
      <x:bottom style="medium">
        <x:color auto="1"/>
      </x:bottom>
    </x:border>
    <x:border>
      <x:left style="hair">
        <x:color auto="1"/>
      </x:left>
      <x:right style="thin">
        <x:color auto="1"/>
      </x:right>
      <x:top style="medium">
        <x:color auto="1"/>
      </x:top>
      <x:bottom style="medium">
        <x:color auto="1"/>
      </x:bottom>
    </x:border>
    <x:border>
      <x:left style="hair">
        <x:color auto="1"/>
      </x:left>
      <x:right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 style="hair">
        <x:color auto="1"/>
      </x:top>
      <x:bottom>
        <x:color auto="1"/>
      </x:bottom>
    </x:border>
    <x:border>
      <x:left>
        <x:color auto="1"/>
      </x:left>
      <x:right style="thin">
        <x:color auto="1"/>
      </x:right>
      <x:top style="hair">
        <x:color auto="1"/>
      </x:top>
      <x:bottom>
        <x:color auto="1"/>
      </x:bottom>
    </x:border>
    <x:border>
      <x:left style="hair">
        <x:color auto="1"/>
      </x:left>
      <x:right style="thin">
        <x:color auto="1"/>
      </x:right>
      <x:top style="hair">
        <x:color auto="1"/>
      </x:top>
      <x:bottom>
        <x:color auto="1"/>
      </x:bottom>
    </x:border>
    <x:border>
      <x:left style="hair">
        <x:color auto="1"/>
      </x:left>
      <x:right>
        <x:color auto="1"/>
      </x:right>
      <x:top style="hair">
        <x:color auto="1"/>
      </x:top>
      <x:bottom>
        <x:color auto="1"/>
      </x:bottom>
    </x:border>
    <x:border>
      <x:left style="hair">
        <x:color auto="1"/>
      </x:left>
      <x:right style="thin">
        <x:color auto="1"/>
      </x:right>
      <x:top style="hair">
        <x:color auto="1"/>
      </x:top>
      <x:bottom style="hair">
        <x:color auto="1"/>
      </x:bottom>
    </x:border>
    <x:border>
      <x:left style="hair">
        <x:color auto="1"/>
      </x:left>
      <x:right>
        <x:color auto="1"/>
      </x:right>
      <x:top style="hair">
        <x:color auto="1"/>
      </x:top>
      <x:bottom style="hair">
        <x:color auto="1"/>
      </x:bottom>
    </x:border>
    <x:border>
      <x:left style="thin">
        <x:color auto="1"/>
      </x:left>
      <x:right style="hair">
        <x:color auto="1"/>
      </x:right>
      <x:top style="medium">
        <x:color auto="1"/>
      </x:top>
      <x:bottom style="hair">
        <x:color auto="1"/>
      </x:bottom>
    </x:border>
    <x:border>
      <x:left style="hair">
        <x:color auto="1"/>
      </x:left>
      <x:right style="hair">
        <x:color auto="1"/>
      </x:right>
      <x:top style="medium">
        <x:color auto="1"/>
      </x:top>
      <x:bottom style="hair">
        <x:color auto="1"/>
      </x:bottom>
    </x:border>
    <x:border>
      <x:left style="hair">
        <x:color auto="1"/>
      </x:left>
      <x:right style="thin">
        <x:color auto="1"/>
      </x:right>
      <x:top style="medium">
        <x:color auto="1"/>
      </x:top>
      <x:bottom style="hair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hair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hair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hair">
        <x:color auto="1"/>
      </x:top>
      <x:bottom style="thin">
        <x:color auto="1"/>
      </x:bottom>
    </x:border>
    <x:border>
      <x:left style="hair">
        <x:color auto="1"/>
      </x:left>
      <x:right style="thin">
        <x:color auto="1"/>
      </x:right>
      <x:top style="hair">
        <x:color auto="1"/>
      </x:top>
      <x:bottom style="thin">
        <x:color auto="1"/>
      </x:bottom>
    </x:border>
    <x:border>
      <x:left style="hair">
        <x:color auto="1"/>
      </x:left>
      <x:right>
        <x:color auto="1"/>
      </x:right>
      <x:top style="hair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hair">
        <x:color auto="1"/>
      </x:bottom>
    </x:border>
    <x:border>
      <x:left style="hair">
        <x:color auto="1"/>
      </x:left>
      <x:right style="thin">
        <x:color auto="1"/>
      </x:right>
      <x:top style="thin">
        <x:color auto="1"/>
      </x:top>
      <x:bottom style="hair">
        <x:color auto="1"/>
      </x:bottom>
    </x:border>
    <x:border>
      <x:left style="hair">
        <x:color auto="1"/>
      </x:left>
      <x:right>
        <x:color auto="1"/>
      </x:right>
      <x:top style="thin">
        <x:color auto="1"/>
      </x:top>
      <x:bottom style="hair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 style="thin"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 style="hair">
        <x:color auto="1"/>
      </x:right>
      <x:top style="medium">
        <x:color auto="1"/>
      </x:top>
      <x:bottom style="thin">
        <x:color auto="1"/>
      </x:bottom>
    </x:border>
    <x:border>
      <x:left style="hair">
        <x:color auto="1"/>
      </x:left>
      <x:right style="hair">
        <x:color auto="1"/>
      </x:right>
      <x:top style="medium">
        <x:color auto="1"/>
      </x:top>
      <x:bottom style="thin">
        <x:color auto="1"/>
      </x:bottom>
    </x:border>
    <x:border>
      <x:left style="hair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hair">
        <x:color auto="1"/>
      </x:left>
      <x:right>
        <x:color auto="1"/>
      </x:right>
      <x:top style="medium">
        <x:color auto="1"/>
      </x:top>
      <x:bottom style="thin">
        <x:color auto="1"/>
      </x:bottom>
    </x:border>
    <x:border>
      <x:left>
        <x:color auto="1"/>
      </x:left>
      <x:right style="hair">
        <x:color auto="1"/>
      </x:right>
      <x:top style="hair">
        <x:color auto="1"/>
      </x:top>
      <x:bottom style="medium">
        <x:color auto="1"/>
      </x:bottom>
    </x:border>
    <x:border>
      <x:left style="hair">
        <x:color auto="1"/>
      </x:left>
      <x:right style="hair">
        <x:color auto="1"/>
      </x:right>
      <x:top style="hair">
        <x:color auto="1"/>
      </x:top>
      <x:bottom style="medium">
        <x:color auto="1"/>
      </x:bottom>
    </x:border>
    <x:border>
      <x:left>
        <x:color auto="1"/>
      </x:left>
      <x:right style="hair">
        <x:color auto="1"/>
      </x:right>
      <x:top style="medium">
        <x:color auto="1"/>
      </x:top>
      <x:bottom style="hair">
        <x:color auto="1"/>
      </x:bottom>
    </x:border>
    <x:border>
      <x:left>
        <x:color auto="1"/>
      </x:left>
      <x:right>
        <x:color auto="1"/>
      </x:right>
      <x:top style="hair">
        <x:color auto="1"/>
      </x:top>
      <x:bottom style="medium">
        <x:color auto="1"/>
      </x:bottom>
    </x:border>
    <x:border>
      <x:left>
        <x:color auto="1"/>
      </x:left>
      <x:right style="hair">
        <x:color auto="1"/>
      </x:right>
      <x:top style="thin">
        <x:color auto="1"/>
      </x:top>
      <x:bottom style="medium">
        <x:color auto="1"/>
      </x:bottom>
    </x:border>
    <x:border>
      <x:left style="hair">
        <x:color auto="1"/>
      </x:left>
      <x:right style="hair">
        <x:color auto="1"/>
      </x:right>
      <x:top style="thin">
        <x:color auto="1"/>
      </x:top>
      <x:bottom style="medium">
        <x:color auto="1"/>
      </x:bottom>
    </x:border>
    <x:border>
      <x:left style="hair">
        <x:color auto="1"/>
      </x:left>
      <x:right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hair">
        <x:color auto="1"/>
      </x:right>
      <x:top style="thin">
        <x:color auto="1"/>
      </x:top>
      <x:bottom style="medium">
        <x:color auto="1"/>
      </x:bottom>
    </x:border>
    <x:border>
      <x:left>
        <x:color auto="1"/>
      </x:left>
      <x:right style="hair">
        <x:color auto="1"/>
      </x:right>
      <x:top style="hair">
        <x:color auto="1"/>
      </x:top>
      <x:bottom style="hair"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 style="hair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hair">
        <x:color auto="1"/>
      </x:bottom>
    </x:border>
    <x:border>
      <x:left style="thin"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 style="medium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 style="medium">
        <x:color rgb="ff000000"/>
      </x:top>
      <x:bottom style="medium">
        <x:color rgb="ff000000"/>
      </x:bottom>
    </x:border>
    <x:border>
      <x:left style="thin">
        <x:color auto="1"/>
      </x:left>
      <x:right>
        <x:color auto="1"/>
      </x:right>
      <x:top style="hair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medium">
        <x:color auto="1"/>
      </x:top>
      <x:bottom style="hair"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 style="hair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</x:borders>
  <x:cellStyleXfs count="2">
    <x:xf numFmtId="0" fontId="0" fillId="0" borderId="0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</x:cellStyleXfs>
  <x:cellXfs count="416">
    <x:xf numFmtId="0" fontId="0" fillId="0" borderId="0" xfId="0" applyNumberFormat="1">
      <x:alignment horizontal="general" vertical="center"/>
    </x:xf>
    <x:xf numFmtId="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6" fillId="0" borderId="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6" fillId="0" borderId="1" xfId="0" applyNumberFormat="1" applyFont="1" applyBorder="1" applyAlignment="1">
          <x:alignment horizontal="center" vertical="center" wrapText="1"/>
        </x:xf>
      </mc:Fallback>
    </mc:AlternateContent>
    <x:xf numFmtId="0" fontId="7" fillId="0" borderId="0" xfId="0" applyNumberFormat="1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Border="1" applyAlignment="1">
          <x:alignment horizontal="center" vertical="center"/>
        </x:xf>
      </mc:Fallback>
    </mc:AlternateContent>
    <x:xf numFmtId="0" fontId="0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0" xfId="0" applyNumberFormat="1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NumberFormat="1" applyFont="1" applyAlignment="1">
          <x:alignment horizontal="center" vertical="bottom"/>
        </x:xf>
      </mc:Fallback>
    </mc:AlternateContent>
    <x:xf numFmtId="0" fontId="0" fillId="0" borderId="0" xfId="0" applyNumberFormat="1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0" borderId="0" xfId="0" applyNumberFormat="1" applyFont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NumberFormat="1" applyFont="1" applyAlignment="1">
          <x:alignment horizontal="center" vertical="center" shrinkToFit="1"/>
        </x:xf>
      </mc:Fallback>
    </mc:AlternateContent>
    <x:xf numFmtId="0" fontId="0" fillId="0" borderId="0" xfId="0" applyNumberFormat="1" applyFont="1" applyAlignment="1">
      <x:alignment horizontal="general" vertical="center" shrinkToFit="1"/>
    </x:xf>
    <mc:AlternateContent xmlns:mc="http://schemas.openxmlformats.org/markup-compatibility/2006">
      <mc:Choice xmlns:hs="http://schemas.haansoft.com/office/spreadsheet/8.0" Requires="hs">
        <x:xf numFmtId="0" fontId="9" fillId="0" borderId="0" xfId="0" applyNumberFormat="1" applyFont="1" applyAlignment="1" hs:applyExtension="1">
          <x:alignment horizontal="center" vertical="bottom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NumberFormat="1" applyFont="1" applyAlignment="1">
          <x:alignment horizontal="center" vertical="bottom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2" fontId="9" fillId="0" borderId="0" xfId="0" applyNumberFormat="1" applyFont="1" applyAlignment="1" hs:applyExtension="1">
          <x:alignment horizontal="center" vertical="bottom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2" fontId="9" fillId="0" borderId="0" xfId="0" applyNumberFormat="1" applyFont="1" applyAlignment="1">
          <x:alignment horizontal="center" vertical="bottom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" xfId="0" applyNumberFormat="1" applyFont="1" applyBorder="1" applyAlignment="1">
          <x:alignment horizontal="center" vertical="center"/>
        </x:xf>
      </mc:Fallback>
    </mc:AlternateContent>
    <x:xf numFmtId="0" fontId="9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" xfId="0" applyNumberFormat="1" applyFont="1" applyBorder="1" applyAlignment="1">
          <x:alignment horizontal="center" vertical="center"/>
        </x:xf>
      </mc:Fallback>
    </mc:AlternateContent>
    <x:xf numFmtId="0" fontId="6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2" fontId="6" fillId="0" borderId="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2" fontId="6" fillId="0" borderId="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1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4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4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6" fillId="0" borderId="6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6" fillId="0" borderId="6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6" fillId="0" borderId="7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6" fillId="0" borderId="7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8" fillId="2" borderId="1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8" fillId="2" borderId="1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6" fillId="3" borderId="6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6" fillId="3" borderId="6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8" fillId="2" borderId="1" xfId="1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8" fillId="2" borderId="1" xfId="1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8" fillId="2" borderId="4" xfId="1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8" fillId="2" borderId="4" xfId="1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8" fillId="2" borderId="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8" fillId="2" borderId="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0" borderId="6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0" borderId="6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0" borderId="7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0" borderId="7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8" fillId="2" borderId="1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8" fillId="2" borderId="1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3" borderId="6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3" borderId="6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8" fillId="2" borderId="1" xfId="1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8" fillId="2" borderId="1" xfId="1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8" fillId="2" borderId="4" xfId="1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8" fillId="2" borderId="4" xfId="1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0" borderId="7" xfId="1" applyNumberFormat="1" applyFont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0" borderId="7" xfId="1" applyNumberFormat="1" applyFont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6" fillId="0" borderId="6" xfId="1" applyNumberFormat="1" applyFont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6" fillId="0" borderId="6" xfId="1" applyNumberFormat="1" applyFont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6" fillId="0" borderId="7" xfId="1" applyNumberFormat="1" applyFont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6" fillId="0" borderId="7" xfId="1" applyNumberFormat="1" applyFont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6" fillId="3" borderId="6" xfId="1" applyNumberFormat="1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6" fillId="3" borderId="6" xfId="1" applyNumberFormat="1" applyFont="1" applyFill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8" fillId="2" borderId="1" xfId="1" applyNumberFormat="1" applyFont="1" applyFill="1" applyBorder="1" applyAlignment="1" hs:applyExtension="1">
          <x:alignment horizontal="right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8" fillId="2" borderId="1" xfId="1" applyNumberFormat="1" applyFont="1" applyFill="1" applyBorder="1" applyAlignment="1">
          <x:alignment horizontal="right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8" fillId="2" borderId="4" xfId="1" applyNumberFormat="1" applyFont="1" applyFill="1" applyBorder="1" applyAlignment="1" hs:applyExtension="1">
          <x:alignment horizontal="right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8" fillId="2" borderId="4" xfId="1" applyNumberFormat="1" applyFont="1" applyFill="1" applyBorder="1" applyAlignment="1">
          <x:alignment horizontal="right" vertical="center" shrinkToFit="1"/>
        </x:xf>
      </mc:Fallback>
    </mc:AlternateContent>
    <x:xf numFmtId="41" fontId="0" fillId="0" borderId="0" xfId="1" applyNumberFormat="1" applyFont="1" applyAlignment="1">
      <x:alignment horizontal="general" vertical="center" shrinkToFit="1"/>
    </x:xf>
    <mc:AlternateContent xmlns:mc="http://schemas.openxmlformats.org/markup-compatibility/2006">
      <mc:Choice xmlns:hs="http://schemas.haansoft.com/office/spreadsheet/8.0" Requires="hs">
        <x:xf numFmtId="0" fontId="8" fillId="2" borderId="8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8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6" fillId="0" borderId="9" xfId="1" applyNumberFormat="1" applyFont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6" fillId="0" borderId="9" xfId="1" applyNumberFormat="1" applyFont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0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0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6" fillId="0" borderId="11" xfId="1" applyNumberFormat="1" applyFont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6" fillId="0" borderId="11" xfId="1" applyNumberFormat="1" applyFont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0" borderId="11" xfId="1" applyNumberFormat="1" applyFont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0" borderId="11" xfId="1" applyNumberFormat="1" applyFont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1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6" fillId="3" borderId="9" xfId="1" applyNumberFormat="1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6" fillId="3" borderId="9" xfId="1" applyNumberFormat="1" applyFont="1" applyFill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12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2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8" fillId="2" borderId="13" xfId="1" applyNumberFormat="1" applyFont="1" applyFill="1" applyBorder="1" applyAlignment="1" hs:applyExtension="1">
          <x:alignment horizontal="right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8" fillId="2" borderId="13" xfId="1" applyNumberFormat="1" applyFont="1" applyFill="1" applyBorder="1" applyAlignment="1">
          <x:alignment horizontal="right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14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4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8" fillId="2" borderId="15" xfId="1" applyNumberFormat="1" applyFont="1" applyFill="1" applyBorder="1" applyAlignment="1" hs:applyExtension="1">
          <x:alignment horizontal="right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8" fillId="2" borderId="15" xfId="1" applyNumberFormat="1" applyFont="1" applyFill="1" applyBorder="1" applyAlignment="1">
          <x:alignment horizontal="right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6" xfId="0" applyNumberFormat="1" applyFont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6" xfId="0" applyNumberFormat="1" applyFont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7" xfId="0" applyNumberFormat="1" applyFont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7" xfId="0" applyNumberFormat="1" applyFont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8" xfId="0" applyNumberFormat="1" applyFont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8" xfId="0" applyNumberFormat="1" applyFont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10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0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7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7" xfId="0" applyNumberFormat="1" applyFont="1" applyFill="1" applyBorder="1" applyAlignment="1">
          <x:alignment horizontal="center" vertical="center" shrinkToFit="1"/>
        </x:xf>
      </mc:Fallback>
    </mc:AlternateContent>
    <x:xf numFmtId="0" fontId="0" fillId="0" borderId="10" xfId="0" applyNumberFormat="1" applyFont="1" applyBorder="1" applyAlignment="1">
      <x:alignment horizontal="general" vertical="center" shrinkToFit="1"/>
    </x:xf>
    <mc:AlternateContent xmlns:mc="http://schemas.openxmlformats.org/markup-compatibility/2006">
      <mc:Choice xmlns:hs="http://schemas.haansoft.com/office/spreadsheet/8.0" Requires="hs">
        <x:xf numFmtId="0" fontId="9" fillId="4" borderId="10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10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5" borderId="10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10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9" xfId="0" applyNumberFormat="1" applyFont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9" xfId="0" applyNumberFormat="1" applyFont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6" xfId="0" applyNumberFormat="1" applyFont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6" xfId="0" applyNumberFormat="1" applyFont="1" applyBorder="1" applyAlignment="1">
          <x:alignment horizontal="center" vertical="center" shrinkToFit="1"/>
        </x:xf>
      </mc:Fallback>
    </mc:AlternateContent>
    <x:xf numFmtId="0" fontId="0" fillId="0" borderId="20" xfId="0" applyNumberFormat="1" applyFont="1" applyBorder="1" applyAlignment="1">
      <x:alignment horizontal="general" vertical="center" shrinkToFit="1"/>
    </x:xf>
    <mc:AlternateContent xmlns:mc="http://schemas.openxmlformats.org/markup-compatibility/2006">
      <mc:Choice xmlns:hs="http://schemas.haansoft.com/office/spreadsheet/8.0" Requires="hs">
        <x:xf numFmtId="0" fontId="9" fillId="6" borderId="16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6" borderId="16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1" xfId="0" applyNumberFormat="1" applyFont="1" applyBorder="1" applyAlignment="1">
          <x:alignment horizontal="center" vertical="center" wrapText="1"/>
        </x:xf>
      </mc:Fallback>
    </mc:AlternateContent>
    <x:xf numFmtId="41" fontId="0" fillId="0" borderId="0" xfId="1" applyNumberFormat="1" applyFont="1">
      <x:alignment horizontal="general" vertical="center"/>
    </x:xf>
    <x:xf numFmtId="41" fontId="0" fillId="0" borderId="0" xfId="1" applyNumberFormat="1" applyFont="1" applyAlignment="1">
      <x:alignment horizontal="general" vertical="bottom"/>
    </x:xf>
    <x:xf numFmtId="9" fontId="0" fillId="0" borderId="0" xfId="1" applyNumberFormat="1" applyFont="1">
      <x:alignment horizontal="general" vertical="center"/>
    </x:xf>
    <x:xf numFmtId="41" fontId="0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6" fillId="0" borderId="1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6" fillId="0" borderId="1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6" fillId="0" borderId="13" xfId="1" applyNumberFormat="1" applyFont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6" fillId="0" borderId="13" xfId="1" applyNumberFormat="1" applyFont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2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2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6" fillId="0" borderId="1" xfId="1" applyNumberFormat="1" applyFont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6" fillId="0" borderId="1" xfId="1" applyNumberFormat="1" applyFont="1" applyBorder="1" applyAlignment="1">
          <x:alignment horizontal="right" vertical="center" wrapText="1"/>
        </x:xf>
      </mc:Fallback>
    </mc:AlternateContent>
    <x:xf numFmtId="168" fontId="0" fillId="0" borderId="0" xfId="1" applyNumberFormat="1" applyFont="1" applyAlignment="1">
      <x:alignment horizontal="general" vertical="center" shrinkToFit="1"/>
    </x:xf>
    <mc:AlternateContent xmlns:mc="http://schemas.openxmlformats.org/markup-compatibility/2006">
      <mc:Choice xmlns:hs="http://schemas.haansoft.com/office/spreadsheet/8.0" Requires="hs">
        <x:xf numFmtId="41" fontId="0" fillId="0" borderId="1" xfId="1" applyNumberFormat="1" applyFont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1" xfId="1" applyNumberFormat="1" applyFont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1" fillId="0" borderId="1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1" fillId="0" borderId="1" xfId="1" applyNumberFormat="1" applyFont="1" applyBorder="1" applyAlignment="1">
          <x:alignment horizontal="center" vertical="center"/>
        </x:xf>
      </mc:Fallback>
    </mc:AlternateContent>
    <x:xf numFmtId="0" fontId="12" fillId="0" borderId="0" xfId="0" applyNumberFormat="1" applyFont="1" applyAlignment="1">
      <x:alignment horizontal="left" vertical="center"/>
    </x:xf>
    <x:xf numFmtId="0" fontId="6" fillId="0" borderId="0" xfId="0" applyNumberFormat="1" applyFont="1" applyAlignment="1">
      <x:alignment horizontal="left" vertical="center"/>
    </x:xf>
    <x:xf numFmtId="0" fontId="0" fillId="0" borderId="0" xfId="0" applyNumberFormat="1" applyFont="1" applyAlignment="1">
      <x:alignment horizontal="left" vertical="center" wrapText="1"/>
    </x:xf>
    <x:xf numFmtId="0" fontId="0" fillId="0" borderId="0" xfId="0" applyNumberFormat="1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41" fontId="6" fillId="0" borderId="7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6" fillId="0" borderId="7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6" fillId="0" borderId="22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6" fillId="0" borderId="22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6" fillId="0" borderId="22" xfId="1" applyNumberFormat="1" applyFont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6" fillId="0" borderId="22" xfId="1" applyNumberFormat="1" applyFont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1" fillId="0" borderId="22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1" fillId="0" borderId="22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8" fillId="0" borderId="23" xfId="1" applyNumberFormat="1" applyFont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8" fillId="0" borderId="23" xfId="1" applyNumberFormat="1" applyFont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8" fillId="2" borderId="13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8" fillId="2" borderId="13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6" fillId="0" borderId="24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6" fillId="0" borderId="24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0" xfId="0" applyNumberFormat="1" applyFont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0" xfId="0" applyNumberFormat="1" applyFont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7" xfId="0" applyNumberFormat="1" applyFont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7" xfId="0" applyNumberFormat="1" applyFont="1" applyBorder="1" applyAlignment="1">
          <x:alignment horizontal="center" vertical="center" shrinkToFit="1"/>
        </x:xf>
      </mc:Fallback>
    </mc:AlternateContent>
    <x:xf numFmtId="0" fontId="13" fillId="0" borderId="0" xfId="0" applyNumberFormat="1" applyFont="1">
      <x:alignment horizontal="general" vertical="center"/>
    </x:xf>
    <x:xf numFmtId="0" fontId="9" fillId="0" borderId="0" xfId="0" applyNumberFormat="1" applyFont="1" applyAlignment="1">
      <x:alignment horizontal="general" vertical="top" wrapText="1"/>
    </x:xf>
    <mc:AlternateContent xmlns:mc="http://schemas.openxmlformats.org/markup-compatibility/2006">
      <mc:Choice xmlns:hs="http://schemas.haansoft.com/office/spreadsheet/8.0" Requires="hs">
        <x:xf numFmtId="41" fontId="6" fillId="0" borderId="25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6" fillId="0" borderId="25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6" fillId="0" borderId="25" xfId="1" applyNumberFormat="1" applyFont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6" fillId="0" borderId="25" xfId="1" applyNumberFormat="1" applyFont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0" borderId="22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0" borderId="22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0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0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6" fillId="0" borderId="26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6" fillId="0" borderId="26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6" fillId="0" borderId="5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6" fillId="0" borderId="5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6" fillId="0" borderId="27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6" fillId="0" borderId="27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7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7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6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6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0" borderId="25" xfId="1" applyNumberFormat="1" applyFont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0" borderId="25" xfId="1" applyNumberFormat="1" applyFont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9" fillId="6" borderId="0" xfId="1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9" fillId="6" borderId="0" xfId="1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6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6" borderId="0" xfId="0" applyNumberFormat="1" applyFont="1" applyFill="1" applyAlignment="1">
          <x:alignment horizontal="center" vertical="center"/>
        </x:xf>
      </mc:Fallback>
    </mc:AlternateContent>
    <x:xf numFmtId="0" fontId="13" fillId="6" borderId="0" xfId="0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6" borderId="0" xfId="0" applyNumberFormat="1" applyFont="1" applyFill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6" borderId="0" xfId="0" applyNumberFormat="1" applyFont="1" applyFill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6" borderId="0" xfId="0" applyNumberFormat="1" applyFont="1" applyFill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6" borderId="0" xfId="0" applyNumberFormat="1" applyFont="1" applyFill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6" borderId="0" xfId="0" applyNumberFormat="1" applyFont="1" applyFill="1" applyAlignment="1" hs:applyExtension="1">
          <x:alignment horizontal="center" vertical="bottom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6" borderId="0" xfId="0" applyNumberFormat="1" applyFont="1" applyFill="1" applyAlignment="1">
          <x:alignment horizontal="center" vertical="bottom" shrinkToFit="1"/>
        </x:xf>
      </mc:Fallback>
    </mc:AlternateContent>
    <x:xf numFmtId="0" fontId="9" fillId="6" borderId="0" xfId="0" applyNumberFormat="1" applyFont="1" applyFill="1" applyAlignment="1">
      <x:alignment horizontal="left" vertical="top" wrapText="1"/>
    </x:xf>
    <mc:AlternateContent xmlns:mc="http://schemas.openxmlformats.org/markup-compatibility/2006">
      <mc:Choice xmlns:hs="http://schemas.haansoft.com/office/spreadsheet/8.0" Requires="hs">
        <x:xf numFmtId="0" fontId="6" fillId="6" borderId="0" xfId="0" applyNumberFormat="1" applyFont="1" applyFill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6" borderId="0" xfId="0" applyNumberFormat="1" applyFont="1" applyFill="1" applyAlignment="1">
          <x:alignment horizontal="center" vertical="bottom"/>
        </x:xf>
      </mc:Fallback>
    </mc:AlternateContent>
    <x:xf numFmtId="0" fontId="6" fillId="6" borderId="0" xfId="0" applyNumberFormat="1" applyFont="1" applyFill="1" applyAlignment="1">
      <x:alignment horizontal="left" vertical="center"/>
    </x:xf>
    <x:xf numFmtId="0" fontId="0" fillId="6" borderId="0" xfId="0" applyNumberFormat="1" applyFont="1" applyFill="1">
      <x:alignment horizontal="general" vertical="center"/>
    </x:xf>
    <x:xf numFmtId="41" fontId="9" fillId="0" borderId="13" xfId="1" applyNumberFormat="1" applyFont="1" applyBorder="1" applyAlignment="1">
      <x:alignment horizontal="general" vertical="center" shrinkToFit="1"/>
    </x:xf>
    <x:xf numFmtId="41" fontId="9" fillId="0" borderId="13" xfId="1" applyNumberFormat="1" applyFont="1" applyFill="1" applyBorder="1" applyAlignment="1">
      <x:alignment horizontal="general" vertical="center" shrinkToFit="1"/>
    </x:xf>
    <x:xf numFmtId="41" fontId="9" fillId="0" borderId="15" xfId="1" applyNumberFormat="1" applyFont="1" applyFill="1" applyBorder="1" applyAlignment="1">
      <x:alignment horizontal="general" vertical="center" shrinkToFit="1"/>
    </x:xf>
    <mc:AlternateContent xmlns:mc="http://schemas.openxmlformats.org/markup-compatibility/2006">
      <mc:Choice xmlns:hs="http://schemas.haansoft.com/office/spreadsheet/8.0" Requires="hs">
        <x:xf numFmtId="0" fontId="6" fillId="0" borderId="24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4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0" borderId="6" xfId="1" applyNumberFormat="1" applyFont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0" borderId="6" xfId="1" applyNumberFormat="1" applyFont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0" borderId="22" xfId="1" applyNumberFormat="1" applyFont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0" borderId="22" xfId="1" applyNumberFormat="1" applyFont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8" fillId="0" borderId="6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8" fillId="0" borderId="6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8" fillId="0" borderId="7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8" fillId="0" borderId="7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8" fillId="0" borderId="22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8" fillId="0" borderId="22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8" fillId="0" borderId="25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8" fillId="0" borderId="25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8" fillId="0" borderId="7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8" fillId="0" borderId="7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8" fillId="0" borderId="22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8" fillId="0" borderId="22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7" borderId="14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7" borderId="14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7" borderId="4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7" borderId="4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8" fillId="7" borderId="4" xfId="1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8" fillId="7" borderId="4" xfId="1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8" fillId="7" borderId="4" xfId="1" applyNumberFormat="1" applyFont="1" applyFill="1" applyBorder="1" applyAlignment="1" hs:applyExtension="1">
          <x:alignment horizontal="right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8" fillId="7" borderId="4" xfId="1" applyNumberFormat="1" applyFont="1" applyFill="1" applyBorder="1" applyAlignment="1">
          <x:alignment horizontal="right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17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7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18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8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9" fillId="2" borderId="28" xfId="1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9" fillId="2" borderId="28" xfId="1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8" borderId="2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8" borderId="24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6" fillId="8" borderId="6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6" fillId="8" borderId="6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8" borderId="6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8" borderId="6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8" borderId="6" xfId="1" applyNumberFormat="1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8" borderId="6" xfId="1" applyNumberFormat="1" applyFont="1" applyFill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8" fillId="8" borderId="6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8" fillId="8" borderId="6" xfId="1" applyNumberFormat="1" applyFont="1" applyFill="1" applyBorder="1" applyAlignment="1">
          <x:alignment horizontal="center" vertical="center" wrapText="1"/>
        </x:xf>
      </mc:Fallback>
    </mc:AlternateContent>
    <x:xf numFmtId="41" fontId="0" fillId="0" borderId="0" xfId="1" applyNumberFormat="1" applyFont="1">
      <x:alignment horizontal="general" vertical="center"/>
    </x:xf>
    <x:xf numFmtId="0" fontId="14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1" fillId="0" borderId="0" xfId="0" applyNumberFormat="1" applyFont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0" xfId="0" applyNumberFormat="1" applyFont="1" applyAlignment="1">
          <x:alignment horizontal="right" vertical="bottom"/>
        </x:xf>
      </mc:Fallback>
    </mc:AlternateContent>
    <x:xf numFmtId="0" fontId="7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0" borderId="29" xfId="0" applyNumberFormat="1" applyFont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29" xfId="0" applyNumberFormat="1" applyFont="1" applyBorder="1" applyAlignment="1">
          <x:alignment horizontal="center" vertical="center" shrinkToFit="1"/>
        </x:xf>
      </mc:Fallback>
    </mc:AlternateContent>
    <x:xf numFmtId="41" fontId="0" fillId="0" borderId="30" xfId="1" applyNumberFormat="1" applyFont="1" applyBorder="1" applyAlignment="1">
      <x:alignment horizontal="general" vertical="center" shrinkToFit="1"/>
    </x:xf>
    <mc:AlternateContent xmlns:mc="http://schemas.openxmlformats.org/markup-compatibility/2006">
      <mc:Choice xmlns:hs="http://schemas.haansoft.com/office/spreadsheet/8.0" Requires="hs">
        <x:xf numFmtId="164" fontId="8" fillId="2" borderId="3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8" fillId="2" borderId="3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8" fillId="2" borderId="3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8" fillId="2" borderId="3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6" fillId="0" borderId="33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6" fillId="0" borderId="33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8" fillId="0" borderId="34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8" fillId="0" borderId="34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6" fillId="0" borderId="35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6" fillId="0" borderId="35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8" fillId="0" borderId="36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8" fillId="0" borderId="36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6" fillId="0" borderId="37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6" fillId="0" borderId="37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8" fillId="0" borderId="38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8" fillId="0" borderId="38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6" fillId="0" borderId="39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6" fillId="0" borderId="39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8" fillId="0" borderId="40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8" fillId="0" borderId="40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8" fillId="2" borderId="41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8" fillId="2" borderId="41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8" fillId="2" borderId="42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8" fillId="2" borderId="42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8" fillId="2" borderId="37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8" fillId="2" borderId="37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8" fillId="2" borderId="38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8" fillId="2" borderId="38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6" fillId="8" borderId="37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6" fillId="8" borderId="37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8" fillId="8" borderId="38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8" fillId="8" borderId="38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6" fillId="0" borderId="37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6" fillId="0" borderId="37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8" fillId="0" borderId="38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8" fillId="0" borderId="38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6" fillId="0" borderId="43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6" fillId="0" borderId="43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8" fillId="0" borderId="44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8" fillId="0" borderId="44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8" fillId="2" borderId="45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8" fillId="2" borderId="45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8" fillId="2" borderId="46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8" fillId="2" borderId="46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8" fillId="9" borderId="45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8" fillId="9" borderId="45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8" fillId="9" borderId="46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8" fillId="9" borderId="46" xfId="1" applyNumberFormat="1" applyFont="1" applyFill="1" applyBorder="1" applyAlignment="1">
          <x:alignment horizontal="center" vertical="center" wrapText="1"/>
        </x:xf>
      </mc:Fallback>
    </mc:AlternateContent>
    <x:xf numFmtId="0" fontId="15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9" borderId="47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9" borderId="47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9" borderId="48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9" borderId="48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8" fillId="9" borderId="45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8" fillId="9" borderId="45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8" fillId="9" borderId="46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8" fillId="9" borderId="46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8" fillId="9" borderId="49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8" fillId="9" borderId="49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8" fillId="9" borderId="50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8" fillId="9" borderId="50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47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47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48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48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8" fillId="2" borderId="45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8" fillId="2" borderId="45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8" fillId="2" borderId="46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8" fillId="2" borderId="46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8" fillId="2" borderId="49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8" fillId="2" borderId="49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8" fillId="2" borderId="50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8" fillId="2" borderId="50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6" fillId="0" borderId="44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6" fillId="0" borderId="44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6" fillId="0" borderId="43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6" fillId="0" borderId="43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6" fillId="0" borderId="53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6" fillId="0" borderId="53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8" fillId="0" borderId="43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8" fillId="0" borderId="43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8" fillId="0" borderId="54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8" fillId="0" borderId="54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0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0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6" fillId="0" borderId="38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6" fillId="0" borderId="38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6" fillId="0" borderId="37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6" fillId="0" borderId="37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6" fillId="0" borderId="55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6" fillId="0" borderId="55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8" fillId="0" borderId="37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8" fillId="0" borderId="37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8" fillId="0" borderId="56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8" fillId="0" borderId="56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8" borderId="5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8" borderId="5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8" borderId="5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8" borderId="5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6" fillId="8" borderId="38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6" fillId="8" borderId="38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6" fillId="8" borderId="37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6" fillId="8" borderId="37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6" fillId="8" borderId="55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6" fillId="8" borderId="55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6" fillId="8" borderId="54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6" fillId="8" borderId="54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6" fillId="8" borderId="52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6" fillId="8" borderId="52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8" fillId="8" borderId="54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8" fillId="8" borderId="54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8" fillId="8" borderId="51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8" fillId="8" borderId="51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17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7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18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8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7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7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57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57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58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58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59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59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29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29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38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38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37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37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5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55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5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56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6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6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1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8" fillId="2" borderId="41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8" fillId="2" borderId="41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8" fillId="2" borderId="42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8" fillId="2" borderId="42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8" fillId="2" borderId="61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8" fillId="2" borderId="61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8" fillId="2" borderId="62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8" fillId="2" borderId="62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63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63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6" fillId="0" borderId="36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6" fillId="0" borderId="36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6" fillId="0" borderId="35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6" fillId="0" borderId="35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6" fillId="0" borderId="64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6" fillId="0" borderId="64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8" fillId="0" borderId="35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8" fillId="0" borderId="35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8" fillId="0" borderId="65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8" fillId="0" borderId="65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3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3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0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0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6" fillId="0" borderId="38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6" fillId="0" borderId="38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6" fillId="0" borderId="37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6" fillId="0" borderId="37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6" fillId="0" borderId="55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6" fillId="0" borderId="55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8" fillId="0" borderId="37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8" fillId="0" borderId="37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8" fillId="0" borderId="56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8" fillId="0" borderId="56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66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66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4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4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6" fillId="0" borderId="34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6" fillId="0" borderId="34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6" fillId="0" borderId="33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6" fillId="0" borderId="33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6" fillId="0" borderId="67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6" fillId="0" borderId="67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8" fillId="0" borderId="33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8" fillId="0" borderId="33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8" fillId="0" borderId="68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8" fillId="0" borderId="68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69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69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6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6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70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70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7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7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6" fillId="0" borderId="69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6" fillId="0" borderId="69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6" fillId="0" borderId="26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6" fillId="0" borderId="26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6" fillId="0" borderId="70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6" fillId="0" borderId="70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6" fillId="0" borderId="27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6" fillId="0" borderId="27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7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7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7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7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7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7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27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27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7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73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7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74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7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75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7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76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4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4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4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4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6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6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77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77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78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78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78" xfId="1" applyNumberFormat="1" applyFont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78" xfId="1" applyNumberFormat="1" applyFont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6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6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7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79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5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5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71" fontId="9" fillId="0" borderId="58" xfId="0" applyNumberFormat="1" applyFont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71" fontId="9" fillId="0" borderId="58" xfId="0" applyNumberFormat="1" applyFont="1" applyBorder="1" applyAlignment="1">
          <x:alignment horizontal="center" vertical="center" shrinkToFit="1"/>
        </x:xf>
      </mc:Fallback>
    </mc:AlternateContent>
    <x:xf numFmtId="0" fontId="0" fillId="0" borderId="47" xfId="0" applyNumberForma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171" fontId="9" fillId="0" borderId="5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71" fontId="9" fillId="0" borderId="5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30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30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80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80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81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81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82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82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9" fillId="2" borderId="82" xfId="1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9" fillId="2" borderId="82" xfId="1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9" fillId="2" borderId="83" xfId="1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9" fillId="2" borderId="83" xfId="1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9" fillId="2" borderId="84" xfId="1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9" fillId="2" borderId="84" xfId="1" applyNumberFormat="1" applyFont="1" applyFill="1" applyBorder="1" applyAlignment="1">
          <x:alignment horizontal="center" vertical="center" shrinkToFit="1"/>
        </x:xf>
      </mc:Fallback>
    </mc:AlternateContent>
    <x:xf numFmtId="41" fontId="9" fillId="5" borderId="47" xfId="0" applyNumberFormat="1" applyFont="1" applyFill="1" applyBorder="1" applyAlignment="1">
      <x:alignment horizontal="left" vertical="center" shrinkToFit="1"/>
    </x:xf>
    <mc:AlternateContent xmlns:mc="http://schemas.openxmlformats.org/markup-compatibility/2006">
      <mc:Choice xmlns:hs="http://schemas.haansoft.com/office/spreadsheet/8.0" Requires="hs">
        <x:xf numFmtId="0" fontId="8" fillId="0" borderId="7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79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5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5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8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8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3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58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58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37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7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9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8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86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7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7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8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8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85" xfId="0" applyNumberFormat="1" applyFont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85" xfId="0" applyNumberFormat="1" applyFont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37" xfId="0" applyNumberFormat="1" applyFont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37" xfId="0" applyNumberFormat="1" applyFont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9" fillId="0" borderId="37" xfId="1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9" fillId="0" borderId="37" xfId="1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9" fillId="0" borderId="56" xfId="1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9" fillId="0" borderId="56" xfId="1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9" fillId="0" borderId="38" xfId="1" applyNumberFormat="1" applyFont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9" fillId="0" borderId="38" xfId="1" applyNumberFormat="1" applyFont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9" fillId="0" borderId="37" xfId="1" applyNumberFormat="1" applyFont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9" fillId="0" borderId="37" xfId="1" applyNumberFormat="1" applyFont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9" fillId="0" borderId="56" xfId="1" applyNumberFormat="1" applyFont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9" fillId="0" borderId="56" xfId="1" applyNumberFormat="1" applyFont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5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56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0" borderId="0" xfId="0" applyNumberFormat="1" applyFont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0" xfId="0" applyNumberFormat="1" applyFont="1" applyAlignment="1">
          <x:alignment horizontal="right" vertical="center"/>
        </x:xf>
      </mc:Fallback>
    </mc:AlternateContent>
    <x:xf numFmtId="169" fontId="16" fillId="0" borderId="0" xfId="0" applyNumberFormat="1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9" fillId="2" borderId="71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71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72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72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88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88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9" fontId="9" fillId="2" borderId="88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9" fontId="9" fillId="2" borderId="88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9" fontId="9" fillId="2" borderId="71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9" fontId="9" fillId="2" borderId="71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9" fontId="9" fillId="2" borderId="72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9" fontId="9" fillId="2" borderId="72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79" xfId="0" applyNumberFormat="1" applyFont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79" xfId="0" applyNumberFormat="1" applyFont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58" xfId="0" applyNumberFormat="1" applyFont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58" xfId="0" applyNumberFormat="1" applyFont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9" fillId="0" borderId="58" xfId="1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9" fillId="0" borderId="58" xfId="1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9" fillId="0" borderId="29" xfId="1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9" fillId="0" borderId="29" xfId="1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9" fillId="0" borderId="57" xfId="1" applyNumberFormat="1" applyFont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9" fillId="0" borderId="57" xfId="1" applyNumberFormat="1" applyFont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9" fillId="0" borderId="58" xfId="1" applyNumberFormat="1" applyFont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9" fillId="0" borderId="58" xfId="1" applyNumberFormat="1" applyFont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9" fillId="0" borderId="29" xfId="1" applyNumberFormat="1" applyFont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9" fillId="0" borderId="29" xfId="1" applyNumberFormat="1" applyFont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47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47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48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48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9" fillId="2" borderId="89" xfId="1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9" fillId="2" borderId="89" xfId="1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9" fillId="2" borderId="47" xfId="1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9" fillId="2" borderId="47" xfId="1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9" fillId="2" borderId="48" xfId="1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9" fillId="2" borderId="48" xfId="1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9" fontId="9" fillId="2" borderId="90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9" fontId="9" fillId="2" borderId="90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9" fillId="2" borderId="90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9" fillId="2" borderId="90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90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90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89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89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5" borderId="47" xfId="0" applyNumberFormat="1" applyFont="1" applyFill="1" applyBorder="1" applyAlignment="1" hs:applyExtension="1">
          <x:alignment horizontal="right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47" xfId="0" applyNumberFormat="1" applyFont="1" applyFill="1" applyBorder="1" applyAlignment="1">
          <x:alignment horizontal="right" vertical="center" shrinkToFit="1"/>
        </x:xf>
      </mc:Fallback>
    </mc:AlternateContent>
    <x:xf numFmtId="166" fontId="9" fillId="5" borderId="47" xfId="0" applyNumberFormat="1" applyFont="1" applyFill="1" applyBorder="1" applyAlignment="1">
      <x:alignment horizontal="left" vertical="center" shrinkToFit="1"/>
    </x:xf>
    <mc:AlternateContent xmlns:mc="http://schemas.openxmlformats.org/markup-compatibility/2006">
      <mc:Choice xmlns:hs="http://schemas.haansoft.com/office/spreadsheet/8.0" Requires="hs">
        <x:xf numFmtId="170" fontId="9" fillId="5" borderId="89" xfId="1" applyNumberFormat="1" applyFont="1" applyFill="1" applyBorder="1" applyAlignment="1" hs:applyExtension="1">
          <x:alignment horizontal="right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70" fontId="9" fillId="5" borderId="89" xfId="1" applyNumberFormat="1" applyFont="1" applyFill="1" applyBorder="1" applyAlignment="1">
          <x:alignment horizontal="right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70" fontId="9" fillId="5" borderId="47" xfId="1" applyNumberFormat="1" applyFont="1" applyFill="1" applyBorder="1" applyAlignment="1" hs:applyExtension="1">
          <x:alignment horizontal="right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70" fontId="9" fillId="5" borderId="47" xfId="1" applyNumberFormat="1" applyFont="1" applyFill="1" applyBorder="1" applyAlignment="1">
          <x:alignment horizontal="right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6" fillId="0" borderId="66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6" fillId="0" borderId="66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6" fillId="0" borderId="24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6" fillId="0" borderId="24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6" fillId="0" borderId="3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6" fillId="0" borderId="3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6" fillId="0" borderId="10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6" fillId="0" borderId="10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6" fillId="0" borderId="63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6" fillId="0" borderId="63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6" fillId="0" borderId="21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6" fillId="0" borderId="21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6" fillId="0" borderId="60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6" fillId="0" borderId="60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6" fillId="0" borderId="12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6" fillId="0" borderId="12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0" xfId="0" applyNumberFormat="1" applyFont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0" xfId="0" applyNumberFormat="1" applyFont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7" xfId="0" applyNumberFormat="1" applyFont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7" xfId="0" applyNumberFormat="1" applyFont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9" fillId="4" borderId="11" xfId="1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9" fillId="4" borderId="11" xfId="1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9" fillId="4" borderId="3" xfId="1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9" fillId="4" borderId="3" xfId="1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9" fillId="5" borderId="11" xfId="1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9" fillId="5" borderId="11" xfId="1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9" fillId="5" borderId="3" xfId="1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9" fillId="5" borderId="3" xfId="1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9" fillId="0" borderId="11" xfId="1" applyNumberFormat="1" applyFont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9" fillId="0" borderId="11" xfId="1" applyNumberFormat="1" applyFont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9" fillId="0" borderId="3" xfId="1" applyNumberFormat="1" applyFont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9" fillId="0" borderId="3" xfId="1" applyNumberFormat="1" applyFont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6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66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2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24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51" xfId="0" applyNumberFormat="1" applyFont="1" applyFill="1" applyBorder="1" applyAlignment="1" hs:applyExtension="1">
          <x:alignment horizontal="right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51" xfId="0" applyNumberFormat="1" applyFont="1" applyFill="1" applyBorder="1" applyAlignment="1">
          <x:alignment horizontal="right" vertical="center" wrapTex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87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87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20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20" xfId="0" applyNumberFormat="1" applyFont="1" applyFill="1" applyBorder="1" applyAlignment="1">
          <x:alignment horizontal="center" vertical="center" shrinkToFit="1"/>
        </x:xf>
      </mc:Fallback>
    </mc:AlternateContent>
    <x:xf numFmtId="167" fontId="9" fillId="4" borderId="51" xfId="0" applyNumberFormat="1" applyFont="1" applyFill="1" applyBorder="1" applyAlignment="1">
      <x:alignment horizontal="left" vertical="center" shrinkToFit="1"/>
    </x:xf>
    <x:xf numFmtId="167" fontId="9" fillId="4" borderId="52" xfId="0" applyNumberFormat="1" applyFont="1" applyFill="1" applyBorder="1" applyAlignment="1">
      <x:alignment horizontal="left" vertical="center" shrinkToFit="1"/>
    </x:xf>
    <mc:AlternateContent xmlns:mc="http://schemas.openxmlformats.org/markup-compatibility/2006">
      <mc:Choice xmlns:hs="http://schemas.haansoft.com/office/spreadsheet/8.0" Requires="hs">
        <x:xf numFmtId="0" fontId="9" fillId="0" borderId="19" xfId="0" applyNumberFormat="1" applyFont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9" xfId="0" applyNumberFormat="1" applyFont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6" xfId="0" applyNumberFormat="1" applyFont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6" xfId="0" applyNumberFormat="1" applyFont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5" borderId="3" xfId="0" applyNumberFormat="1" applyFont="1" applyFill="1" applyBorder="1" applyAlignment="1" hs:applyExtension="1">
          <x:alignment horizontal="right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3" xfId="0" applyNumberFormat="1" applyFont="1" applyFill="1" applyBorder="1" applyAlignment="1">
          <x:alignment horizontal="right" vertical="center" shrinkToFit="1"/>
        </x:xf>
      </mc:Fallback>
    </mc:AlternateContent>
    <x:xf numFmtId="166" fontId="9" fillId="5" borderId="3" xfId="0" applyNumberFormat="1" applyFont="1" applyFill="1" applyBorder="1" applyAlignment="1">
      <x:alignment horizontal="left" vertical="center" shrinkToFit="1"/>
    </x:xf>
    <x:xf numFmtId="166" fontId="9" fillId="5" borderId="10" xfId="0" applyNumberFormat="1" applyFont="1" applyFill="1" applyBorder="1" applyAlignment="1">
      <x:alignment horizontal="left" vertical="center" shrinkToFit="1"/>
    </x:xf>
    <x:xf numFmtId="0" fontId="9" fillId="0" borderId="91" xfId="0" applyNumberFormat="1" applyFont="1" applyBorder="1" applyAlignment="1">
      <x:alignment horizontal="left" vertical="top" wrapText="1"/>
    </x:xf>
    <mc:AlternateContent xmlns:mc="http://schemas.openxmlformats.org/markup-compatibility/2006">
      <mc:Choice xmlns:hs="http://schemas.haansoft.com/office/spreadsheet/8.0" Requires="hs">
        <x:xf numFmtId="41" fontId="9" fillId="0" borderId="92" xfId="1" applyNumberFormat="1" applyFont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9" fillId="0" borderId="92" xfId="1" applyNumberFormat="1" applyFont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9" fillId="0" borderId="80" xfId="1" applyNumberFormat="1" applyFont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9" fillId="0" borderId="80" xfId="1" applyNumberFormat="1" applyFont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9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93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28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28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8" xfId="0" applyNumberFormat="1" applyFont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8" xfId="0" applyNumberFormat="1" applyFont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94" xfId="0" applyNumberFormat="1" applyFont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94" xfId="0" applyNumberFormat="1" applyFont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7" xfId="0" applyNumberFormat="1" applyFont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7" xfId="0" applyNumberFormat="1" applyFont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9" fillId="2" borderId="7" xfId="1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9" fillId="2" borderId="7" xfId="1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9" fillId="2" borderId="11" xfId="1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9" fillId="2" borderId="11" xfId="1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9" fillId="2" borderId="10" xfId="1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9" fillId="2" borderId="10" xfId="1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9" fillId="2" borderId="3" xfId="1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9" fillId="2" borderId="3" xfId="1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9" fillId="0" borderId="19" xfId="1" applyNumberFormat="1" applyFont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9" fillId="0" borderId="19" xfId="1" applyNumberFormat="1" applyFont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9" fillId="6" borderId="92" xfId="1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9" fillId="6" borderId="92" xfId="1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9" fillId="6" borderId="80" xfId="1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9" fillId="6" borderId="80" xfId="1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20" xfId="0" applyNumberFormat="1" applyFont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20" xfId="0" applyNumberFormat="1" applyFont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25" xfId="0" applyNumberFormat="1" applyFont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25" xfId="0" applyNumberFormat="1" applyFont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9" fillId="0" borderId="95" xfId="1" applyNumberFormat="1" applyFont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9" fillId="0" borderId="95" xfId="1" applyNumberFormat="1" applyFont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9" fillId="0" borderId="87" xfId="1" applyNumberFormat="1" applyFont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9" fillId="0" borderId="87" xfId="1" applyNumberFormat="1" applyFont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8" fillId="2" borderId="11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8" fillId="2" borderId="11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8" fillId="2" borderId="3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8" fillId="2" borderId="3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8" fillId="0" borderId="11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8" fillId="0" borderId="11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8" fillId="0" borderId="3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8" fillId="0" borderId="3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8" fillId="8" borderId="9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8" fillId="8" borderId="9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8" fillId="8" borderId="66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8" fillId="8" borderId="66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8" fillId="2" borderId="13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8" fillId="2" borderId="13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8" fillId="2" borderId="60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8" fillId="2" borderId="60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1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3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8" fillId="0" borderId="9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8" fillId="0" borderId="9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8" fillId="0" borderId="66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8" fillId="0" borderId="66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8" fillId="7" borderId="15" xfId="1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8" fillId="7" borderId="15" xfId="1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8" fillId="7" borderId="96" xfId="1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8" fillId="7" borderId="96" xfId="1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9" fillId="0" borderId="60" xfId="1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9" fillId="0" borderId="60" xfId="1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9" fillId="0" borderId="12" xfId="1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9" fillId="0" borderId="12" xfId="1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8" fillId="0" borderId="23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8" fillId="0" borderId="23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8" fillId="0" borderId="63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8" fillId="0" borderId="63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8" fillId="0" borderId="95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8" fillId="0" borderId="95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8" fillId="0" borderId="87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8" fillId="0" borderId="87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97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97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18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8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9" fillId="0" borderId="7" xfId="1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9" fillId="0" borderId="7" xfId="1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9" fillId="0" borderId="92" xfId="1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9" fillId="0" borderId="92" xfId="1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9" fillId="0" borderId="19" xfId="1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9" fillId="0" borderId="19" xfId="1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9" fillId="0" borderId="96" xfId="1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9" fillId="0" borderId="96" xfId="1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9" fillId="0" borderId="14" xfId="1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9" fillId="0" borderId="14" xfId="1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9" fillId="0" borderId="80" xfId="1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9" fillId="0" borderId="80" xfId="1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9" fontId="9" fillId="2" borderId="94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9" fontId="9" fillId="2" borderId="94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17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7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94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94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98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98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93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93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9" fillId="0" borderId="11" xfId="1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9" fillId="0" borderId="11" xfId="1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9" fillId="0" borderId="10" xfId="1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9" fillId="0" borderId="10" xfId="1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9" fillId="0" borderId="3" xfId="1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9" fillId="0" borderId="3" xfId="1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2" xfId="0" applyNumberFormat="1" applyFont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2" xfId="0" applyNumberFormat="1" applyFont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" xfId="0" applyNumberFormat="1" applyFont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" xfId="0" applyNumberFormat="1" applyFont="1" applyBorder="1" applyAlignment="1">
          <x:alignment horizontal="center" vertical="center" shrinkToFit="1"/>
        </x:xf>
      </mc:Fallback>
    </mc:AlternateContent>
  </x:cellXfs>
  <x:cellStyles count="2">
    <x:cellStyle name="표준" xfId="0" builtinId="0"/>
    <x:cellStyle name="쉼표 [0]" xfId="1" builtinId="6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1:U58"/>
  <x:sheetViews>
    <x:sheetView tabSelected="1" view="pageBreakPreview" topLeftCell="A22" zoomScaleNormal="100" zoomScaleSheetLayoutView="100" workbookViewId="0">
      <x:selection activeCell="D42" activeCellId="0" sqref="D42:E42"/>
    </x:sheetView>
  </x:sheetViews>
  <x:sheetFormatPr defaultColWidth="9.00390625" defaultRowHeight="16.399999999999999"/>
  <x:cols>
    <x:col min="1" max="1" width="2.25" style="1" customWidth="1"/>
    <x:col min="2" max="2" width="6.125" style="1" customWidth="1"/>
    <x:col min="3" max="3" width="9.25" style="1" customWidth="1"/>
    <x:col min="4" max="15" width="6.125" style="1" customWidth="1"/>
    <x:col min="16" max="16" width="10.375" style="1" customWidth="1"/>
    <x:col min="17" max="17" width="1" style="1" customWidth="1"/>
    <x:col min="18" max="18" width="9.375" style="142" bestFit="1" customWidth="1"/>
  </x:cols>
  <x:sheetData>
    <x:row r="1" spans="2:16" ht="62.25" customHeight="1">
      <x:c r="B1" s="303" t="s">
        <x:v>98</x:v>
      </x:c>
      <x:c r="C1" s="303"/>
      <x:c r="D1" s="303"/>
      <x:c r="E1" s="303"/>
      <x:c r="F1" s="303"/>
      <x:c r="G1" s="303"/>
      <x:c r="H1" s="303"/>
      <x:c r="I1" s="303"/>
      <x:c r="J1" s="304"/>
      <x:c r="K1" s="304"/>
      <x:c r="L1" s="304"/>
      <x:c r="M1" s="304"/>
      <x:c r="N1" s="304"/>
      <x:c r="O1" s="304"/>
      <x:c r="P1" s="304"/>
    </x:row>
    <x:row r="3" spans="2:16" ht="21" customHeight="1">
      <x:c r="B3" s="305" t="s">
        <x:v>63</x:v>
      </x:c>
      <x:c r="C3" s="305"/>
      <x:c r="D3" s="306"/>
      <x:c r="E3" s="307"/>
      <x:c r="F3" s="305"/>
      <x:c r="G3" s="306"/>
      <x:c r="H3" s="307" t="s">
        <x:v>66</x:v>
      </x:c>
      <x:c r="I3" s="306"/>
      <x:c r="J3" s="308"/>
      <x:c r="K3" s="309"/>
      <x:c r="L3" s="310"/>
      <x:c r="M3" s="307" t="s">
        <x:v>76</x:v>
      </x:c>
      <x:c r="N3" s="306"/>
      <x:c r="O3" s="307"/>
      <x:c r="P3" s="305"/>
    </x:row>
    <x:row r="4" spans="2:16" ht="21" customHeight="1">
      <x:c r="B4" s="318" t="s">
        <x:v>40</x:v>
      </x:c>
      <x:c r="C4" s="318"/>
      <x:c r="D4" s="319"/>
      <x:c r="E4" s="320"/>
      <x:c r="F4" s="321"/>
      <x:c r="G4" s="321"/>
      <x:c r="H4" s="321"/>
      <x:c r="I4" s="322"/>
      <x:c r="J4" s="323" t="s">
        <x:v>37</x:v>
      </x:c>
      <x:c r="K4" s="323"/>
      <x:c r="L4" s="323"/>
      <x:c r="M4" s="323"/>
      <x:c r="N4" s="324"/>
      <x:c r="O4" s="325"/>
      <x:c r="P4" s="326"/>
    </x:row>
    <x:row r="5" spans="2:18" ht="36.75" customHeight="1">
      <x:c r="B5" s="327" t="s">
        <x:v>11</x:v>
      </x:c>
      <x:c r="C5" s="327"/>
      <x:c r="D5" s="327"/>
      <x:c r="E5" s="327"/>
      <x:c r="F5" s="327"/>
      <x:c r="G5" s="328">
        <x:v>45535</x:v>
      </x:c>
      <x:c r="H5" s="328"/>
      <x:c r="I5" s="328"/>
      <x:c r="J5" s="329"/>
      <x:c r="K5" s="330"/>
      <x:c r="L5" s="330"/>
      <x:c r="M5" s="330"/>
      <x:c r="N5" s="283" t="s">
        <x:v>86</x:v>
      </x:c>
      <x:c r="O5" s="283"/>
      <x:c r="P5" s="283"/>
      <x:c r="R5" s="142">
        <x:v>467910</x:v>
      </x:c>
    </x:row>
    <x:row r="6" spans="2:18" ht="17.800000000000001">
      <x:c r="B6" s="143"/>
      <x:c r="J6" s="143"/>
      <x:c r="R6" s="142">
        <x:v>12000</x:v>
      </x:c>
    </x:row>
    <x:row r="7" spans="2:16" ht="18.75" customHeight="1">
      <x:c r="B7" s="4" t="s">
        <x:v>46</x:v>
      </x:c>
      <x:c r="C7" s="9"/>
      <x:c r="D7" s="9"/>
      <x:c r="E7" s="9"/>
      <x:c r="F7" s="9"/>
      <x:c r="G7" s="9"/>
      <x:c r="H7" s="9"/>
      <x:c r="I7" s="9"/>
      <x:c r="P7" s="144" t="s">
        <x:v>12</x:v>
      </x:c>
    </x:row>
    <x:row r="8" spans="2:16" ht="21" customHeight="1">
      <x:c r="B8" s="311" t="s">
        <x:v>52</x:v>
      </x:c>
      <x:c r="C8" s="312"/>
      <x:c r="D8" s="312"/>
      <x:c r="E8" s="312"/>
      <x:c r="F8" s="313"/>
      <x:c r="G8" s="313"/>
      <x:c r="H8" s="313"/>
      <x:c r="I8" s="314"/>
      <x:c r="J8" s="315" t="s">
        <x:v>71</x:v>
      </x:c>
      <x:c r="K8" s="316"/>
      <x:c r="L8" s="316"/>
      <x:c r="M8" s="316"/>
      <x:c r="N8" s="316"/>
      <x:c r="O8" s="316"/>
      <x:c r="P8" s="317"/>
    </x:row>
    <x:row r="9" spans="2:16" ht="21" customHeight="1">
      <x:c r="B9" s="294" t="s">
        <x:v>29</x:v>
      </x:c>
      <x:c r="C9" s="295"/>
      <x:c r="D9" s="295"/>
      <x:c r="E9" s="295"/>
      <x:c r="F9" s="296"/>
      <x:c r="G9" s="296"/>
      <x:c r="H9" s="296"/>
      <x:c r="I9" s="297"/>
      <x:c r="J9" s="298" t="s">
        <x:v>56</x:v>
      </x:c>
      <x:c r="K9" s="299"/>
      <x:c r="L9" s="299"/>
      <x:c r="M9" s="299"/>
      <x:c r="N9" s="299"/>
      <x:c r="O9" s="299"/>
      <x:c r="P9" s="300"/>
    </x:row>
    <x:row r="10" spans="2:16" ht="21" customHeight="1">
      <x:c r="B10" s="294" t="s">
        <x:v>49</x:v>
      </x:c>
      <x:c r="C10" s="295"/>
      <x:c r="D10" s="295"/>
      <x:c r="E10" s="295"/>
      <x:c r="F10" s="296"/>
      <x:c r="G10" s="296"/>
      <x:c r="H10" s="296"/>
      <x:c r="I10" s="297"/>
      <x:c r="J10" s="298"/>
      <x:c r="K10" s="299"/>
      <x:c r="L10" s="299"/>
      <x:c r="M10" s="299"/>
      <x:c r="N10" s="299"/>
      <x:c r="O10" s="299"/>
      <x:c r="P10" s="300"/>
    </x:row>
    <x:row r="11" spans="2:16" ht="21" customHeight="1">
      <x:c r="B11" s="294" t="s">
        <x:v>69</x:v>
      </x:c>
      <x:c r="C11" s="295"/>
      <x:c r="D11" s="295"/>
      <x:c r="E11" s="295"/>
      <x:c r="F11" s="296"/>
      <x:c r="G11" s="296"/>
      <x:c r="H11" s="296"/>
      <x:c r="I11" s="297"/>
      <x:c r="J11" s="298"/>
      <x:c r="K11" s="299"/>
      <x:c r="L11" s="299"/>
      <x:c r="M11" s="299"/>
      <x:c r="N11" s="299"/>
      <x:c r="O11" s="299"/>
      <x:c r="P11" s="300"/>
    </x:row>
    <x:row r="12" spans="2:16" ht="21" customHeight="1">
      <x:c r="B12" s="278" t="s">
        <x:v>57</x:v>
      </x:c>
      <x:c r="C12" s="279"/>
      <x:c r="D12" s="279"/>
      <x:c r="E12" s="279"/>
      <x:c r="F12" s="280"/>
      <x:c r="G12" s="280"/>
      <x:c r="H12" s="280"/>
      <x:c r="I12" s="281"/>
      <x:c r="J12" s="282" t="s">
        <x:v>42</x:v>
      </x:c>
      <x:c r="K12" s="280"/>
      <x:c r="L12" s="280"/>
      <x:c r="M12" s="280"/>
      <x:c r="N12" s="280"/>
      <x:c r="O12" s="280"/>
      <x:c r="P12" s="281"/>
    </x:row>
    <x:row r="14" spans="2:2">
      <x:c r="B14" s="145" t="s">
        <x:v>110</x:v>
      </x:c>
    </x:row>
    <x:row r="15" spans="2:16" ht="20.25" customHeight="1">
      <x:c r="B15" s="284" t="s">
        <x:v>50</x:v>
      </x:c>
      <x:c r="C15" s="285"/>
      <x:c r="D15" s="285" t="s">
        <x:v>83</x:v>
      </x:c>
      <x:c r="E15" s="285"/>
      <x:c r="F15" s="288" t="s">
        <x:v>15</x:v>
      </x:c>
      <x:c r="G15" s="288"/>
      <x:c r="H15" s="288" t="s">
        <x:v>16</x:v>
      </x:c>
      <x:c r="I15" s="288"/>
      <x:c r="J15" s="290" t="s">
        <x:v>90</x:v>
      </x:c>
      <x:c r="K15" s="291"/>
      <x:c r="L15" s="291"/>
      <x:c r="M15" s="284"/>
      <x:c r="N15" s="292" t="s">
        <x:v>99</x:v>
      </x:c>
      <x:c r="O15" s="292"/>
      <x:c r="P15" s="292"/>
    </x:row>
    <x:row r="16" spans="2:16" ht="20.25" customHeight="1">
      <x:c r="B16" s="286"/>
      <x:c r="C16" s="287"/>
      <x:c r="D16" s="287"/>
      <x:c r="E16" s="287"/>
      <x:c r="F16" s="289"/>
      <x:c r="G16" s="289"/>
      <x:c r="H16" s="289"/>
      <x:c r="I16" s="289"/>
      <x:c r="J16" s="301"/>
      <x:c r="K16" s="302"/>
      <x:c r="L16" s="302"/>
      <x:c r="M16" s="286"/>
      <x:c r="N16" s="293"/>
      <x:c r="O16" s="293"/>
      <x:c r="P16" s="293"/>
    </x:row>
    <x:row r="17" spans="2:16" s="142" customFormat="1" ht="20.25" customHeight="1">
      <x:c r="B17" s="267"/>
      <x:c r="C17" s="268"/>
      <x:c r="D17" s="268"/>
      <x:c r="E17" s="268"/>
      <x:c r="F17" s="268"/>
      <x:c r="G17" s="268"/>
      <x:c r="H17" s="268"/>
      <x:c r="I17" s="268"/>
      <x:c r="J17" s="276"/>
      <x:c r="K17" s="277"/>
      <x:c r="L17" s="277"/>
      <x:c r="M17" s="267"/>
      <x:c r="N17" s="277"/>
      <x:c r="O17" s="277"/>
      <x:c r="P17" s="277"/>
    </x:row>
    <x:row r="18" spans="2:2">
      <x:c r="B18" s="145" t="s">
        <x:v>91</x:v>
      </x:c>
    </x:row>
    <x:row r="19" spans="2:16" ht="16.75">
      <x:c r="B19" s="271" t="s">
        <x:v>67</x:v>
      </x:c>
      <x:c r="C19" s="272"/>
      <x:c r="D19" s="275"/>
      <x:c r="E19" s="275"/>
      <x:c r="F19" s="275"/>
      <x:c r="G19" s="275"/>
      <x:c r="H19" s="275"/>
      <x:c r="I19" s="275"/>
      <x:c r="J19" s="275"/>
      <x:c r="K19" s="275"/>
      <x:c r="L19" s="275"/>
      <x:c r="M19" s="275"/>
      <x:c r="N19" s="275"/>
      <x:c r="O19" s="275"/>
      <x:c r="P19" s="146"/>
    </x:row>
    <x:row r="20" spans="2:16" ht="16.75">
      <x:c r="B20" s="267"/>
      <x:c r="C20" s="268"/>
      <x:c r="D20" s="268"/>
      <x:c r="E20" s="268"/>
      <x:c r="F20" s="268"/>
      <x:c r="G20" s="268"/>
      <x:c r="H20" s="268"/>
      <x:c r="I20" s="268"/>
      <x:c r="J20" s="268"/>
      <x:c r="K20" s="268"/>
      <x:c r="L20" s="268"/>
      <x:c r="M20" s="268"/>
      <x:c r="N20" s="268"/>
      <x:c r="O20" s="268"/>
      <x:c r="P20" s="147"/>
    </x:row>
    <x:row r="21" spans="2:2">
      <x:c r="B21" s="145" t="s">
        <x:v>89</x:v>
      </x:c>
    </x:row>
    <x:row r="22" spans="2:16" ht="16.75">
      <x:c r="B22" s="271" t="s">
        <x:v>67</x:v>
      </x:c>
      <x:c r="C22" s="272"/>
      <x:c r="D22" s="273"/>
      <x:c r="E22" s="273"/>
      <x:c r="F22" s="273"/>
      <x:c r="G22" s="273"/>
      <x:c r="H22" s="273"/>
      <x:c r="I22" s="273"/>
      <x:c r="J22" s="273"/>
      <x:c r="K22" s="273"/>
      <x:c r="L22" s="273"/>
      <x:c r="M22" s="273"/>
      <x:c r="N22" s="273"/>
      <x:c r="O22" s="273"/>
      <x:c r="P22" s="146"/>
    </x:row>
    <x:row r="23" spans="2:16" ht="16.75">
      <x:c r="B23" s="267"/>
      <x:c r="C23" s="268"/>
      <x:c r="D23" s="269"/>
      <x:c r="E23" s="269"/>
      <x:c r="F23" s="269"/>
      <x:c r="G23" s="269"/>
      <x:c r="H23" s="269"/>
      <x:c r="I23" s="269"/>
      <x:c r="J23" s="269"/>
      <x:c r="K23" s="269"/>
      <x:c r="L23" s="269"/>
      <x:c r="M23" s="269"/>
      <x:c r="N23" s="269"/>
      <x:c r="O23" s="269"/>
      <x:c r="P23" s="147"/>
    </x:row>
    <x:row r="25" spans="2:2">
      <x:c r="B25" s="145" t="s">
        <x:v>7</x:v>
      </x:c>
    </x:row>
    <x:row r="26" spans="2:16" ht="30.75" customHeight="1">
      <x:c r="B26" s="274" t="s">
        <x:v>104</x:v>
      </x:c>
      <x:c r="C26" s="274"/>
      <x:c r="D26" s="274"/>
      <x:c r="E26" s="274"/>
      <x:c r="F26" s="274"/>
      <x:c r="G26" s="274"/>
      <x:c r="H26" s="274"/>
      <x:c r="I26" s="274"/>
      <x:c r="J26" s="274"/>
      <x:c r="K26" s="274"/>
      <x:c r="L26" s="274"/>
      <x:c r="M26" s="274"/>
      <x:c r="N26" s="274"/>
      <x:c r="O26" s="274"/>
      <x:c r="P26" s="274"/>
    </x:row>
    <x:row r="28" spans="2:2">
      <x:c r="B28" s="145" t="s">
        <x:v>88</x:v>
      </x:c>
    </x:row>
    <x:row r="29" spans="2:16" ht="17.25" customHeight="1">
      <x:c r="B29" s="256" t="s">
        <x:v>105</x:v>
      </x:c>
      <x:c r="C29" s="257"/>
      <x:c r="D29" s="260" t="s">
        <x:v>50</x:v>
      </x:c>
      <x:c r="E29" s="261"/>
      <x:c r="F29" s="261"/>
      <x:c r="G29" s="261"/>
      <x:c r="H29" s="262"/>
      <x:c r="I29" s="260" t="s">
        <x:v>17</x:v>
      </x:c>
      <x:c r="J29" s="261"/>
      <x:c r="K29" s="261"/>
      <x:c r="L29" s="261"/>
      <x:c r="M29" s="262"/>
      <x:c r="N29" s="260" t="s">
        <x:v>61</x:v>
      </x:c>
      <x:c r="O29" s="261"/>
      <x:c r="P29" s="263"/>
    </x:row>
    <x:row r="30" spans="2:16" ht="17.25" customHeight="1">
      <x:c r="B30" s="258"/>
      <x:c r="C30" s="259"/>
      <x:c r="D30" s="264" t="s">
        <x:v>2</x:v>
      </x:c>
      <x:c r="E30" s="265"/>
      <x:c r="F30" s="148" t="s">
        <x:v>100</x:v>
      </x:c>
      <x:c r="G30" s="265" t="s">
        <x:v>58</x:v>
      </x:c>
      <x:c r="H30" s="266"/>
      <x:c r="I30" s="264" t="s">
        <x:v>2</x:v>
      </x:c>
      <x:c r="J30" s="265"/>
      <x:c r="K30" s="148" t="s">
        <x:v>100</x:v>
      </x:c>
      <x:c r="L30" s="265" t="s">
        <x:v>58</x:v>
      </x:c>
      <x:c r="M30" s="266"/>
      <x:c r="N30" s="149" t="s">
        <x:v>100</x:v>
      </x:c>
      <x:c r="O30" s="265" t="s">
        <x:v>58</x:v>
      </x:c>
      <x:c r="P30" s="270"/>
    </x:row>
    <x:row r="31" spans="2:16" ht="17.25" customHeight="1">
      <x:c r="B31" s="331" t="s">
        <x:v>45</x:v>
      </x:c>
      <x:c r="C31" s="332"/>
      <x:c r="D31" s="243"/>
      <x:c r="E31" s="244"/>
      <x:c r="F31" s="150"/>
      <x:c r="G31" s="244"/>
      <x:c r="H31" s="245"/>
      <x:c r="I31" s="243"/>
      <x:c r="J31" s="244"/>
      <x:c r="K31" s="150"/>
      <x:c r="L31" s="244"/>
      <x:c r="M31" s="245"/>
      <x:c r="N31" s="151"/>
      <x:c r="O31" s="246"/>
      <x:c r="P31" s="247"/>
    </x:row>
    <x:row r="32" spans="2:16" ht="17.25" customHeight="1">
      <x:c r="B32" s="333"/>
      <x:c r="C32" s="334"/>
      <x:c r="D32" s="236"/>
      <x:c r="E32" s="237"/>
      <x:c r="F32" s="154"/>
      <x:c r="G32" s="237"/>
      <x:c r="H32" s="238"/>
      <x:c r="I32" s="236"/>
      <x:c r="J32" s="237"/>
      <x:c r="K32" s="154"/>
      <x:c r="L32" s="237"/>
      <x:c r="M32" s="238"/>
      <x:c r="N32" s="155"/>
      <x:c r="O32" s="239"/>
      <x:c r="P32" s="240"/>
    </x:row>
    <x:row r="33" spans="2:16" ht="17.25" customHeight="1">
      <x:c r="B33" s="333"/>
      <x:c r="C33" s="334"/>
      <x:c r="D33" s="236"/>
      <x:c r="E33" s="237"/>
      <x:c r="F33" s="154"/>
      <x:c r="G33" s="237"/>
      <x:c r="H33" s="238"/>
      <x:c r="I33" s="236"/>
      <x:c r="J33" s="237"/>
      <x:c r="K33" s="154"/>
      <x:c r="L33" s="237"/>
      <x:c r="M33" s="238"/>
      <x:c r="N33" s="155"/>
      <x:c r="O33" s="239"/>
      <x:c r="P33" s="240"/>
    </x:row>
    <x:row r="34" spans="2:16" ht="17.25" customHeight="1">
      <x:c r="B34" s="333"/>
      <x:c r="C34" s="334"/>
      <x:c r="D34" s="236"/>
      <x:c r="E34" s="237"/>
      <x:c r="F34" s="154"/>
      <x:c r="G34" s="237"/>
      <x:c r="H34" s="238"/>
      <x:c r="I34" s="236"/>
      <x:c r="J34" s="237"/>
      <x:c r="K34" s="154"/>
      <x:c r="L34" s="237"/>
      <x:c r="M34" s="238"/>
      <x:c r="N34" s="155"/>
      <x:c r="O34" s="239"/>
      <x:c r="P34" s="240"/>
    </x:row>
    <x:row r="35" spans="2:16" ht="17.25" customHeight="1">
      <x:c r="B35" s="335"/>
      <x:c r="C35" s="336"/>
      <x:c r="D35" s="229"/>
      <x:c r="E35" s="230"/>
      <x:c r="F35" s="152"/>
      <x:c r="G35" s="230"/>
      <x:c r="H35" s="231"/>
      <x:c r="I35" s="229"/>
      <x:c r="J35" s="230"/>
      <x:c r="K35" s="152"/>
      <x:c r="L35" s="230"/>
      <x:c r="M35" s="231"/>
      <x:c r="N35" s="153"/>
      <x:c r="O35" s="232"/>
      <x:c r="P35" s="233"/>
    </x:row>
    <x:row r="36" spans="2:16" ht="17.25" customHeight="1">
      <x:c r="B36" s="337" t="s">
        <x:v>94</x:v>
      </x:c>
      <x:c r="C36" s="338"/>
      <x:c r="D36" s="229"/>
      <x:c r="E36" s="230"/>
      <x:c r="F36" s="152"/>
      <x:c r="G36" s="230"/>
      <x:c r="H36" s="231"/>
      <x:c r="I36" s="229"/>
      <x:c r="J36" s="230"/>
      <x:c r="K36" s="152"/>
      <x:c r="L36" s="230"/>
      <x:c r="M36" s="231"/>
      <x:c r="N36" s="153"/>
      <x:c r="O36" s="232"/>
      <x:c r="P36" s="233"/>
    </x:row>
    <x:row r="37" spans="2:16" ht="17.25" customHeight="1">
      <x:c r="B37" s="252" t="s">
        <x:v>34</x:v>
      </x:c>
      <x:c r="C37" s="253"/>
      <x:c r="D37" s="243"/>
      <x:c r="E37" s="244"/>
      <x:c r="F37" s="150"/>
      <x:c r="G37" s="244"/>
      <x:c r="H37" s="245"/>
      <x:c r="I37" s="243"/>
      <x:c r="J37" s="244"/>
      <x:c r="K37" s="150"/>
      <x:c r="L37" s="244"/>
      <x:c r="M37" s="245"/>
      <x:c r="N37" s="151"/>
      <x:c r="O37" s="246"/>
      <x:c r="P37" s="247"/>
    </x:row>
    <x:row r="38" spans="2:16" ht="17.25" customHeight="1">
      <x:c r="B38" s="254"/>
      <x:c r="C38" s="255"/>
      <x:c r="D38" s="229"/>
      <x:c r="E38" s="230"/>
      <x:c r="F38" s="154"/>
      <x:c r="G38" s="230"/>
      <x:c r="H38" s="231"/>
      <x:c r="I38" s="229"/>
      <x:c r="J38" s="230"/>
      <x:c r="K38" s="154"/>
      <x:c r="L38" s="230"/>
      <x:c r="M38" s="231"/>
      <x:c r="N38" s="155"/>
      <x:c r="O38" s="232"/>
      <x:c r="P38" s="233"/>
    </x:row>
    <x:row r="39" spans="2:16" ht="17.25" customHeight="1">
      <x:c r="B39" s="248" t="s">
        <x:v>4</x:v>
      </x:c>
      <x:c r="C39" s="249"/>
      <x:c r="D39" s="243"/>
      <x:c r="E39" s="244"/>
      <x:c r="F39" s="150"/>
      <x:c r="G39" s="244"/>
      <x:c r="H39" s="245"/>
      <x:c r="I39" s="243"/>
      <x:c r="J39" s="244"/>
      <x:c r="K39" s="150"/>
      <x:c r="L39" s="244"/>
      <x:c r="M39" s="245"/>
      <x:c r="N39" s="151"/>
      <x:c r="O39" s="246"/>
      <x:c r="P39" s="247"/>
    </x:row>
    <x:row r="40" spans="2:16" ht="17.25" customHeight="1">
      <x:c r="B40" s="250"/>
      <x:c r="C40" s="251"/>
      <x:c r="D40" s="229"/>
      <x:c r="E40" s="230"/>
      <x:c r="F40" s="152"/>
      <x:c r="G40" s="230"/>
      <x:c r="H40" s="231"/>
      <x:c r="I40" s="229"/>
      <x:c r="J40" s="230"/>
      <x:c r="K40" s="152"/>
      <x:c r="L40" s="230"/>
      <x:c r="M40" s="231"/>
      <x:c r="N40" s="153"/>
      <x:c r="O40" s="232"/>
      <x:c r="P40" s="233"/>
    </x:row>
    <x:row r="41" spans="2:16" ht="17.25" customHeight="1">
      <x:c r="B41" s="241" t="s">
        <x:v>38</x:v>
      </x:c>
      <x:c r="C41" s="242"/>
      <x:c r="D41" s="243"/>
      <x:c r="E41" s="244"/>
      <x:c r="F41" s="156"/>
      <x:c r="G41" s="244"/>
      <x:c r="H41" s="245"/>
      <x:c r="I41" s="243"/>
      <x:c r="J41" s="244"/>
      <x:c r="K41" s="156"/>
      <x:c r="L41" s="244"/>
      <x:c r="M41" s="245"/>
      <x:c r="N41" s="157"/>
      <x:c r="O41" s="246"/>
      <x:c r="P41" s="247"/>
    </x:row>
    <x:row r="42" spans="2:16" ht="22.5" customHeight="1">
      <x:c r="B42" s="234" t="s">
        <x:v>0</x:v>
      </x:c>
      <x:c r="C42" s="235"/>
      <x:c r="D42" s="236"/>
      <x:c r="E42" s="237"/>
      <x:c r="F42" s="154"/>
      <x:c r="G42" s="237"/>
      <x:c r="H42" s="238"/>
      <x:c r="I42" s="236"/>
      <x:c r="J42" s="237"/>
      <x:c r="K42" s="154"/>
      <x:c r="L42" s="237"/>
      <x:c r="M42" s="238"/>
      <x:c r="N42" s="155"/>
      <x:c r="O42" s="239"/>
      <x:c r="P42" s="240"/>
    </x:row>
    <x:row r="43" spans="2:16" ht="17.25" customHeight="1">
      <x:c r="B43" s="227" t="s">
        <x:v>36</x:v>
      </x:c>
      <x:c r="C43" s="228"/>
      <x:c r="D43" s="229"/>
      <x:c r="E43" s="230"/>
      <x:c r="F43" s="152"/>
      <x:c r="G43" s="230"/>
      <x:c r="H43" s="231"/>
      <x:c r="I43" s="229"/>
      <x:c r="J43" s="230"/>
      <x:c r="K43" s="152"/>
      <x:c r="L43" s="230"/>
      <x:c r="M43" s="231"/>
      <x:c r="N43" s="153"/>
      <x:c r="O43" s="232"/>
      <x:c r="P43" s="233"/>
    </x:row>
    <x:row r="44" spans="2:16" ht="17.25" customHeight="1">
      <x:c r="B44" s="221" t="s">
        <x:v>30</x:v>
      </x:c>
      <x:c r="C44" s="222"/>
      <x:c r="D44" s="223"/>
      <x:c r="E44" s="224"/>
      <x:c r="F44" s="159"/>
      <x:c r="G44" s="224"/>
      <x:c r="H44" s="225"/>
      <x:c r="I44" s="223"/>
      <x:c r="J44" s="224"/>
      <x:c r="K44" s="159"/>
      <x:c r="L44" s="224"/>
      <x:c r="M44" s="225"/>
      <x:c r="N44" s="158"/>
      <x:c r="O44" s="224"/>
      <x:c r="P44" s="226"/>
    </x:row>
    <x:row r="46" spans="2:12">
      <x:c r="B46" s="4" t="s">
        <x:v>81</x:v>
      </x:c>
      <x:c r="C46" s="160"/>
      <x:c r="D46" s="160"/>
      <x:c r="E46" s="160"/>
      <x:c r="F46" s="160"/>
      <x:c r="G46" s="160"/>
      <x:c r="H46" s="160"/>
      <x:c r="I46" s="160"/>
      <x:c r="J46" s="2"/>
      <x:c r="K46" s="7"/>
      <x:c r="L46" s="7"/>
    </x:row>
    <x:row r="47" spans="2:16" ht="20.25" customHeight="1">
      <x:c r="B47" s="209" t="s">
        <x:v>105</x:v>
      </x:c>
      <x:c r="C47" s="210"/>
      <x:c r="D47" s="213" t="s">
        <x:v>50</x:v>
      </x:c>
      <x:c r="E47" s="214"/>
      <x:c r="F47" s="214"/>
      <x:c r="G47" s="214"/>
      <x:c r="H47" s="215"/>
      <x:c r="I47" s="213" t="s">
        <x:v>9</x:v>
      </x:c>
      <x:c r="J47" s="214"/>
      <x:c r="K47" s="214"/>
      <x:c r="L47" s="214"/>
      <x:c r="M47" s="215"/>
      <x:c r="N47" s="213" t="s">
        <x:v>61</x:v>
      </x:c>
      <x:c r="O47" s="214"/>
      <x:c r="P47" s="216"/>
    </x:row>
    <x:row r="48" spans="2:16" ht="20.25" customHeight="1">
      <x:c r="B48" s="211"/>
      <x:c r="C48" s="212"/>
      <x:c r="D48" s="217" t="s">
        <x:v>101</x:v>
      </x:c>
      <x:c r="E48" s="218"/>
      <x:c r="F48" s="161" t="s">
        <x:v>100</x:v>
      </x:c>
      <x:c r="G48" s="218" t="s">
        <x:v>58</x:v>
      </x:c>
      <x:c r="H48" s="219"/>
      <x:c r="I48" s="217" t="s">
        <x:v>101</x:v>
      </x:c>
      <x:c r="J48" s="218"/>
      <x:c r="K48" s="161" t="s">
        <x:v>100</x:v>
      </x:c>
      <x:c r="L48" s="218" t="s">
        <x:v>58</x:v>
      </x:c>
      <x:c r="M48" s="219"/>
      <x:c r="N48" s="162" t="s">
        <x:v>100</x:v>
      </x:c>
      <x:c r="O48" s="218" t="s">
        <x:v>58</x:v>
      </x:c>
      <x:c r="P48" s="220"/>
    </x:row>
    <x:row r="49" spans="2:17" ht="30.75" customHeight="1">
      <x:c r="B49" s="200" t="s">
        <x:v>5</x:v>
      </x:c>
      <x:c r="C49" s="201"/>
      <x:c r="D49" s="202"/>
      <x:c r="E49" s="203"/>
      <x:c r="F49" s="163"/>
      <x:c r="G49" s="203"/>
      <x:c r="H49" s="204"/>
      <x:c r="I49" s="202"/>
      <x:c r="J49" s="203"/>
      <x:c r="K49" s="163"/>
      <x:c r="L49" s="205"/>
      <x:c r="M49" s="206"/>
      <x:c r="N49" s="164"/>
      <x:c r="O49" s="207"/>
      <x:c r="P49" s="208"/>
      <x:c r="Q49" s="142"/>
    </x:row>
    <x:row r="50" spans="2:21" s="142" customFormat="1" ht="27.75" customHeight="1">
      <x:c r="B50" s="193" t="s">
        <x:v>44</x:v>
      </x:c>
      <x:c r="C50" s="194"/>
      <x:c r="D50" s="195"/>
      <x:c r="E50" s="196"/>
      <x:c r="F50" s="165"/>
      <x:c r="G50" s="196"/>
      <x:c r="H50" s="197"/>
      <x:c r="I50" s="195"/>
      <x:c r="J50" s="196"/>
      <x:c r="K50" s="165"/>
      <x:c r="L50" s="196"/>
      <x:c r="M50" s="197"/>
      <x:c r="N50" s="166"/>
      <x:c r="O50" s="198"/>
      <x:c r="P50" s="199"/>
      <x:c r="S50" s="1"/>
      <x:c r="T50" s="1"/>
      <x:c r="U50" s="1"/>
    </x:row>
    <x:row r="51" spans="2:21" s="142" customFormat="1" ht="27.75" customHeight="1">
      <x:c r="B51" s="193" t="s">
        <x:v>93</x:v>
      </x:c>
      <x:c r="C51" s="194"/>
      <x:c r="D51" s="195"/>
      <x:c r="E51" s="196"/>
      <x:c r="F51" s="165"/>
      <x:c r="G51" s="196"/>
      <x:c r="H51" s="197"/>
      <x:c r="I51" s="195"/>
      <x:c r="J51" s="196"/>
      <x:c r="K51" s="165"/>
      <x:c r="L51" s="196"/>
      <x:c r="M51" s="197"/>
      <x:c r="N51" s="166"/>
      <x:c r="O51" s="198"/>
      <x:c r="P51" s="199"/>
      <x:c r="S51" s="1"/>
      <x:c r="T51" s="1"/>
      <x:c r="U51" s="1"/>
    </x:row>
    <x:row r="52" spans="2:21" s="142" customFormat="1" ht="27.75" customHeight="1">
      <x:c r="B52" s="193" t="s">
        <x:v>92</x:v>
      </x:c>
      <x:c r="C52" s="194"/>
      <x:c r="D52" s="195"/>
      <x:c r="E52" s="196"/>
      <x:c r="F52" s="165"/>
      <x:c r="G52" s="196"/>
      <x:c r="H52" s="197"/>
      <x:c r="I52" s="195"/>
      <x:c r="J52" s="196"/>
      <x:c r="K52" s="165"/>
      <x:c r="L52" s="196"/>
      <x:c r="M52" s="197"/>
      <x:c r="N52" s="166"/>
      <x:c r="O52" s="198"/>
      <x:c r="P52" s="199"/>
      <x:c r="S52" s="1"/>
      <x:c r="T52" s="1"/>
      <x:c r="U52" s="1"/>
    </x:row>
    <x:row r="53" spans="2:21" s="142" customFormat="1" ht="27.75" customHeight="1">
      <x:c r="B53" s="193" t="s">
        <x:v>103</x:v>
      </x:c>
      <x:c r="C53" s="194"/>
      <x:c r="D53" s="195"/>
      <x:c r="E53" s="196"/>
      <x:c r="F53" s="165"/>
      <x:c r="G53" s="196"/>
      <x:c r="H53" s="197"/>
      <x:c r="I53" s="195"/>
      <x:c r="J53" s="196"/>
      <x:c r="K53" s="165"/>
      <x:c r="L53" s="196"/>
      <x:c r="M53" s="197"/>
      <x:c r="N53" s="166"/>
      <x:c r="O53" s="198"/>
      <x:c r="P53" s="199"/>
      <x:c r="S53" s="1"/>
      <x:c r="T53" s="1"/>
      <x:c r="U53" s="1"/>
    </x:row>
    <x:row r="54" spans="2:21" s="142" customFormat="1" ht="27.75" customHeight="1">
      <x:c r="B54" s="193" t="s">
        <x:v>73</x:v>
      </x:c>
      <x:c r="C54" s="194"/>
      <x:c r="D54" s="195"/>
      <x:c r="E54" s="196"/>
      <x:c r="F54" s="165"/>
      <x:c r="G54" s="196"/>
      <x:c r="H54" s="197"/>
      <x:c r="I54" s="195"/>
      <x:c r="J54" s="196"/>
      <x:c r="K54" s="165"/>
      <x:c r="L54" s="196"/>
      <x:c r="M54" s="197"/>
      <x:c r="N54" s="166"/>
      <x:c r="O54" s="198"/>
      <x:c r="P54" s="199"/>
      <x:c r="S54" s="1"/>
      <x:c r="T54" s="1"/>
      <x:c r="U54" s="1"/>
    </x:row>
    <x:row r="55" spans="2:21" s="142" customFormat="1" ht="27.75" customHeight="1">
      <x:c r="B55" s="186" t="s">
        <x:v>36</x:v>
      </x:c>
      <x:c r="C55" s="187"/>
      <x:c r="D55" s="188"/>
      <x:c r="E55" s="189"/>
      <x:c r="F55" s="167"/>
      <x:c r="G55" s="189"/>
      <x:c r="H55" s="190"/>
      <x:c r="I55" s="188"/>
      <x:c r="J55" s="189"/>
      <x:c r="K55" s="167"/>
      <x:c r="L55" s="189"/>
      <x:c r="M55" s="190"/>
      <x:c r="N55" s="168"/>
      <x:c r="O55" s="191"/>
      <x:c r="P55" s="192"/>
      <x:c r="S55" s="1"/>
      <x:c r="T55" s="1"/>
      <x:c r="U55" s="1"/>
    </x:row>
    <x:row r="56" spans="2:21" s="142" customFormat="1" ht="27.75" customHeight="1">
      <x:c r="B56" s="180" t="s">
        <x:v>29</x:v>
      </x:c>
      <x:c r="C56" s="181"/>
      <x:c r="D56" s="182"/>
      <x:c r="E56" s="183"/>
      <x:c r="F56" s="170"/>
      <x:c r="G56" s="183"/>
      <x:c r="H56" s="184"/>
      <x:c r="I56" s="182"/>
      <x:c r="J56" s="183"/>
      <x:c r="K56" s="170"/>
      <x:c r="L56" s="183"/>
      <x:c r="M56" s="184"/>
      <x:c r="N56" s="169"/>
      <x:c r="O56" s="183"/>
      <x:c r="P56" s="185"/>
      <x:c r="S56" s="1"/>
      <x:c r="T56" s="1"/>
      <x:c r="U56" s="1"/>
    </x:row>
    <x:row r="57" spans="2:21" s="142" customFormat="1" ht="27.75" customHeight="1">
      <x:c r="B57" s="174" t="s">
        <x:v>60</x:v>
      </x:c>
      <x:c r="C57" s="175"/>
      <x:c r="D57" s="176"/>
      <x:c r="E57" s="177"/>
      <x:c r="F57" s="172"/>
      <x:c r="G57" s="177"/>
      <x:c r="H57" s="178"/>
      <x:c r="I57" s="176"/>
      <x:c r="J57" s="177"/>
      <x:c r="K57" s="172"/>
      <x:c r="L57" s="177"/>
      <x:c r="M57" s="178"/>
      <x:c r="N57" s="171"/>
      <x:c r="O57" s="177"/>
      <x:c r="P57" s="179"/>
      <x:c r="S57" s="1"/>
      <x:c r="T57" s="1"/>
      <x:c r="U57" s="1"/>
    </x:row>
    <x:row r="58" spans="2:21" s="142" customFormat="1">
      <x:c r="B58" s="173"/>
      <x:c r="C58" s="1"/>
      <x:c r="D58" s="1"/>
      <x:c r="E58" s="1"/>
      <x:c r="F58" s="1"/>
      <x:c r="G58" s="1"/>
      <x:c r="H58" s="1"/>
      <x:c r="I58" s="1"/>
      <x:c r="J58" s="1"/>
      <x:c r="K58" s="1"/>
      <x:c r="L58" s="1"/>
      <x:c r="M58" s="1"/>
      <x:c r="N58" s="1"/>
      <x:c r="O58" s="1"/>
      <x:c r="P58" s="1"/>
      <x:c r="Q58" s="1"/>
      <x:c r="S58" s="1"/>
      <x:c r="T58" s="1"/>
      <x:c r="U58" s="1"/>
    </x:row>
  </x:sheetData>
  <x:mergeCells count="228">
    <x:mergeCell ref="B57:C57"/>
    <x:mergeCell ref="D57:E57"/>
    <x:mergeCell ref="G57:H57"/>
    <x:mergeCell ref="I57:J57"/>
    <x:mergeCell ref="L57:M57"/>
    <x:mergeCell ref="O57:P57"/>
    <x:mergeCell ref="B56:C56"/>
    <x:mergeCell ref="D56:E56"/>
    <x:mergeCell ref="G56:H56"/>
    <x:mergeCell ref="I56:J56"/>
    <x:mergeCell ref="L56:M56"/>
    <x:mergeCell ref="O56:P56"/>
    <x:mergeCell ref="B55:C55"/>
    <x:mergeCell ref="D55:E55"/>
    <x:mergeCell ref="G55:H55"/>
    <x:mergeCell ref="I55:J55"/>
    <x:mergeCell ref="L55:M55"/>
    <x:mergeCell ref="O55:P55"/>
    <x:mergeCell ref="B54:C54"/>
    <x:mergeCell ref="D54:E54"/>
    <x:mergeCell ref="G54:H54"/>
    <x:mergeCell ref="I54:J54"/>
    <x:mergeCell ref="L54:M54"/>
    <x:mergeCell ref="O54:P54"/>
    <x:mergeCell ref="B51:C51"/>
    <x:mergeCell ref="D51:E51"/>
    <x:mergeCell ref="G51:H51"/>
    <x:mergeCell ref="I51:J51"/>
    <x:mergeCell ref="L51:M51"/>
    <x:mergeCell ref="O51:P51"/>
    <x:mergeCell ref="B50:C50"/>
    <x:mergeCell ref="D50:E50"/>
    <x:mergeCell ref="G50:H50"/>
    <x:mergeCell ref="I50:J50"/>
    <x:mergeCell ref="L50:M50"/>
    <x:mergeCell ref="O50:P50"/>
    <x:mergeCell ref="B49:C49"/>
    <x:mergeCell ref="D49:E49"/>
    <x:mergeCell ref="G49:H49"/>
    <x:mergeCell ref="I49:J49"/>
    <x:mergeCell ref="L49:M49"/>
    <x:mergeCell ref="O49:P49"/>
    <x:mergeCell ref="B47:C48"/>
    <x:mergeCell ref="D47:H47"/>
    <x:mergeCell ref="I47:M47"/>
    <x:mergeCell ref="N47:P47"/>
    <x:mergeCell ref="D48:E48"/>
    <x:mergeCell ref="G48:H48"/>
    <x:mergeCell ref="I48:J48"/>
    <x:mergeCell ref="L48:M48"/>
    <x:mergeCell ref="O48:P48"/>
    <x:mergeCell ref="B44:C44"/>
    <x:mergeCell ref="D44:E44"/>
    <x:mergeCell ref="G44:H44"/>
    <x:mergeCell ref="I44:J44"/>
    <x:mergeCell ref="L44:M44"/>
    <x:mergeCell ref="O44:P44"/>
    <x:mergeCell ref="B43:C43"/>
    <x:mergeCell ref="D43:E43"/>
    <x:mergeCell ref="G43:H43"/>
    <x:mergeCell ref="I43:J43"/>
    <x:mergeCell ref="L43:M43"/>
    <x:mergeCell ref="O43:P43"/>
    <x:mergeCell ref="B42:C42"/>
    <x:mergeCell ref="D42:E42"/>
    <x:mergeCell ref="G42:H42"/>
    <x:mergeCell ref="I42:J42"/>
    <x:mergeCell ref="L42:M42"/>
    <x:mergeCell ref="O42:P42"/>
    <x:mergeCell ref="B41:C41"/>
    <x:mergeCell ref="D41:E41"/>
    <x:mergeCell ref="G41:H41"/>
    <x:mergeCell ref="I41:J41"/>
    <x:mergeCell ref="L41:M41"/>
    <x:mergeCell ref="O41:P41"/>
    <x:mergeCell ref="B39:C40"/>
    <x:mergeCell ref="D39:E39"/>
    <x:mergeCell ref="G39:H39"/>
    <x:mergeCell ref="I39:J39"/>
    <x:mergeCell ref="L39:M39"/>
    <x:mergeCell ref="O39:P39"/>
    <x:mergeCell ref="L36:M36"/>
    <x:mergeCell ref="O36:P36"/>
    <x:mergeCell ref="B37:C38"/>
    <x:mergeCell ref="D37:E37"/>
    <x:mergeCell ref="G37:H37"/>
    <x:mergeCell ref="I37:J37"/>
    <x:mergeCell ref="L37:M37"/>
    <x:mergeCell ref="O37:P37"/>
    <x:mergeCell ref="D38:E38"/>
    <x:mergeCell ref="G38:H38"/>
    <x:mergeCell ref="D40:E40"/>
    <x:mergeCell ref="G40:H40"/>
    <x:mergeCell ref="I40:J40"/>
    <x:mergeCell ref="L40:M40"/>
    <x:mergeCell ref="O40:P40"/>
    <x:mergeCell ref="I38:J38"/>
    <x:mergeCell ref="L38:M38"/>
    <x:mergeCell ref="O38:P38"/>
    <x:mergeCell ref="B29:C30"/>
    <x:mergeCell ref="D29:H29"/>
    <x:mergeCell ref="I29:M29"/>
    <x:mergeCell ref="N29:P29"/>
    <x:mergeCell ref="D30:E30"/>
    <x:mergeCell ref="G30:H30"/>
    <x:mergeCell ref="I30:J30"/>
    <x:mergeCell ref="L30:M30"/>
    <x:mergeCell ref="B23:C23"/>
    <x:mergeCell ref="D23:E23"/>
    <x:mergeCell ref="F23:G23"/>
    <x:mergeCell ref="H23:I23"/>
    <x:mergeCell ref="J23:K23"/>
    <x:mergeCell ref="L23:M23"/>
    <x:mergeCell ref="N23:O23"/>
    <x:mergeCell ref="O30:P30"/>
    <x:mergeCell ref="B19:C19"/>
    <x:mergeCell ref="B20:C20"/>
    <x:mergeCell ref="B22:C22"/>
    <x:mergeCell ref="D22:E22"/>
    <x:mergeCell ref="F22:G22"/>
    <x:mergeCell ref="H22:I22"/>
    <x:mergeCell ref="J22:K22"/>
    <x:mergeCell ref="L22:M22"/>
    <x:mergeCell ref="B26:P26"/>
    <x:mergeCell ref="D19:E19"/>
    <x:mergeCell ref="F19:G19"/>
    <x:mergeCell ref="H19:I19"/>
    <x:mergeCell ref="J19:K19"/>
    <x:mergeCell ref="L19:M19"/>
    <x:mergeCell ref="N19:O19"/>
    <x:mergeCell ref="D20:E20"/>
    <x:mergeCell ref="F20:G20"/>
    <x:mergeCell ref="H20:I20"/>
    <x:mergeCell ref="J20:K20"/>
    <x:mergeCell ref="L20:M20"/>
    <x:mergeCell ref="N20:O20"/>
    <x:mergeCell ref="B17:C17"/>
    <x:mergeCell ref="D17:E17"/>
    <x:mergeCell ref="F17:G17"/>
    <x:mergeCell ref="H17:I17"/>
    <x:mergeCell ref="J17:M17"/>
    <x:mergeCell ref="B12:E12"/>
    <x:mergeCell ref="F12:I12"/>
    <x:mergeCell ref="J12:M12"/>
    <x:mergeCell ref="N17:P17"/>
    <x:mergeCell ref="N5:P5"/>
    <x:mergeCell ref="N12:P12"/>
    <x:mergeCell ref="B15:C16"/>
    <x:mergeCell ref="D15:E16"/>
    <x:mergeCell ref="F15:G16"/>
    <x:mergeCell ref="H15:I16"/>
    <x:mergeCell ref="J15:M15"/>
    <x:mergeCell ref="N15:P16"/>
    <x:mergeCell ref="B10:E10"/>
    <x:mergeCell ref="F10:I10"/>
    <x:mergeCell ref="J10:M10"/>
    <x:mergeCell ref="N10:P10"/>
    <x:mergeCell ref="B11:E11"/>
    <x:mergeCell ref="F11:I11"/>
    <x:mergeCell ref="J11:M11"/>
    <x:mergeCell ref="N11:P11"/>
    <x:mergeCell ref="J16:M16"/>
    <x:mergeCell ref="B1:I1"/>
    <x:mergeCell ref="J1:P1"/>
    <x:mergeCell ref="B3:D3"/>
    <x:mergeCell ref="E3:G3"/>
    <x:mergeCell ref="H3:I3"/>
    <x:mergeCell ref="J3:L3"/>
    <x:mergeCell ref="M3:N3"/>
    <x:mergeCell ref="O3:P3"/>
    <x:mergeCell ref="N22:O22"/>
    <x:mergeCell ref="B8:E8"/>
    <x:mergeCell ref="F8:I8"/>
    <x:mergeCell ref="J8:M8"/>
    <x:mergeCell ref="N8:P8"/>
    <x:mergeCell ref="B9:E9"/>
    <x:mergeCell ref="F9:I9"/>
    <x:mergeCell ref="J9:M9"/>
    <x:mergeCell ref="N9:P9"/>
    <x:mergeCell ref="B4:D4"/>
    <x:mergeCell ref="E4:I4"/>
    <x:mergeCell ref="J4:M4"/>
    <x:mergeCell ref="N4:P4"/>
    <x:mergeCell ref="B5:F5"/>
    <x:mergeCell ref="G5:I5"/>
    <x:mergeCell ref="J5:M5"/>
    <x:mergeCell ref="I35:J35"/>
    <x:mergeCell ref="L35:M35"/>
    <x:mergeCell ref="O35:P35"/>
    <x:mergeCell ref="B31:C35"/>
    <x:mergeCell ref="B36:C36"/>
    <x:mergeCell ref="D32:E32"/>
    <x:mergeCell ref="G32:H32"/>
    <x:mergeCell ref="I32:J32"/>
    <x:mergeCell ref="L32:M32"/>
    <x:mergeCell ref="O32:P32"/>
    <x:mergeCell ref="D31:E31"/>
    <x:mergeCell ref="G31:H31"/>
    <x:mergeCell ref="I31:J31"/>
    <x:mergeCell ref="L31:M31"/>
    <x:mergeCell ref="O31:P31"/>
    <x:mergeCell ref="D36:E36"/>
    <x:mergeCell ref="G36:H36"/>
    <x:mergeCell ref="I36:J36"/>
    <x:mergeCell ref="B53:C53"/>
    <x:mergeCell ref="D53:E53"/>
    <x:mergeCell ref="G53:H53"/>
    <x:mergeCell ref="I53:J53"/>
    <x:mergeCell ref="L53:M53"/>
    <x:mergeCell ref="O53:P53"/>
    <x:mergeCell ref="D33:E33"/>
    <x:mergeCell ref="G33:H33"/>
    <x:mergeCell ref="I33:J33"/>
    <x:mergeCell ref="L33:M33"/>
    <x:mergeCell ref="O33:P33"/>
    <x:mergeCell ref="D34:E34"/>
    <x:mergeCell ref="G34:H34"/>
    <x:mergeCell ref="I34:J34"/>
    <x:mergeCell ref="L34:M34"/>
    <x:mergeCell ref="O34:P34"/>
    <x:mergeCell ref="B52:C52"/>
    <x:mergeCell ref="D52:E52"/>
    <x:mergeCell ref="G52:H52"/>
    <x:mergeCell ref="I52:J52"/>
    <x:mergeCell ref="L52:M52"/>
    <x:mergeCell ref="O52:P52"/>
    <x:mergeCell ref="D35:E35"/>
    <x:mergeCell ref="G35:H35"/>
  </x:mergeCells>
  <x:pageMargins left="0.27555555105209351" right="0.27555555105209351" top="0.62986111640930176" bottom="0.59041666984558105" header="0.31486111879348755" footer="0.31486111879348755"/>
  <x:pageSetup paperSize="9" scale="88" firstPageNumber="1" fitToWidth="1" fitToHeight="1" orientation="portrait" usePrinterDefaults="1" blackAndWhite="0" draft="0" useFirstPageNumber="0" horizontalDpi="600" verticalDpi="600" copies="1"/>
  <x:headerFooter>
    <x:oddFooter>&amp;C&amp;"맑은 고딕,Regular"&amp;8&amp;P&amp;R&amp;"맑은 고딕,Regular"&amp;8매원설비(박상용)</x:oddFooter>
  </x:headerFooter>
  <x:rowBreaks count="1" manualBreakCount="1">
    <x:brk id="40" min="0" max="1048575" man="1" pt="0"/>
  </x:rowBreaks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2:U39"/>
  <x:sheetViews>
    <x:sheetView view="pageBreakPreview" topLeftCell="B1" zoomScaleNormal="115" zoomScaleSheetLayoutView="100" workbookViewId="0">
      <x:selection activeCell="I34" activeCellId="0" sqref="I34:J34"/>
    </x:sheetView>
  </x:sheetViews>
  <x:sheetFormatPr defaultColWidth="9.00390625" defaultRowHeight="16.5"/>
  <x:cols>
    <x:col min="1" max="1" width="0.5" style="5" customWidth="1"/>
    <x:col min="2" max="2" width="15.375" style="7" customWidth="1"/>
    <x:col min="3" max="3" width="8.375" style="7" customWidth="1"/>
    <x:col min="4" max="4" width="6.25" style="7" customWidth="1"/>
    <x:col min="5" max="5" width="12.125" style="7" customWidth="1"/>
    <x:col min="6" max="6" width="8.375" style="7" customWidth="1"/>
    <x:col min="7" max="7" width="6.25" style="7" customWidth="1"/>
    <x:col min="8" max="8" width="12.125" style="7" customWidth="1"/>
    <x:col min="9" max="9" width="6.25" style="7" customWidth="1"/>
    <x:col min="10" max="10" width="12.125" style="7" customWidth="1"/>
    <x:col min="11" max="13" width="9" style="7"/>
    <x:col min="14" max="14" width="29.5" style="7" customWidth="1"/>
    <x:col min="15" max="15" width="9" style="7"/>
    <x:col min="16" max="16" width="16.25" style="7" customWidth="1"/>
    <x:col min="17" max="17" width="12.5" style="7" customWidth="1"/>
    <x:col min="18" max="18" width="18.625" style="7" customWidth="1"/>
    <x:col min="19" max="19" width="9" style="7"/>
    <x:col min="20" max="20" width="9.875" style="7" bestFit="1" customWidth="1"/>
    <x:col min="21" max="21" width="16" style="7" customWidth="1"/>
    <x:col min="22" max="16384" width="9" style="7"/>
  </x:cols>
  <x:sheetData>
    <x:row r="2" spans="2:10">
      <x:c r="B2" s="362" t="s">
        <x:v>95</x:v>
      </x:c>
      <x:c r="C2" s="362"/>
      <x:c r="D2" s="362"/>
      <x:c r="E2" s="362"/>
      <x:c r="F2" s="362"/>
      <x:c r="G2" s="362"/>
      <x:c r="H2" s="362"/>
      <x:c r="I2" s="6" t="s">
        <x:v>62</x:v>
      </x:c>
      <x:c r="J2" s="6" t="s">
        <x:v>65</x:v>
      </x:c>
    </x:row>
    <x:row r="3" spans="2:10" ht="36" customHeight="1">
      <x:c r="B3" s="362"/>
      <x:c r="C3" s="362"/>
      <x:c r="D3" s="362"/>
      <x:c r="E3" s="362"/>
      <x:c r="F3" s="362"/>
      <x:c r="G3" s="362"/>
      <x:c r="H3" s="362"/>
      <x:c r="I3" s="6"/>
      <x:c r="J3" s="6"/>
    </x:row>
    <x:row r="4" spans="1:10" s="9" customFormat="1" ht="25.5" customHeight="1">
      <x:c r="A4" s="8"/>
      <x:c r="B4" s="4" t="s">
        <x:v>46</x:v>
      </x:c>
      <x:c r="J4" s="2" t="s">
        <x:v>12</x:v>
      </x:c>
    </x:row>
    <x:row r="5" spans="1:10" s="11" customFormat="1" ht="21.75" customHeight="1">
      <x:c r="A5" s="10"/>
      <x:c r="B5" s="58" t="s">
        <x:v>63</x:v>
      </x:c>
      <x:c r="C5" s="365" t="s">
        <x:v>102</x:v>
      </x:c>
      <x:c r="D5" s="365"/>
      <x:c r="E5" s="59" t="s">
        <x:v>64</x:v>
      </x:c>
      <x:c r="F5" s="366" t="s">
        <x:v>78</x:v>
      </x:c>
      <x:c r="G5" s="367"/>
      <x:c r="H5" s="59" t="s">
        <x:v>76</x:v>
      </x:c>
      <x:c r="I5" s="365" t="s">
        <x:v>1</x:v>
      </x:c>
      <x:c r="J5" s="366"/>
    </x:row>
    <x:row r="6" spans="1:10" s="11" customFormat="1" ht="21.75" customHeight="1">
      <x:c r="A6" s="10"/>
      <x:c r="B6" s="60" t="s">
        <x:v>72</x:v>
      </x:c>
      <x:c r="C6" s="368">
        <x:f>J27</x:f>
        <x:v>2112000</x:v>
      </x:c>
      <x:c r="D6" s="368"/>
      <x:c r="E6" s="61" t="s">
        <x:v>32</x:v>
      </x:c>
      <x:c r="F6" s="369">
        <x:f>J34</x:f>
        <x:v>1500000</x:v>
      </x:c>
      <x:c r="G6" s="370"/>
      <x:c r="H6" s="61" t="s">
        <x:v>54</x:v>
      </x:c>
      <x:c r="I6" s="369">
        <x:f>J35</x:f>
        <x:v>3612000</x:v>
      </x:c>
      <x:c r="J6" s="371"/>
    </x:row>
    <x:row r="7" spans="1:18" s="11" customFormat="1" ht="21.75" customHeight="1">
      <x:c r="A7" s="10"/>
      <x:c r="B7" s="65" t="s">
        <x:v>31</x:v>
      </x:c>
      <x:c r="C7" s="360">
        <x:v>57750</x:v>
      </x:c>
      <x:c r="D7" s="372"/>
      <x:c r="E7" s="66" t="s">
        <x:v>43</x:v>
      </x:c>
      <x:c r="F7" s="360">
        <x:v>15000</x:v>
      </x:c>
      <x:c r="G7" s="372"/>
      <x:c r="H7" s="68" t="s">
        <x:v>53</x:v>
      </x:c>
      <x:c r="I7" s="373">
        <x:f>I6-C7-F7</x:f>
        <x:v>3539250</x:v>
      </x:c>
      <x:c r="J7" s="374"/>
      <x:c r="N7" s="45">
        <x:v>6</x:v>
      </x:c>
      <x:c r="O7" s="45">
        <x:v>328000</x:v>
      </x:c>
      <x:c r="P7" s="45">
        <x:f>N7*O7</x:f>
        <x:v>1968000</x:v>
      </x:c>
      <x:c r="Q7" s="45"/>
      <x:c r="R7" s="45"/>
    </x:row>
    <x:row r="8" spans="1:18" s="11" customFormat="1" ht="18.75" customHeight="1">
      <x:c r="A8" s="10"/>
      <x:c r="B8" s="375" t="s">
        <x:v>49</x:v>
      </x:c>
      <x:c r="C8" s="376"/>
      <x:c r="D8" s="376"/>
      <x:c r="E8" s="376"/>
      <x:c r="F8" s="376"/>
      <x:c r="G8" s="376"/>
      <x:c r="H8" s="67"/>
      <x:c r="I8" s="377">
        <x:v>5000000</x:v>
      </x:c>
      <x:c r="J8" s="378"/>
      <x:c r="N8" s="45">
        <x:v>10</x:v>
      </x:c>
      <x:c r="O8" s="45">
        <x:v>90000</x:v>
      </x:c>
      <x:c r="P8" s="45">
        <x:f>N8*O8</x:f>
        <x:v>900000</x:v>
      </x:c>
      <x:c r="Q8" s="45"/>
      <x:c r="R8" s="45"/>
    </x:row>
    <x:row r="9" spans="1:18" s="11" customFormat="1" ht="18.75" customHeight="1">
      <x:c r="A9" s="10"/>
      <x:c r="B9" s="339" t="s">
        <x:v>107</x:v>
      </x:c>
      <x:c r="C9" s="340"/>
      <x:c r="D9" s="340"/>
      <x:c r="E9" s="340"/>
      <x:c r="F9" s="340"/>
      <x:c r="G9" s="340"/>
      <x:c r="H9" s="62"/>
      <x:c r="I9" s="345">
        <x:v>150000</x:v>
      </x:c>
      <x:c r="J9" s="346"/>
      <x:c r="N9" s="45"/>
      <x:c r="O9" s="45"/>
      <x:c r="P9" s="45">
        <x:f>SUM(P7:P8)</x:f>
        <x:v>2868000</x:v>
      </x:c>
      <x:c r="Q9" s="45"/>
      <x:c r="R9" s="45"/>
    </x:row>
    <x:row r="10" spans="1:18" s="11" customFormat="1" ht="18.75" customHeight="1">
      <x:c r="A10" s="10"/>
      <x:c r="B10" s="349" t="s">
        <x:v>41</x:v>
      </x:c>
      <x:c r="C10" s="349"/>
      <x:c r="D10" s="349"/>
      <x:c r="E10" s="352">
        <x:f>I10+I11</x:f>
        <x:v>8849450</x:v>
      </x:c>
      <x:c r="F10" s="352"/>
      <x:c r="G10" s="353"/>
      <x:c r="H10" s="63" t="s">
        <x:v>74</x:v>
      </x:c>
      <x:c r="I10" s="341">
        <x:v>437490</x:v>
      </x:c>
      <x:c r="J10" s="342"/>
      <x:c r="N10" s="45"/>
      <x:c r="O10" s="45"/>
      <x:c r="P10" s="45">
        <x:v>328000</x:v>
      </x:c>
      <x:c r="Q10" s="45">
        <x:f>P10*9</x:f>
        <x:v>2952000</x:v>
      </x:c>
      <x:c r="R10" s="45">
        <x:f>Q10-P9</x:f>
        <x:v>84000</x:v>
      </x:c>
    </x:row>
    <x:row r="11" spans="1:18" s="11" customFormat="1" ht="18.75" customHeight="1">
      <x:c r="A11" s="10"/>
      <x:c r="B11" s="350" t="s">
        <x:v>8</x:v>
      </x:c>
      <x:c r="C11" s="350"/>
      <x:c r="D11" s="350"/>
      <x:c r="E11" s="350"/>
      <x:c r="F11" s="350"/>
      <x:c r="G11" s="351"/>
      <x:c r="H11" s="63" t="s">
        <x:v>70</x:v>
      </x:c>
      <x:c r="I11" s="341">
        <x:v>8411960</x:v>
      </x:c>
      <x:c r="J11" s="342"/>
      <x:c r="N11" s="45"/>
      <x:c r="O11" s="45"/>
      <x:c r="P11" s="79">
        <x:f>P9/P10</x:f>
        <x:v>8.7439024390243905</x:v>
      </x:c>
      <x:c r="Q11" s="45"/>
      <x:c r="R11" s="45"/>
    </x:row>
    <x:row r="12" spans="1:18" s="11" customFormat="1" ht="18.75" customHeight="1">
      <x:c r="A12" s="10"/>
      <x:c r="B12" s="356" t="s">
        <x:v>11</x:v>
      </x:c>
      <x:c r="C12" s="356"/>
      <x:c r="D12" s="356"/>
      <x:c r="E12" s="357">
        <x:v>45443</x:v>
      </x:c>
      <x:c r="F12" s="357"/>
      <x:c r="G12" s="358"/>
      <x:c r="H12" s="64" t="s">
        <x:v>22</x:v>
      </x:c>
      <x:c r="I12" s="343">
        <x:f>I11</x:f>
        <x:v>8411960</x:v>
      </x:c>
      <x:c r="J12" s="344"/>
      <x:c r="N12" s="45"/>
      <x:c r="O12" s="45"/>
      <x:c r="P12" s="45"/>
      <x:c r="Q12" s="45"/>
      <x:c r="R12" s="45"/>
    </x:row>
    <x:row r="13" spans="1:21" s="11" customFormat="1" ht="18.75" customHeight="1">
      <x:c r="A13" s="10"/>
      <x:c r="B13" s="354" t="s">
        <x:v>37</x:v>
      </x:c>
      <x:c r="C13" s="355"/>
      <x:c r="D13" s="355"/>
      <x:c r="E13" s="355"/>
      <x:c r="F13" s="355"/>
      <x:c r="G13" s="355"/>
      <x:c r="H13" s="57"/>
      <x:c r="I13" s="360">
        <x:f>I7+I8+I9-E10</x:f>
        <x:v>-160200</x:v>
      </x:c>
      <x:c r="J13" s="361"/>
      <x:c r="K13" s="45">
        <x:f>E10-I10-I11</x:f>
        <x:v>0</x:v>
      </x:c>
      <x:c r="N13" s="45"/>
      <x:c r="O13" s="80">
        <x:v>6</x:v>
      </x:c>
      <x:c r="P13" s="80">
        <x:v>158000</x:v>
      </x:c>
      <x:c r="Q13" s="80">
        <x:f>P13*O13</x:f>
        <x:v>948000</x:v>
      </x:c>
      <x:c r="R13" s="45"/>
      <x:c r="S13" s="80">
        <x:v>6</x:v>
      </x:c>
      <x:c r="T13" s="80">
        <x:v>158000</x:v>
      </x:c>
      <x:c r="U13" s="80">
        <x:f>T13*S13</x:f>
        <x:v>948000</x:v>
      </x:c>
    </x:row>
    <x:row r="14" spans="1:19" s="9" customFormat="1" ht="25.5" customHeight="1">
      <x:c r="A14" s="8"/>
      <x:c r="B14" s="4" t="s">
        <x:v>6</x:v>
      </x:c>
      <x:c r="C14" s="12"/>
      <x:c r="D14" s="12"/>
      <x:c r="E14" s="12"/>
      <x:c r="F14" s="12"/>
      <x:c r="G14" s="12"/>
      <x:c r="H14" s="12"/>
      <x:c r="I14" s="13"/>
      <x:c r="J14" s="13"/>
      <x:c r="N14" s="72"/>
      <x:c r="O14" s="72"/>
      <x:c r="P14" s="72"/>
      <x:c r="Q14" s="45">
        <x:f>P14*O14</x:f>
        <x:v>0</x:v>
      </x:c>
      <x:c r="R14" s="71"/>
      <x:c r="S14" s="72"/>
    </x:row>
    <x:row r="15" spans="2:21" ht="44.25" customHeight="1">
      <x:c r="B15" s="359" t="s">
        <x:v>96</x:v>
      </x:c>
      <x:c r="C15" s="359"/>
      <x:c r="D15" s="359"/>
      <x:c r="E15" s="359"/>
      <x:c r="F15" s="359"/>
      <x:c r="G15" s="359"/>
      <x:c r="H15" s="359"/>
      <x:c r="I15" s="359"/>
      <x:c r="J15" s="359"/>
      <x:c r="N15" s="71"/>
      <x:c r="O15" s="71"/>
      <x:c r="P15" s="71"/>
      <x:c r="Q15" s="71">
        <x:f>SUM(Q13:Q14)</x:f>
        <x:v>948000</x:v>
      </x:c>
      <x:c r="R15" s="71"/>
      <x:c r="S15" s="73"/>
      <x:c r="U15" s="74">
        <x:f>SUM(U13:U14)</x:f>
        <x:v>948000</x:v>
      </x:c>
    </x:row>
    <x:row r="16" spans="1:18" s="9" customFormat="1" ht="25.5" customHeight="1">
      <x:c r="A16" s="8"/>
      <x:c r="B16" s="4" t="s">
        <x:v>26</x:v>
      </x:c>
      <x:c r="C16" s="69"/>
      <x:c r="D16" s="69"/>
      <x:c r="E16" s="69"/>
      <x:c r="F16" s="69"/>
      <x:c r="G16" s="69"/>
      <x:c r="H16" s="69"/>
      <x:c r="I16" s="69"/>
      <x:c r="J16" s="2"/>
      <x:c r="N16" s="72"/>
      <x:c r="O16" s="72"/>
      <x:c r="P16" s="72"/>
      <x:c r="Q16" s="72">
        <x:v>2868000</x:v>
      </x:c>
      <x:c r="R16" s="72"/>
    </x:row>
    <x:row r="17" spans="2:17" ht="15.75" customHeight="1">
      <x:c r="B17" s="257" t="s">
        <x:v>33</x:v>
      </x:c>
      <x:c r="C17" s="363" t="s">
        <x:v>27</x:v>
      </x:c>
      <x:c r="D17" s="363"/>
      <x:c r="E17" s="363"/>
      <x:c r="F17" s="363" t="s">
        <x:v>59</x:v>
      </x:c>
      <x:c r="G17" s="363"/>
      <x:c r="H17" s="363"/>
      <x:c r="I17" s="363" t="s">
        <x:v>61</x:v>
      </x:c>
      <x:c r="J17" s="364"/>
      <x:c r="Q17" s="74">
        <x:f>Q16-Q15</x:f>
        <x:v>1920000</x:v>
      </x:c>
    </x:row>
    <x:row r="18" spans="2:10" ht="15.75" customHeight="1">
      <x:c r="B18" s="259"/>
      <x:c r="C18" s="14" t="s">
        <x:v>101</x:v>
      </x:c>
      <x:c r="D18" s="32" t="s">
        <x:v>100</x:v>
      </x:c>
      <x:c r="E18" s="14" t="s">
        <x:v>58</x:v>
      </x:c>
      <x:c r="F18" s="14" t="s">
        <x:v>101</x:v>
      </x:c>
      <x:c r="G18" s="32" t="s">
        <x:v>100</x:v>
      </x:c>
      <x:c r="H18" s="14" t="s">
        <x:v>58</x:v>
      </x:c>
      <x:c r="I18" s="32" t="s">
        <x:v>100</x:v>
      </x:c>
      <x:c r="J18" s="46" t="s">
        <x:v>58</x:v>
      </x:c>
    </x:row>
    <x:row r="19" spans="2:18" ht="30.75" customHeight="1">
      <x:c r="B19" s="92" t="s">
        <x:v>97</x:v>
      </x:c>
      <x:c r="C19" s="26">
        <x:v>16500</x:v>
      </x:c>
      <x:c r="D19" s="33">
        <x:v>77</x:v>
      </x:c>
      <x:c r="E19" s="40">
        <x:f>C19*D19</x:f>
        <x:v>1270500</x:v>
      </x:c>
      <x:c r="F19" s="26">
        <x:v>0</x:v>
      </x:c>
      <x:c r="G19" s="33"/>
      <x:c r="H19" s="26">
        <x:v>0</x:v>
      </x:c>
      <x:c r="I19" s="33">
        <x:f t="shared" ref="I19:J21" si="0">D19+G19</x:f>
        <x:v>77</x:v>
      </x:c>
      <x:c r="J19" s="47">
        <x:f t="shared" si="0"/>
        <x:v>1270500</x:v>
      </x:c>
      <x:c r="K19" s="7" t="s">
        <x:v>79</x:v>
      </x:c>
      <x:c r="R19" s="74"/>
    </x:row>
    <x:row r="20" spans="2:18" ht="37.5" customHeight="1">
      <x:c r="B20" s="48" t="s">
        <x:v>28</x:v>
      </x:c>
      <x:c r="C20" s="27">
        <x:v>33000</x:v>
      </x:c>
      <x:c r="D20" s="34">
        <x:v>2</x:v>
      </x:c>
      <x:c r="E20" s="41">
        <x:f>C20*D20</x:f>
        <x:v>66000</x:v>
      </x:c>
      <x:c r="F20" s="27">
        <x:v>0</x:v>
      </x:c>
      <x:c r="G20" s="34"/>
      <x:c r="H20" s="27">
        <x:v>0</x:v>
      </x:c>
      <x:c r="I20" s="34">
        <x:f t="shared" si="0"/>
        <x:v>2</x:v>
      </x:c>
      <x:c r="J20" s="49">
        <x:f t="shared" si="0"/>
        <x:v>66000</x:v>
      </x:c>
      <x:c r="K20" s="7" t="s">
        <x:v>68</x:v>
      </x:c>
      <x:c r="R20" s="74"/>
    </x:row>
    <x:row r="21" spans="2:18" ht="37.5" customHeight="1">
      <x:c r="B21" s="92" t="s">
        <x:v>109</x:v>
      </x:c>
      <x:c r="C21" s="26">
        <x:v>16500</x:v>
      </x:c>
      <x:c r="D21" s="33">
        <x:v>39</x:v>
      </x:c>
      <x:c r="E21" s="40">
        <x:f>C21*D21</x:f>
        <x:v>643500</x:v>
      </x:c>
      <x:c r="F21" s="26">
        <x:v>0</x:v>
      </x:c>
      <x:c r="G21" s="33"/>
      <x:c r="H21" s="26">
        <x:v>0</x:v>
      </x:c>
      <x:c r="I21" s="33">
        <x:f t="shared" si="0"/>
        <x:v>39</x:v>
      </x:c>
      <x:c r="J21" s="47">
        <x:f t="shared" si="0"/>
        <x:v>643500</x:v>
      </x:c>
      <x:c r="K21" s="7" t="s">
        <x:v>55</x:v>
      </x:c>
      <x:c r="R21" s="74"/>
    </x:row>
    <x:row r="22" spans="2:11" ht="37.5" customHeight="1">
      <x:c r="B22" s="48" t="s">
        <x:v>77</x:v>
      </x:c>
      <x:c r="C22" s="27">
        <x:v>33000</x:v>
      </x:c>
      <x:c r="D22" s="34">
        <x:v>3</x:v>
      </x:c>
      <x:c r="E22" s="41">
        <x:f>C22*D22</x:f>
        <x:v>99000</x:v>
      </x:c>
      <x:c r="F22" s="27">
        <x:v>0</x:v>
      </x:c>
      <x:c r="G22" s="34"/>
      <x:c r="H22" s="27">
        <x:v>0</x:v>
      </x:c>
      <x:c r="I22" s="34">
        <x:f t="shared" ref="I22:J22" si="1">D22+G22</x:f>
        <x:v>3</x:v>
      </x:c>
      <x:c r="J22" s="49">
        <x:f t="shared" si="1"/>
        <x:v>99000</x:v>
      </x:c>
      <x:c r="K22" s="7" t="s">
        <x:v>75</x:v>
      </x:c>
    </x:row>
    <x:row r="23" spans="2:10" ht="24" customHeight="1">
      <x:c r="B23" s="48" t="s">
        <x:v>4</x:v>
      </x:c>
      <x:c r="C23" s="27">
        <x:v>33000</x:v>
      </x:c>
      <x:c r="D23" s="34"/>
      <x:c r="E23" s="41">
        <x:f>C23*D23</x:f>
        <x:v>0</x:v>
      </x:c>
      <x:c r="F23" s="27">
        <x:v>0</x:v>
      </x:c>
      <x:c r="G23" s="34"/>
      <x:c r="H23" s="27">
        <x:v>0</x:v>
      </x:c>
      <x:c r="I23" s="34">
        <x:f>D23+G23</x:f>
        <x:v>0</x:v>
      </x:c>
      <x:c r="J23" s="49">
        <x:f>E23+H23</x:f>
        <x:v>0</x:v>
      </x:c>
    </x:row>
    <x:row r="24" spans="1:10" ht="24" customHeight="1">
      <x:c r="A24" s="15"/>
      <x:c r="B24" s="48" t="s">
        <x:v>38</x:v>
      </x:c>
      <x:c r="C24" s="39"/>
      <x:c r="D24" s="27"/>
      <x:c r="E24" s="41">
        <x:f>SUM(E19:E23)*-10%</x:f>
        <x:v>-207900</x:v>
      </x:c>
      <x:c r="F24" s="27"/>
      <x:c r="G24" s="27"/>
      <x:c r="H24" s="27">
        <x:f>SUM(H22:H23)*10%</x:f>
        <x:v>0</x:v>
      </x:c>
      <x:c r="I24" s="27"/>
      <x:c r="J24" s="49">
        <x:f>E24+H24</x:f>
        <x:v>-207900</x:v>
      </x:c>
    </x:row>
    <x:row r="25" spans="1:10" s="18" customFormat="1" ht="24" customHeight="1">
      <x:c r="A25" s="5"/>
      <x:c r="B25" s="48" t="s">
        <x:v>20</x:v>
      </x:c>
      <x:c r="C25" s="27"/>
      <x:c r="D25" s="27"/>
      <x:c r="E25" s="41">
        <x:v>240900</x:v>
      </x:c>
      <x:c r="F25" s="27"/>
      <x:c r="G25" s="86"/>
      <x:c r="H25" s="27">
        <x:v>0</x:v>
      </x:c>
      <x:c r="I25" s="27">
        <x:f>D25+G25</x:f>
        <x:v>0</x:v>
      </x:c>
      <x:c r="J25" s="49">
        <x:f>E25+H25</x:f>
        <x:v>240900</x:v>
      </x:c>
    </x:row>
    <x:row r="26" spans="2:10" ht="24" customHeight="1">
      <x:c r="B26" s="70"/>
      <x:c r="C26" s="87"/>
      <x:c r="D26" s="87"/>
      <x:c r="E26" s="88">
        <x:v>0</x:v>
      </x:c>
      <x:c r="F26" s="87"/>
      <x:c r="G26" s="89"/>
      <x:c r="H26" s="87">
        <x:v>0</x:v>
      </x:c>
      <x:c r="I26" s="87">
        <x:f t="shared" ref="I26:I33" si="2">D26+G26</x:f>
        <x:v>0</x:v>
      </x:c>
      <x:c r="J26" s="90">
        <x:f>E26+H26</x:f>
        <x:v>0</x:v>
      </x:c>
    </x:row>
    <x:row r="27" spans="1:10" s="16" customFormat="1" ht="24" customHeight="1">
      <x:c r="A27" s="5"/>
      <x:c r="B27" s="51" t="s">
        <x:v>30</x:v>
      </x:c>
      <x:c r="C27" s="28" t="s">
        <x:v>104</x:v>
      </x:c>
      <x:c r="D27" s="35">
        <x:f>SUM(D19:D23)</x:f>
        <x:v>121</x:v>
      </x:c>
      <x:c r="E27" s="28">
        <x:f>SUM(E19:E26)</x:f>
        <x:v>2112000</x:v>
      </x:c>
      <x:c r="F27" s="28" t="s">
        <x:v>104</x:v>
      </x:c>
      <x:c r="G27" s="28">
        <x:v>0</x:v>
      </x:c>
      <x:c r="H27" s="28">
        <x:f>SUM(H19:H26)</x:f>
        <x:v>0</x:v>
      </x:c>
      <x:c r="I27" s="35">
        <x:f t="shared" si="2"/>
        <x:v>121</x:v>
      </x:c>
      <x:c r="J27" s="91">
        <x:f>SUM(J19:J26)</x:f>
        <x:v>2112000</x:v>
      </x:c>
    </x:row>
    <x:row r="28" spans="1:10" s="18" customFormat="1" ht="24.75" customHeight="1">
      <x:c r="A28" s="17"/>
      <x:c r="B28" s="347" t="s">
        <x:v>10</x:v>
      </x:c>
      <x:c r="C28" s="348"/>
      <x:c r="D28" s="36">
        <x:v>34</x:v>
      </x:c>
      <x:c r="E28" s="42">
        <x:v>1500000</x:v>
      </x:c>
      <x:c r="F28" s="29"/>
      <x:c r="G28" s="36"/>
      <x:c r="H28" s="29">
        <x:v>0</x:v>
      </x:c>
      <x:c r="I28" s="36">
        <x:f t="shared" ref="I28:I32" si="3">D28+G28</x:f>
        <x:v>34</x:v>
      </x:c>
      <x:c r="J28" s="52">
        <x:f>E28+H28</x:f>
        <x:v>1500000</x:v>
      </x:c>
    </x:row>
    <x:row r="29" spans="2:10" ht="24.75" customHeight="1">
      <x:c r="B29" s="48" t="s">
        <x:v>23</x:v>
      </x:c>
      <x:c r="C29" s="27">
        <x:v>5500</x:v>
      </x:c>
      <x:c r="D29" s="34"/>
      <x:c r="E29" s="39">
        <x:f>C29*D29</x:f>
        <x:v>0</x:v>
      </x:c>
      <x:c r="F29" s="27">
        <x:v>4400</x:v>
      </x:c>
      <x:c r="G29" s="34">
        <x:v>0</x:v>
      </x:c>
      <x:c r="H29" s="27">
        <x:f>F29*G29</x:f>
        <x:v>0</x:v>
      </x:c>
      <x:c r="I29" s="34">
        <x:f t="shared" si="3"/>
        <x:v>0</x:v>
      </x:c>
      <x:c r="J29" s="50">
        <x:f>E29+H29</x:f>
        <x:v>0</x:v>
      </x:c>
    </x:row>
    <x:row r="30" spans="2:10" ht="24.75" customHeight="1">
      <x:c r="B30" s="48" t="s">
        <x:v>25</x:v>
      </x:c>
      <x:c r="C30" s="27">
        <x:v>7700</x:v>
      </x:c>
      <x:c r="D30" s="34"/>
      <x:c r="E30" s="39">
        <x:f>C30*D30</x:f>
        <x:v>0</x:v>
      </x:c>
      <x:c r="F30" s="27">
        <x:v>6600</x:v>
      </x:c>
      <x:c r="G30" s="34"/>
      <x:c r="H30" s="27">
        <x:f>F30*G30</x:f>
        <x:v>0</x:v>
      </x:c>
      <x:c r="I30" s="34">
        <x:f t="shared" si="3"/>
        <x:v>0</x:v>
      </x:c>
      <x:c r="J30" s="50">
        <x:f>E30+H30</x:f>
        <x:v>0</x:v>
      </x:c>
    </x:row>
    <x:row r="31" spans="2:21" ht="24.75" customHeight="1">
      <x:c r="B31" s="48" t="s">
        <x:v>24</x:v>
      </x:c>
      <x:c r="C31" s="27">
        <x:v>11000</x:v>
      </x:c>
      <x:c r="D31" s="34"/>
      <x:c r="E31" s="39">
        <x:f>C31*D31</x:f>
        <x:v>0</x:v>
      </x:c>
      <x:c r="F31" s="27"/>
      <x:c r="G31" s="34"/>
      <x:c r="H31" s="27">
        <x:f>F31*G31</x:f>
        <x:v>0</x:v>
      </x:c>
      <x:c r="I31" s="34">
        <x:f t="shared" si="3"/>
        <x:v>0</x:v>
      </x:c>
      <x:c r="J31" s="50">
        <x:f>E31+H31</x:f>
        <x:v>0</x:v>
      </x:c>
      <x:c r="K31" s="18"/>
      <x:c r="L31" s="18"/>
      <x:c r="M31" s="18"/>
      <x:c r="N31" s="18"/>
      <x:c r="O31" s="18"/>
      <x:c r="P31" s="18"/>
      <x:c r="Q31" s="18"/>
      <x:c r="R31" s="18"/>
      <x:c r="S31" s="18"/>
      <x:c r="T31" s="18"/>
      <x:c r="U31" s="18"/>
    </x:row>
    <x:row r="32" spans="1:21" s="18" customFormat="1" ht="24.75" customHeight="1">
      <x:c r="A32" s="5"/>
      <x:c r="B32" s="48" t="s">
        <x:v>48</x:v>
      </x:c>
      <x:c r="C32" s="27">
        <x:v>14300</x:v>
      </x:c>
      <x:c r="D32" s="34"/>
      <x:c r="E32" s="39">
        <x:f>C32*D32</x:f>
        <x:v>0</x:v>
      </x:c>
      <x:c r="F32" s="27"/>
      <x:c r="G32" s="34"/>
      <x:c r="H32" s="27"/>
      <x:c r="I32" s="34">
        <x:f t="shared" si="3"/>
        <x:v>0</x:v>
      </x:c>
      <x:c r="J32" s="50"/>
      <x:c r="K32" s="7"/>
      <x:c r="L32" s="7"/>
      <x:c r="M32" s="7"/>
      <x:c r="N32" s="7"/>
      <x:c r="O32" s="7"/>
      <x:c r="P32" s="7"/>
      <x:c r="Q32" s="7"/>
      <x:c r="R32" s="7"/>
      <x:c r="S32" s="7"/>
      <x:c r="T32" s="7"/>
      <x:c r="U32" s="7"/>
    </x:row>
    <x:row r="33" spans="2:10" ht="24.75" customHeight="1">
      <x:c r="B33" s="77" t="s">
        <x:v>36</x:v>
      </x:c>
      <x:c r="C33" s="75"/>
      <x:c r="D33" s="81"/>
      <x:c r="E33" s="78">
        <x:f>-7700*D33</x:f>
        <x:v>0</x:v>
      </x:c>
      <x:c r="F33" s="75"/>
      <x:c r="G33" s="81"/>
      <x:c r="H33" s="75">
        <x:v>0</x:v>
      </x:c>
      <x:c r="I33" s="75">
        <x:f t="shared" si="2"/>
        <x:v>0</x:v>
      </x:c>
      <x:c r="J33" s="76">
        <x:f>E33+H33</x:f>
        <x:v>0</x:v>
      </x:c>
    </x:row>
    <x:row r="34" spans="1:10" s="16" customFormat="1" ht="24.75" customHeight="1">
      <x:c r="A34" s="5"/>
      <x:c r="B34" s="53" t="s">
        <x:v>29</x:v>
      </x:c>
      <x:c r="C34" s="21" t="s">
        <x:v>104</x:v>
      </x:c>
      <x:c r="D34" s="37">
        <x:f>SUM(D28:D33)</x:f>
        <x:v>34</x:v>
      </x:c>
      <x:c r="E34" s="43">
        <x:f>SUM(E28:E33)</x:f>
        <x:v>1500000</x:v>
      </x:c>
      <x:c r="F34" s="30" t="s">
        <x:v>104</x:v>
      </x:c>
      <x:c r="G34" s="37">
        <x:f>SUM(G28:G33)</x:f>
        <x:v>0</x:v>
      </x:c>
      <x:c r="H34" s="43">
        <x:f>SUM(H20:H27)</x:f>
        <x:v>0</x:v>
      </x:c>
      <x:c r="I34" s="37">
        <x:f>SUM(I28:I33)</x:f>
        <x:v>34</x:v>
      </x:c>
      <x:c r="J34" s="54">
        <x:f>SUM(J28:J33)</x:f>
        <x:v>1500000</x:v>
      </x:c>
    </x:row>
    <x:row r="35" spans="1:10" s="16" customFormat="1" ht="24.75" customHeight="1">
      <x:c r="A35" s="5"/>
      <x:c r="B35" s="55" t="s">
        <x:v>60</x:v>
      </x:c>
      <x:c r="C35" s="22" t="s">
        <x:v>104</x:v>
      </x:c>
      <x:c r="D35" s="38">
        <x:f>SUM(D34,D27)</x:f>
        <x:v>155</x:v>
      </x:c>
      <x:c r="E35" s="44">
        <x:f>SUM(E34,E27)</x:f>
        <x:v>3612000</x:v>
      </x:c>
      <x:c r="F35" s="31" t="s">
        <x:v>104</x:v>
      </x:c>
      <x:c r="G35" s="38">
        <x:f>SUM(G34,G27)</x:f>
        <x:v>0</x:v>
      </x:c>
      <x:c r="H35" s="31">
        <x:f>SUM(H34,H27)</x:f>
        <x:v>0</x:v>
      </x:c>
      <x:c r="I35" s="38">
        <x:f>SUM(I34,I27)</x:f>
        <x:v>155</x:v>
      </x:c>
      <x:c r="J35" s="56">
        <x:f>SUM(J34,J27)</x:f>
        <x:v>3612000</x:v>
      </x:c>
    </x:row>
    <x:row r="36" spans="1:13" s="85" customFormat="1" ht="24.75" customHeight="1">
      <x:c r="A36" s="83"/>
      <x:c r="B36" s="82"/>
      <x:c r="C36" s="83"/>
      <x:c r="D36" s="83"/>
      <x:c r="E36" s="83"/>
      <x:c r="F36" s="83"/>
      <x:c r="G36" s="83"/>
      <x:c r="H36" s="83"/>
      <x:c r="I36" s="83"/>
      <x:c r="J36" s="83"/>
      <x:c r="K36" s="84"/>
      <x:c r="L36" s="84"/>
      <x:c r="M36" s="84"/>
    </x:row>
    <x:row r="37" spans="1:13" s="85" customFormat="1" ht="24.75" customHeight="1">
      <x:c r="A37" s="83"/>
      <x:c r="B37" s="82"/>
      <x:c r="C37" s="83"/>
      <x:c r="D37" s="83"/>
      <x:c r="E37" s="83"/>
      <x:c r="F37" s="83"/>
      <x:c r="G37" s="83"/>
      <x:c r="H37" s="83"/>
      <x:c r="I37" s="83"/>
      <x:c r="J37" s="83"/>
      <x:c r="K37" s="84"/>
      <x:c r="L37" s="84"/>
      <x:c r="M37" s="84"/>
    </x:row>
    <x:row r="38" spans="1:10" ht="26.25" customHeight="1">
      <x:c r="A38" s="23"/>
      <x:c r="B38" s="24"/>
      <x:c r="C38" s="20"/>
      <x:c r="D38" s="19"/>
      <x:c r="E38" s="20"/>
      <x:c r="F38" s="20"/>
      <x:c r="G38" s="19"/>
      <x:c r="H38" s="20"/>
      <x:c r="I38" s="3"/>
      <x:c r="J38" s="20"/>
    </x:row>
    <x:row r="39" spans="1:10" ht="26.25" customHeight="1">
      <x:c r="A39" s="23"/>
      <x:c r="B39" s="25"/>
      <x:c r="C39" s="20"/>
      <x:c r="D39" s="19"/>
      <x:c r="E39" s="20"/>
      <x:c r="F39" s="20"/>
      <x:c r="G39" s="19"/>
      <x:c r="H39" s="20"/>
      <x:c r="I39" s="3"/>
      <x:c r="J39" s="20"/>
    </x:row>
  </x:sheetData>
  <x:sortState columnSort="0" caseSensitive="0" ref="A29:U32">
    <x:sortCondition descending="0" sortBy="value" ref="C29:C32"/>
  </x:sortState>
  <x:mergeCells count="30">
    <x:mergeCell ref="B9:G9"/>
    <x:mergeCell ref="I11:J11"/>
    <x:mergeCell ref="I12:J12"/>
    <x:mergeCell ref="I10:J10"/>
    <x:mergeCell ref="I9:J9"/>
    <x:mergeCell ref="B28:C28"/>
    <x:mergeCell ref="B10:D10"/>
    <x:mergeCell ref="B11:G11"/>
    <x:mergeCell ref="E10:G10"/>
    <x:mergeCell ref="B13:G13"/>
    <x:mergeCell ref="B12:D12"/>
    <x:mergeCell ref="E12:G12"/>
    <x:mergeCell ref="B15:J15"/>
    <x:mergeCell ref="I13:J13"/>
    <x:mergeCell ref="B2:H3"/>
    <x:mergeCell ref="C17:E17"/>
    <x:mergeCell ref="F17:H17"/>
    <x:mergeCell ref="I17:J17"/>
    <x:mergeCell ref="C5:D5"/>
    <x:mergeCell ref="F5:G5"/>
    <x:mergeCell ref="I5:J5"/>
    <x:mergeCell ref="C6:D6"/>
    <x:mergeCell ref="F6:G6"/>
    <x:mergeCell ref="I6:J6"/>
    <x:mergeCell ref="C7:D7"/>
    <x:mergeCell ref="F7:G7"/>
    <x:mergeCell ref="I7:J7"/>
    <x:mergeCell ref="B8:G8"/>
    <x:mergeCell ref="I8:J8"/>
    <x:mergeCell ref="B17:B18"/>
  </x:mergeCells>
  <x:printOptions horizontalCentered="1" verticalCentered="0" headings="0" gridLines="0" gridLinesSet="1"/>
  <x:pageMargins left="0.1180555522441864" right="0.1180555522441864" top="0.63999998569488525" bottom="0.35430556535720825" header="0.31486111879348755" footer="0.31486111879348755"/>
  <x:pageSetup paperSize="9" scale="89" firstPageNumber="1" fitToWidth="1" fitToHeight="1" orientation="portrait" usePrinterDefaults="1" blackAndWhite="0" draft="0" useFirstPageNumber="0" horizontalDpi="600" verticalDpi="600" copies="1"/>
  <x:rowBreaks count="1" manualBreakCount="1">
    <x:brk id="35" min="0" max="1048575" man="1" pt="0"/>
  </x:rowBreaks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Q45"/>
  <x:sheetViews>
    <x:sheetView view="pageBreakPreview" topLeftCell="A22" zoomScaleNormal="115" zoomScaleSheetLayoutView="100" workbookViewId="0">
      <x:selection activeCell="I34" activeCellId="0" sqref="I34:J34"/>
    </x:sheetView>
  </x:sheetViews>
  <x:sheetFormatPr defaultColWidth="9.00390625" defaultRowHeight="16.5"/>
  <x:cols>
    <x:col min="1" max="1" width="0.5" style="5" customWidth="1"/>
    <x:col min="2" max="2" width="17.5" style="7" customWidth="1"/>
    <x:col min="3" max="3" width="8.375" style="7" customWidth="1"/>
    <x:col min="4" max="4" width="6.25" style="7" customWidth="1"/>
    <x:col min="5" max="5" width="12.125" style="7" customWidth="1"/>
    <x:col min="6" max="6" width="8.375" style="7" customWidth="1"/>
    <x:col min="7" max="7" width="6.25" style="7" customWidth="1"/>
    <x:col min="8" max="8" width="12.125" style="7" customWidth="1"/>
    <x:col min="9" max="9" width="8.375" style="7" customWidth="1"/>
    <x:col min="10" max="10" width="9.125" style="7" customWidth="1"/>
    <x:col min="11" max="11" width="3.375" style="117" customWidth="1"/>
    <x:col min="12" max="12" width="4.5" style="7" customWidth="1"/>
    <x:col min="13" max="13" width="13.625" style="7" customWidth="1"/>
    <x:col min="14" max="14" width="12.125" style="7" customWidth="1"/>
    <x:col min="15" max="16384" width="9" style="7"/>
  </x:cols>
  <x:sheetData>
    <x:row r="1" spans="2:12" ht="50.25" customHeight="1">
      <x:c r="B1" s="303" t="s">
        <x:v>98</x:v>
      </x:c>
      <x:c r="C1" s="303"/>
      <x:c r="D1" s="303"/>
      <x:c r="E1" s="303"/>
      <x:c r="F1" s="304">
        <x:v>45413</x:v>
      </x:c>
      <x:c r="G1" s="304"/>
      <x:c r="H1" s="304"/>
      <x:c r="I1" s="304"/>
      <x:c r="J1" s="304"/>
      <x:c r="K1" s="109"/>
      <x:c r="L1" s="95"/>
    </x:row>
    <x:row r="2" spans="2:12" ht="36" customHeight="1">
      <x:c r="B2" s="95"/>
      <x:c r="C2" s="95"/>
      <x:c r="D2" s="95"/>
      <x:c r="E2" s="95"/>
      <x:c r="F2" s="95"/>
      <x:c r="G2" s="95"/>
      <x:c r="H2" s="95"/>
      <x:c r="I2" s="95"/>
      <x:c r="J2" s="95"/>
      <x:c r="K2" s="110"/>
      <x:c r="L2" s="95"/>
    </x:row>
    <x:row r="3" spans="1:14" s="9" customFormat="1" ht="25.5" customHeight="1">
      <x:c r="A3" s="8"/>
      <x:c r="B3" s="4" t="s">
        <x:v>46</x:v>
      </x:c>
      <x:c r="J3" s="2" t="s">
        <x:v>12</x:v>
      </x:c>
      <x:c r="K3" s="111"/>
      <x:c r="L3" s="4" t="s">
        <x:v>108</x:v>
      </x:c>
      <x:c r="N3" s="2"/>
    </x:row>
    <x:row r="4" spans="1:14" s="11" customFormat="1" ht="18.75" customHeight="1">
      <x:c r="A4" s="10"/>
      <x:c r="B4" s="134" t="s">
        <x:v>63</x:v>
      </x:c>
      <x:c r="C4" s="399" t="s">
        <x:v>102</x:v>
      </x:c>
      <x:c r="D4" s="399"/>
      <x:c r="E4" s="135" t="s">
        <x:v>66</x:v>
      </x:c>
      <x:c r="F4" s="406">
        <x:f>F1</x:f>
        <x:v>45413</x:v>
      </x:c>
      <x:c r="G4" s="407"/>
      <x:c r="H4" s="135" t="s">
        <x:v>76</x:v>
      </x:c>
      <x:c r="I4" s="399" t="s">
        <x:v>1</x:v>
      </x:c>
      <x:c r="J4" s="408"/>
      <x:c r="K4" s="112"/>
      <x:c r="L4" s="409" t="s">
        <x:v>51</x:v>
      </x:c>
      <x:c r="M4" s="410"/>
      <x:c r="N4" s="136" t="s">
        <x:v>58</x:v>
      </x:c>
    </x:row>
    <x:row r="5" spans="1:14" s="11" customFormat="1" ht="18.75" customHeight="1">
      <x:c r="A5" s="10"/>
      <x:c r="B5" s="93" t="s">
        <x:v>72</x:v>
      </x:c>
      <x:c r="C5" s="400">
        <x:f>J30</x:f>
        <x:v>1900800</x:v>
      </x:c>
      <x:c r="D5" s="400"/>
      <x:c r="E5" s="94" t="s">
        <x:v>32</x:v>
      </x:c>
      <x:c r="F5" s="411">
        <x:f>J43</x:f>
        <x:v>1932300</x:v>
      </x:c>
      <x:c r="G5" s="412"/>
      <x:c r="H5" s="94" t="s">
        <x:v>54</x:v>
      </x:c>
      <x:c r="I5" s="411">
        <x:f>J44</x:f>
        <x:v>3833100</x:v>
      </x:c>
      <x:c r="J5" s="413"/>
      <x:c r="K5" s="108"/>
      <x:c r="L5" s="414" t="s">
        <x:v>50</x:v>
      </x:c>
      <x:c r="M5" s="415"/>
      <x:c r="N5" s="118">
        <x:v>16500</x:v>
      </x:c>
    </x:row>
    <x:row r="6" spans="1:14" s="11" customFormat="1" ht="18.75" customHeight="1">
      <x:c r="A6" s="10"/>
      <x:c r="B6" s="65" t="s">
        <x:v>31</x:v>
      </x:c>
      <x:c r="C6" s="401">
        <x:v>57750</x:v>
      </x:c>
      <x:c r="D6" s="402"/>
      <x:c r="E6" s="66" t="s">
        <x:v>43</x:v>
      </x:c>
      <x:c r="F6" s="401">
        <x:v>15000</x:v>
      </x:c>
      <x:c r="G6" s="402"/>
      <x:c r="H6" s="66" t="s">
        <x:v>53</x:v>
      </x:c>
      <x:c r="I6" s="401">
        <x:f>I5-C6-F6</x:f>
        <x:v>3760350</x:v>
      </x:c>
      <x:c r="J6" s="405"/>
      <x:c r="K6" s="108"/>
      <x:c r="L6" s="392" t="s">
        <x:v>83</x:v>
      </x:c>
      <x:c r="M6" s="393"/>
      <x:c r="N6" s="119">
        <x:v>33000</x:v>
      </x:c>
    </x:row>
    <x:row r="7" spans="1:14" s="11" customFormat="1" ht="18.75" customHeight="1">
      <x:c r="A7" s="10"/>
      <x:c r="B7" s="375" t="s">
        <x:v>49</x:v>
      </x:c>
      <x:c r="C7" s="376"/>
      <x:c r="D7" s="376"/>
      <x:c r="E7" s="376"/>
      <x:c r="F7" s="376"/>
      <x:c r="G7" s="376"/>
      <x:c r="H7" s="67"/>
      <x:c r="I7" s="377">
        <x:v>5000000</x:v>
      </x:c>
      <x:c r="J7" s="378"/>
      <x:c r="K7" s="108"/>
      <x:c r="L7" s="392" t="s">
        <x:v>13</x:v>
      </x:c>
      <x:c r="M7" s="393"/>
      <x:c r="N7" s="119">
        <x:v>33000</x:v>
      </x:c>
    </x:row>
    <x:row r="8" spans="1:14" s="11" customFormat="1" ht="18.75" customHeight="1">
      <x:c r="A8" s="10"/>
      <x:c r="B8" s="339"/>
      <x:c r="C8" s="340"/>
      <x:c r="D8" s="340"/>
      <x:c r="E8" s="340"/>
      <x:c r="F8" s="340"/>
      <x:c r="G8" s="340"/>
      <x:c r="H8" s="62"/>
      <x:c r="I8" s="345"/>
      <x:c r="J8" s="346"/>
      <x:c r="K8" s="108"/>
      <x:c r="L8" s="392" t="s">
        <x:v>14</x:v>
      </x:c>
      <x:c r="M8" s="393"/>
      <x:c r="N8" s="119">
        <x:v>5000</x:v>
      </x:c>
    </x:row>
    <x:row r="9" spans="1:14" s="11" customFormat="1" ht="18.75" customHeight="1">
      <x:c r="A9" s="10"/>
      <x:c r="B9" s="349" t="s">
        <x:v>41</x:v>
      </x:c>
      <x:c r="C9" s="349"/>
      <x:c r="D9" s="349"/>
      <x:c r="E9" s="352">
        <x:f>I9+I10</x:f>
        <x:v>8849450</x:v>
      </x:c>
      <x:c r="F9" s="352"/>
      <x:c r="G9" s="353"/>
      <x:c r="H9" s="63" t="s">
        <x:v>74</x:v>
      </x:c>
      <x:c r="I9" s="341">
        <x:v>437490</x:v>
      </x:c>
      <x:c r="J9" s="342"/>
      <x:c r="K9" s="108"/>
      <x:c r="L9" s="392" t="s">
        <x:v>82</x:v>
      </x:c>
      <x:c r="M9" s="393"/>
      <x:c r="N9" s="119">
        <x:v>1500000</x:v>
      </x:c>
    </x:row>
    <x:row r="10" spans="1:14" s="11" customFormat="1" ht="18.75" customHeight="1">
      <x:c r="A10" s="10"/>
      <x:c r="B10" s="350" t="s">
        <x:v>8</x:v>
      </x:c>
      <x:c r="C10" s="350"/>
      <x:c r="D10" s="350"/>
      <x:c r="E10" s="350"/>
      <x:c r="F10" s="350"/>
      <x:c r="G10" s="351"/>
      <x:c r="H10" s="63" t="s">
        <x:v>70</x:v>
      </x:c>
      <x:c r="I10" s="341">
        <x:v>8411960</x:v>
      </x:c>
      <x:c r="J10" s="342"/>
      <x:c r="K10" s="108"/>
      <x:c r="L10" s="392"/>
      <x:c r="M10" s="393"/>
      <x:c r="N10" s="119"/>
    </x:row>
    <x:row r="11" spans="1:14" s="11" customFormat="1" ht="18.75" customHeight="1">
      <x:c r="A11" s="10"/>
      <x:c r="B11" s="356" t="s">
        <x:v>11</x:v>
      </x:c>
      <x:c r="C11" s="356"/>
      <x:c r="D11" s="356"/>
      <x:c r="E11" s="357">
        <x:v>45443</x:v>
      </x:c>
      <x:c r="F11" s="357"/>
      <x:c r="G11" s="358"/>
      <x:c r="H11" s="64" t="s">
        <x:v>22</x:v>
      </x:c>
      <x:c r="I11" s="343">
        <x:f>I10</x:f>
        <x:v>8411960</x:v>
      </x:c>
      <x:c r="J11" s="344"/>
      <x:c r="K11" s="108"/>
      <x:c r="L11" s="392"/>
      <x:c r="M11" s="393"/>
      <x:c r="N11" s="119"/>
    </x:row>
    <x:row r="12" spans="1:15" s="11" customFormat="1" ht="18.75" customHeight="1">
      <x:c r="A12" s="10"/>
      <x:c r="B12" s="354" t="s">
        <x:v>37</x:v>
      </x:c>
      <x:c r="C12" s="355"/>
      <x:c r="D12" s="355"/>
      <x:c r="E12" s="355"/>
      <x:c r="F12" s="355"/>
      <x:c r="G12" s="355"/>
      <x:c r="H12" s="57"/>
      <x:c r="I12" s="360">
        <x:f>I6+I7+I8-E9</x:f>
        <x:v>-89100</x:v>
      </x:c>
      <x:c r="J12" s="361"/>
      <x:c r="K12" s="108"/>
      <x:c r="L12" s="403"/>
      <x:c r="M12" s="404"/>
      <x:c r="N12" s="120"/>
      <x:c r="O12" s="45"/>
    </x:row>
    <x:row r="13" spans="1:14" s="9" customFormat="1" ht="25.5" customHeight="1">
      <x:c r="A13" s="8"/>
      <x:c r="B13" s="4" t="s">
        <x:v>6</x:v>
      </x:c>
      <x:c r="C13" s="12"/>
      <x:c r="D13" s="12"/>
      <x:c r="E13" s="12"/>
      <x:c r="F13" s="12"/>
      <x:c r="G13" s="12"/>
      <x:c r="H13" s="12"/>
      <x:c r="I13" s="12"/>
      <x:c r="J13" s="12"/>
      <x:c r="K13" s="113"/>
      <x:c r="L13" s="13"/>
      <x:c r="M13" s="13"/>
      <x:c r="N13" s="13"/>
    </x:row>
    <x:row r="14" spans="2:14" ht="44.25" customHeight="1">
      <x:c r="B14" s="359" t="s">
        <x:v>19</x:v>
      </x:c>
      <x:c r="C14" s="359"/>
      <x:c r="D14" s="359"/>
      <x:c r="E14" s="359"/>
      <x:c r="F14" s="359"/>
      <x:c r="G14" s="359"/>
      <x:c r="H14" s="359"/>
      <x:c r="I14" s="359"/>
      <x:c r="J14" s="359"/>
      <x:c r="K14" s="114"/>
      <x:c r="L14" s="96"/>
      <x:c r="M14" s="96"/>
      <x:c r="N14" s="96"/>
    </x:row>
    <x:row r="15" spans="1:14" s="9" customFormat="1" ht="25.5" customHeight="1">
      <x:c r="A15" s="8"/>
      <x:c r="B15" s="4" t="s">
        <x:v>88</x:v>
      </x:c>
      <x:c r="C15" s="69"/>
      <x:c r="D15" s="69"/>
      <x:c r="E15" s="69"/>
      <x:c r="F15" s="69"/>
      <x:c r="G15" s="69"/>
      <x:c r="H15" s="69"/>
      <x:c r="I15" s="69"/>
      <x:c r="J15" s="69"/>
      <x:c r="K15" s="115"/>
      <x:c r="L15" s="69"/>
      <x:c r="M15" s="69"/>
      <x:c r="N15" s="2"/>
    </x:row>
    <x:row r="16" spans="2:12" ht="15.75" customHeight="1">
      <x:c r="B16" s="257" t="s">
        <x:v>105</x:v>
      </x:c>
      <x:c r="C16" s="363" t="s">
        <x:v>50</x:v>
      </x:c>
      <x:c r="D16" s="363"/>
      <x:c r="E16" s="363"/>
      <x:c r="F16" s="363" t="s">
        <x:v>21</x:v>
      </x:c>
      <x:c r="G16" s="363"/>
      <x:c r="H16" s="363"/>
      <x:c r="I16" s="364" t="s">
        <x:v>61</x:v>
      </x:c>
      <x:c r="J16" s="398"/>
      <x:c r="K16" s="398"/>
      <x:c r="L16" s="398"/>
    </x:row>
    <x:row r="17" spans="2:12" ht="15.75" customHeight="1">
      <x:c r="B17" s="259"/>
      <x:c r="C17" s="14" t="s">
        <x:v>2</x:v>
      </x:c>
      <x:c r="D17" s="32" t="s">
        <x:v>100</x:v>
      </x:c>
      <x:c r="E17" s="14" t="s">
        <x:v>58</x:v>
      </x:c>
      <x:c r="F17" s="14" t="s">
        <x:v>2</x:v>
      </x:c>
      <x:c r="G17" s="32" t="s">
        <x:v>100</x:v>
      </x:c>
      <x:c r="H17" s="14" t="s">
        <x:v>58</x:v>
      </x:c>
      <x:c r="I17" s="32" t="s">
        <x:v>100</x:v>
      </x:c>
      <x:c r="J17" s="387" t="s">
        <x:v>58</x:v>
      </x:c>
      <x:c r="K17" s="221"/>
      <x:c r="L17" s="221"/>
    </x:row>
    <x:row r="18" spans="2:12" ht="21.75" customHeight="1">
      <x:c r="B18" s="101" t="s">
        <x:v>45</x:v>
      </x:c>
      <x:c r="C18" s="26" t="s">
        <x:v>3</x:v>
      </x:c>
      <x:c r="D18" s="33">
        <x:v>75</x:v>
      </x:c>
      <x:c r="E18" s="40">
        <x:f>D18*$N$5</x:f>
        <x:v>1237500</x:v>
      </x:c>
      <x:c r="F18" s="26" t="s">
        <x:v>47</x:v>
      </x:c>
      <x:c r="G18" s="33">
        <x:v>4</x:v>
      </x:c>
      <x:c r="H18" s="40">
        <x:f t="shared" ref="H18:H26" si="0">G18*$N$6</x:f>
        <x:v>132000</x:v>
      </x:c>
      <x:c r="I18" s="124">
        <x:f>D18+G18</x:f>
        <x:v>79</x:v>
      </x:c>
      <x:c r="J18" s="388">
        <x:f>E18+H18</x:f>
        <x:v>1369500</x:v>
      </x:c>
      <x:c r="K18" s="389"/>
      <x:c r="L18" s="389"/>
    </x:row>
    <x:row r="19" spans="2:12" ht="21.75" customHeight="1">
      <x:c r="B19" s="102"/>
      <x:c r="C19" s="27"/>
      <x:c r="D19" s="34"/>
      <x:c r="E19" s="41">
        <x:f t="shared" ref="E19:E26" si="1">D19*$N$5</x:f>
        <x:v>0</x:v>
      </x:c>
      <x:c r="F19" s="27"/>
      <x:c r="G19" s="34"/>
      <x:c r="H19" s="41">
        <x:f t="shared" si="0"/>
        <x:v>0</x:v>
      </x:c>
      <x:c r="I19" s="125">
        <x:f>D19+G19</x:f>
        <x:v>0</x:v>
      </x:c>
      <x:c r="J19" s="381">
        <x:f>E19+H19</x:f>
        <x:v>0</x:v>
      </x:c>
      <x:c r="K19" s="382"/>
      <x:c r="L19" s="382"/>
    </x:row>
    <x:row r="20" spans="2:12" ht="21.75" customHeight="1">
      <x:c r="B20" s="102"/>
      <x:c r="C20" s="27"/>
      <x:c r="D20" s="34"/>
      <x:c r="E20" s="41">
        <x:f t="shared" si="1"/>
        <x:v>0</x:v>
      </x:c>
      <x:c r="F20" s="27"/>
      <x:c r="G20" s="34"/>
      <x:c r="H20" s="41">
        <x:f t="shared" si="0"/>
        <x:v>0</x:v>
      </x:c>
      <x:c r="I20" s="125">
        <x:f t="shared" ref="I20:I26" si="2">D20+G20</x:f>
        <x:v>0</x:v>
      </x:c>
      <x:c r="J20" s="381">
        <x:f t="shared" ref="J20:J29" si="3">E20+H20</x:f>
        <x:v>0</x:v>
      </x:c>
      <x:c r="K20" s="382"/>
      <x:c r="L20" s="382"/>
    </x:row>
    <x:row r="21" spans="2:12" ht="21.75" customHeight="1">
      <x:c r="B21" s="103"/>
      <x:c r="C21" s="87"/>
      <x:c r="D21" s="99"/>
      <x:c r="E21" s="88">
        <x:f t="shared" si="1"/>
        <x:v>0</x:v>
      </x:c>
      <x:c r="F21" s="87"/>
      <x:c r="G21" s="99"/>
      <x:c r="H21" s="88">
        <x:f t="shared" si="0"/>
        <x:v>0</x:v>
      </x:c>
      <x:c r="I21" s="126">
        <x:f t="shared" si="2"/>
        <x:v>0</x:v>
      </x:c>
      <x:c r="J21" s="394">
        <x:f t="shared" si="3"/>
        <x:v>0</x:v>
      </x:c>
      <x:c r="K21" s="395"/>
      <x:c r="L21" s="395"/>
    </x:row>
    <x:row r="22" spans="2:12" ht="21.75" customHeight="1">
      <x:c r="B22" s="101" t="s">
        <x:v>34</x:v>
      </x:c>
      <x:c r="C22" s="26" t="s">
        <x:v>3</x:v>
      </x:c>
      <x:c r="D22" s="33">
        <x:v>39</x:v>
      </x:c>
      <x:c r="E22" s="40">
        <x:f t="shared" si="1"/>
        <x:v>643500</x:v>
      </x:c>
      <x:c r="F22" s="26" t="s">
        <x:v>47</x:v>
      </x:c>
      <x:c r="G22" s="33">
        <x:v>3</x:v>
      </x:c>
      <x:c r="H22" s="40">
        <x:f t="shared" si="0"/>
        <x:v>99000</x:v>
      </x:c>
      <x:c r="I22" s="124">
        <x:f>D22+G22</x:f>
        <x:v>42</x:v>
      </x:c>
      <x:c r="J22" s="388">
        <x:f>E22+H22</x:f>
        <x:v>742500</x:v>
      </x:c>
      <x:c r="K22" s="389"/>
      <x:c r="L22" s="389"/>
    </x:row>
    <x:row r="23" spans="2:12" ht="21.75" customHeight="1">
      <x:c r="B23" s="104"/>
      <x:c r="C23" s="27"/>
      <x:c r="D23" s="34"/>
      <x:c r="E23" s="41">
        <x:f t="shared" si="1"/>
        <x:v>0</x:v>
      </x:c>
      <x:c r="F23" s="27"/>
      <x:c r="G23" s="34"/>
      <x:c r="H23" s="41">
        <x:f t="shared" si="0"/>
        <x:v>0</x:v>
      </x:c>
      <x:c r="I23" s="125">
        <x:f t="shared" si="2"/>
        <x:v>0</x:v>
      </x:c>
      <x:c r="J23" s="381">
        <x:f t="shared" si="3"/>
        <x:v>0</x:v>
      </x:c>
      <x:c r="K23" s="382"/>
      <x:c r="L23" s="382"/>
    </x:row>
    <x:row r="24" spans="2:12" ht="21.75" customHeight="1">
      <x:c r="B24" s="105"/>
      <x:c r="C24" s="87"/>
      <x:c r="D24" s="99"/>
      <x:c r="E24" s="88">
        <x:f t="shared" si="1"/>
        <x:v>0</x:v>
      </x:c>
      <x:c r="F24" s="87"/>
      <x:c r="G24" s="99"/>
      <x:c r="H24" s="88">
        <x:f t="shared" si="0"/>
        <x:v>0</x:v>
      </x:c>
      <x:c r="I24" s="126">
        <x:f t="shared" si="2"/>
        <x:v>0</x:v>
      </x:c>
      <x:c r="J24" s="394">
        <x:f t="shared" si="3"/>
        <x:v>0</x:v>
      </x:c>
      <x:c r="K24" s="395"/>
      <x:c r="L24" s="395"/>
    </x:row>
    <x:row r="25" spans="2:12" ht="21.75" customHeight="1">
      <x:c r="B25" s="106" t="s">
        <x:v>4</x:v>
      </x:c>
      <x:c r="C25" s="26"/>
      <x:c r="D25" s="33"/>
      <x:c r="E25" s="40">
        <x:f t="shared" si="1"/>
        <x:v>0</x:v>
      </x:c>
      <x:c r="F25" s="26"/>
      <x:c r="G25" s="33"/>
      <x:c r="H25" s="40">
        <x:f t="shared" si="0"/>
        <x:v>0</x:v>
      </x:c>
      <x:c r="I25" s="124">
        <x:f t="shared" si="2"/>
        <x:v>0</x:v>
      </x:c>
      <x:c r="J25" s="388">
        <x:f t="shared" si="3"/>
        <x:v>0</x:v>
      </x:c>
      <x:c r="K25" s="389"/>
      <x:c r="L25" s="389"/>
    </x:row>
    <x:row r="26" spans="2:12" ht="21.75" customHeight="1">
      <x:c r="B26" s="105"/>
      <x:c r="C26" s="87"/>
      <x:c r="D26" s="99"/>
      <x:c r="E26" s="88">
        <x:f t="shared" si="1"/>
        <x:v>0</x:v>
      </x:c>
      <x:c r="F26" s="87"/>
      <x:c r="G26" s="99"/>
      <x:c r="H26" s="88">
        <x:f t="shared" si="0"/>
        <x:v>0</x:v>
      </x:c>
      <x:c r="I26" s="126">
        <x:f t="shared" si="2"/>
        <x:v>0</x:v>
      </x:c>
      <x:c r="J26" s="394">
        <x:f t="shared" si="3"/>
        <x:v>0</x:v>
      </x:c>
      <x:c r="K26" s="395"/>
      <x:c r="L26" s="395"/>
    </x:row>
    <x:row r="27" spans="1:12" ht="21.75" customHeight="1">
      <x:c r="A27" s="15"/>
      <x:c r="B27" s="100" t="s">
        <x:v>38</x:v>
      </x:c>
      <x:c r="C27" s="107"/>
      <x:c r="D27" s="97"/>
      <x:c r="E27" s="98">
        <x:f>SUM(E18:E26)*-10%</x:f>
        <x:v>-188100</x:v>
      </x:c>
      <x:c r="F27" s="107"/>
      <x:c r="G27" s="97"/>
      <x:c r="H27" s="98">
        <x:f>SUM(H18:H26)*-10%</x:f>
        <x:v>-23100</x:v>
      </x:c>
      <x:c r="I27" s="127"/>
      <x:c r="J27" s="396">
        <x:f>E27+H27</x:f>
        <x:v>-211200</x:v>
      </x:c>
      <x:c r="K27" s="397"/>
      <x:c r="L27" s="397"/>
    </x:row>
    <x:row r="28" spans="1:12" s="18" customFormat="1" ht="21.75" customHeight="1">
      <x:c r="A28" s="5"/>
      <x:c r="B28" s="48" t="s">
        <x:v>18</x:v>
      </x:c>
      <x:c r="C28" s="27"/>
      <x:c r="D28" s="27"/>
      <x:c r="E28" s="41"/>
      <x:c r="F28" s="27"/>
      <x:c r="G28" s="27"/>
      <x:c r="H28" s="41"/>
      <x:c r="I28" s="128"/>
      <x:c r="J28" s="381">
        <x:f>E28+H28</x:f>
        <x:v>0</x:v>
      </x:c>
      <x:c r="K28" s="382"/>
      <x:c r="L28" s="382"/>
    </x:row>
    <x:row r="29" spans="2:12" ht="21.75" customHeight="1">
      <x:c r="B29" s="70" t="s">
        <x:v>36</x:v>
      </x:c>
      <x:c r="C29" s="87"/>
      <x:c r="D29" s="87"/>
      <x:c r="E29" s="88">
        <x:v>0</x:v>
      </x:c>
      <x:c r="F29" s="87"/>
      <x:c r="G29" s="87"/>
      <x:c r="H29" s="88">
        <x:v>0</x:v>
      </x:c>
      <x:c r="I29" s="129"/>
      <x:c r="J29" s="394">
        <x:f t="shared" si="3"/>
        <x:v>0</x:v>
      </x:c>
      <x:c r="K29" s="395"/>
      <x:c r="L29" s="395"/>
    </x:row>
    <x:row r="30" spans="1:12" s="16" customFormat="1" ht="21.75" customHeight="1">
      <x:c r="A30" s="5"/>
      <x:c r="B30" s="51" t="s">
        <x:v>30</x:v>
      </x:c>
      <x:c r="C30" s="28"/>
      <x:c r="D30" s="35">
        <x:f>SUM(D18:D26)</x:f>
        <x:v>114</x:v>
      </x:c>
      <x:c r="E30" s="28">
        <x:f>SUM(E18:E29)</x:f>
        <x:v>1692900</x:v>
      </x:c>
      <x:c r="F30" s="28"/>
      <x:c r="G30" s="35">
        <x:f>SUM(G18:G26)</x:f>
        <x:v>7</x:v>
      </x:c>
      <x:c r="H30" s="28">
        <x:f>SUM(H18:H29)</x:f>
        <x:v>207900</x:v>
      </x:c>
      <x:c r="I30" s="35">
        <x:f>SUM(I18:I26)</x:f>
        <x:v>121</x:v>
      </x:c>
      <x:c r="J30" s="385">
        <x:f>SUM(J18:L29)</x:f>
        <x:v>1900800</x:v>
      </x:c>
      <x:c r="K30" s="386"/>
      <x:c r="L30" s="386"/>
    </x:row>
    <x:row r="31" spans="1:14" s="9" customFormat="1" ht="25.5" customHeight="1">
      <x:c r="A31" s="8"/>
      <x:c r="B31" s="4" t="s">
        <x:v>81</x:v>
      </x:c>
      <x:c r="C31" s="69"/>
      <x:c r="D31" s="69"/>
      <x:c r="E31" s="69"/>
      <x:c r="F31" s="69"/>
      <x:c r="G31" s="69"/>
      <x:c r="H31" s="69"/>
      <x:c r="I31" s="69"/>
      <x:c r="J31" s="69"/>
      <x:c r="K31" s="115"/>
      <x:c r="L31" s="69"/>
      <x:c r="M31" s="69"/>
      <x:c r="N31" s="2"/>
    </x:row>
    <x:row r="32" spans="2:12" ht="15.75" customHeight="1">
      <x:c r="B32" s="257" t="s">
        <x:v>33</x:v>
      </x:c>
      <x:c r="C32" s="363" t="s">
        <x:v>50</x:v>
      </x:c>
      <x:c r="D32" s="363"/>
      <x:c r="E32" s="363"/>
      <x:c r="F32" s="363" t="s">
        <x:v>21</x:v>
      </x:c>
      <x:c r="G32" s="363"/>
      <x:c r="H32" s="363"/>
      <x:c r="I32" s="364" t="s">
        <x:v>61</x:v>
      </x:c>
      <x:c r="J32" s="398"/>
      <x:c r="K32" s="398"/>
      <x:c r="L32" s="398"/>
    </x:row>
    <x:row r="33" spans="2:12" ht="15.75" customHeight="1">
      <x:c r="B33" s="259"/>
      <x:c r="C33" s="14" t="s">
        <x:v>101</x:v>
      </x:c>
      <x:c r="D33" s="32" t="s">
        <x:v>100</x:v>
      </x:c>
      <x:c r="E33" s="14" t="s">
        <x:v>58</x:v>
      </x:c>
      <x:c r="F33" s="14" t="s">
        <x:v>101</x:v>
      </x:c>
      <x:c r="G33" s="32" t="s">
        <x:v>100</x:v>
      </x:c>
      <x:c r="H33" s="14" t="s">
        <x:v>58</x:v>
      </x:c>
      <x:c r="I33" s="32" t="s">
        <x:v>100</x:v>
      </x:c>
      <x:c r="J33" s="387" t="s">
        <x:v>58</x:v>
      </x:c>
      <x:c r="K33" s="221"/>
      <x:c r="L33" s="221"/>
    </x:row>
    <x:row r="34" spans="2:12" ht="33" customHeight="1">
      <x:c r="B34" s="137" t="s">
        <x:v>106</x:v>
      </x:c>
      <x:c r="C34" s="138"/>
      <x:c r="D34" s="139"/>
      <x:c r="E34" s="140"/>
      <x:c r="F34" s="138"/>
      <x:c r="G34" s="139"/>
      <x:c r="H34" s="140"/>
      <x:c r="I34" s="141">
        <x:v>34</x:v>
      </x:c>
      <x:c r="J34" s="383">
        <x:f>N9</x:f>
        <x:v>1500000</x:v>
      </x:c>
      <x:c r="K34" s="384"/>
      <x:c r="L34" s="384"/>
    </x:row>
    <x:row r="35" spans="2:12" ht="21.75" customHeight="1">
      <x:c r="B35" s="121" t="s">
        <x:v>85</x:v>
      </x:c>
      <x:c r="C35" s="26">
        <x:v>5500</x:v>
      </x:c>
      <x:c r="D35" s="33">
        <x:v>1</x:v>
      </x:c>
      <x:c r="E35" s="122">
        <x:f t="shared" ref="E35:E41" si="4">C35*D35</x:f>
        <x:v>5500</x:v>
      </x:c>
      <x:c r="F35" s="26">
        <x:v>5500</x:v>
      </x:c>
      <x:c r="G35" s="33">
        <x:v>1</x:v>
      </x:c>
      <x:c r="H35" s="122">
        <x:f t="shared" ref="H35:H41" si="5">F35*G35</x:f>
        <x:v>5500</x:v>
      </x:c>
      <x:c r="I35" s="124">
        <x:f>D35+G35</x:f>
        <x:v>2</x:v>
      </x:c>
      <x:c r="J35" s="388">
        <x:f>E35+H35</x:f>
        <x:v>11000</x:v>
      </x:c>
      <x:c r="K35" s="389"/>
      <x:c r="L35" s="389"/>
    </x:row>
    <x:row r="36" spans="2:12" ht="21.75" customHeight="1">
      <x:c r="B36" s="48" t="s">
        <x:v>84</x:v>
      </x:c>
      <x:c r="C36" s="27">
        <x:v>7700</x:v>
      </x:c>
      <x:c r="D36" s="34">
        <x:v>6</x:v>
      </x:c>
      <x:c r="E36" s="39">
        <x:f t="shared" si="4"/>
        <x:v>46200</x:v>
      </x:c>
      <x:c r="F36" s="27">
        <x:v>7700</x:v>
      </x:c>
      <x:c r="G36" s="34">
        <x:v>21</x:v>
      </x:c>
      <x:c r="H36" s="39">
        <x:f t="shared" si="5"/>
        <x:v>161700</x:v>
      </x:c>
      <x:c r="I36" s="125">
        <x:f t="shared" ref="I36:I41" si="6">D36+G36</x:f>
        <x:v>27</x:v>
      </x:c>
      <x:c r="J36" s="381">
        <x:f t="shared" ref="J36:J40" si="7">E36+H36</x:f>
        <x:v>207900</x:v>
      </x:c>
      <x:c r="K36" s="382"/>
      <x:c r="L36" s="382"/>
    </x:row>
    <x:row r="37" spans="2:17" ht="21.75" customHeight="1">
      <x:c r="B37" s="48" t="s">
        <x:v>87</x:v>
      </x:c>
      <x:c r="C37" s="27">
        <x:v>7700</x:v>
      </x:c>
      <x:c r="D37" s="34">
        <x:v>12</x:v>
      </x:c>
      <x:c r="E37" s="39">
        <x:f t="shared" si="4"/>
        <x:v>92400</x:v>
      </x:c>
      <x:c r="F37" s="27">
        <x:v>11000</x:v>
      </x:c>
      <x:c r="G37" s="34">
        <x:v>11</x:v>
      </x:c>
      <x:c r="H37" s="39">
        <x:f t="shared" si="5"/>
        <x:v>121000</x:v>
      </x:c>
      <x:c r="I37" s="125">
        <x:f t="shared" si="6"/>
        <x:v>23</x:v>
      </x:c>
      <x:c r="J37" s="381">
        <x:f t="shared" si="7"/>
        <x:v>213400</x:v>
      </x:c>
      <x:c r="K37" s="382"/>
      <x:c r="L37" s="382"/>
      <x:c r="M37" s="18"/>
      <x:c r="O37" s="18"/>
      <x:c r="P37" s="18"/>
      <x:c r="Q37" s="18"/>
    </x:row>
    <x:row r="38" spans="1:17" s="18" customFormat="1" ht="21.75" customHeight="1">
      <x:c r="A38" s="5"/>
      <x:c r="B38" s="48" t="s">
        <x:v>80</x:v>
      </x:c>
      <x:c r="C38" s="27">
        <x:v>5500</x:v>
      </x:c>
      <x:c r="D38" s="34"/>
      <x:c r="E38" s="39">
        <x:f t="shared" si="4"/>
        <x:v>0</x:v>
      </x:c>
      <x:c r="F38" s="27">
        <x:v>10000</x:v>
      </x:c>
      <x:c r="G38" s="34"/>
      <x:c r="H38" s="39">
        <x:f t="shared" si="5"/>
        <x:v>0</x:v>
      </x:c>
      <x:c r="I38" s="125">
        <x:f t="shared" si="6"/>
        <x:v>0</x:v>
      </x:c>
      <x:c r="J38" s="381">
        <x:f t="shared" si="7"/>
        <x:v>0</x:v>
      </x:c>
      <x:c r="K38" s="382"/>
      <x:c r="L38" s="382"/>
      <x:c r="M38" s="7"/>
      <x:c r="O38" s="7"/>
      <x:c r="P38" s="7"/>
      <x:c r="Q38" s="7"/>
    </x:row>
    <x:row r="39" spans="1:12" s="18" customFormat="1" ht="21.75" customHeight="1">
      <x:c r="A39" s="17"/>
      <x:c r="B39" s="48" t="s">
        <x:v>35</x:v>
      </x:c>
      <x:c r="C39" s="27">
        <x:v>0</x:v>
      </x:c>
      <x:c r="D39" s="34"/>
      <x:c r="E39" s="39">
        <x:f t="shared" si="4"/>
        <x:v>0</x:v>
      </x:c>
      <x:c r="F39" s="27">
        <x:v>11000</x:v>
      </x:c>
      <x:c r="G39" s="34"/>
      <x:c r="H39" s="39">
        <x:f t="shared" si="5"/>
        <x:v>0</x:v>
      </x:c>
      <x:c r="I39" s="125">
        <x:f>D39+G39</x:f>
        <x:v>0</x:v>
      </x:c>
      <x:c r="J39" s="381">
        <x:f>E39+H39</x:f>
        <x:v>0</x:v>
      </x:c>
      <x:c r="K39" s="382"/>
      <x:c r="L39" s="382"/>
    </x:row>
    <x:row r="40" spans="1:12" s="18" customFormat="1" ht="21.75" customHeight="1">
      <x:c r="A40" s="17"/>
      <x:c r="B40" s="48" t="s">
        <x:v>48</x:v>
      </x:c>
      <x:c r="C40" s="27">
        <x:v>0</x:v>
      </x:c>
      <x:c r="D40" s="34"/>
      <x:c r="E40" s="39">
        <x:f t="shared" si="4"/>
        <x:v>0</x:v>
      </x:c>
      <x:c r="F40" s="27">
        <x:v>14300</x:v>
      </x:c>
      <x:c r="G40" s="34"/>
      <x:c r="H40" s="39">
        <x:f t="shared" si="5"/>
        <x:v>0</x:v>
      </x:c>
      <x:c r="I40" s="125">
        <x:f t="shared" si="6"/>
        <x:v>0</x:v>
      </x:c>
      <x:c r="J40" s="381">
        <x:f t="shared" si="7"/>
        <x:v>0</x:v>
      </x:c>
      <x:c r="K40" s="382"/>
      <x:c r="L40" s="382"/>
    </x:row>
    <x:row r="41" spans="1:12" s="18" customFormat="1" ht="21.75" customHeight="1">
      <x:c r="A41" s="17"/>
      <x:c r="B41" s="48" t="s">
        <x:v>39</x:v>
      </x:c>
      <x:c r="C41" s="27">
        <x:v>0</x:v>
      </x:c>
      <x:c r="D41" s="34"/>
      <x:c r="E41" s="39">
        <x:f t="shared" si="4"/>
        <x:v>0</x:v>
      </x:c>
      <x:c r="F41" s="27">
        <x:v>6600</x:v>
      </x:c>
      <x:c r="G41" s="34"/>
      <x:c r="H41" s="39">
        <x:f t="shared" si="5"/>
        <x:v>0</x:v>
      </x:c>
      <x:c r="I41" s="125">
        <x:f t="shared" si="6"/>
        <x:v>0</x:v>
      </x:c>
      <x:c r="J41" s="381">
        <x:f>E41+H41</x:f>
        <x:v>0</x:v>
      </x:c>
      <x:c r="K41" s="382"/>
      <x:c r="L41" s="382"/>
    </x:row>
    <x:row r="42" spans="1:12" s="18" customFormat="1" ht="21.75" customHeight="1">
      <x:c r="A42" s="17"/>
      <x:c r="B42" s="70" t="s">
        <x:v>36</x:v>
      </x:c>
      <x:c r="C42" s="87"/>
      <x:c r="D42" s="99"/>
      <x:c r="E42" s="123"/>
      <x:c r="F42" s="87"/>
      <x:c r="G42" s="99"/>
      <x:c r="H42" s="123"/>
      <x:c r="I42" s="126"/>
      <x:c r="J42" s="394"/>
      <x:c r="K42" s="395"/>
      <x:c r="L42" s="395"/>
    </x:row>
    <x:row r="43" spans="1:12" s="16" customFormat="1" ht="21.75" customHeight="1">
      <x:c r="A43" s="5"/>
      <x:c r="B43" s="53" t="s">
        <x:v>29</x:v>
      </x:c>
      <x:c r="C43" s="21"/>
      <x:c r="D43" s="37">
        <x:f>SUM(D34:D42)</x:f>
        <x:v>19</x:v>
      </x:c>
      <x:c r="E43" s="43">
        <x:f>SUM(E34:E42)</x:f>
        <x:v>144100</x:v>
      </x:c>
      <x:c r="F43" s="21"/>
      <x:c r="G43" s="37">
        <x:f>SUM(G34:G42)</x:f>
        <x:v>33</x:v>
      </x:c>
      <x:c r="H43" s="43">
        <x:f>SUM(H34:H42)</x:f>
        <x:v>288200</x:v>
      </x:c>
      <x:c r="I43" s="37">
        <x:f>SUM(I34:I42)</x:f>
        <x:v>86</x:v>
      </x:c>
      <x:c r="J43" s="379">
        <x:f>SUM(J34:J42)</x:f>
        <x:v>1932300</x:v>
      </x:c>
      <x:c r="K43" s="380"/>
      <x:c r="L43" s="380"/>
    </x:row>
    <x:row r="44" spans="1:12" s="16" customFormat="1" ht="21.75" customHeight="1">
      <x:c r="A44" s="5"/>
      <x:c r="B44" s="130" t="s">
        <x:v>60</x:v>
      </x:c>
      <x:c r="C44" s="131"/>
      <x:c r="D44" s="132">
        <x:f>SUM(D43,D30)</x:f>
        <x:v>133</x:v>
      </x:c>
      <x:c r="E44" s="133">
        <x:f>SUM(E43,E30)</x:f>
        <x:v>1837000</x:v>
      </x:c>
      <x:c r="F44" s="131"/>
      <x:c r="G44" s="132">
        <x:f>SUM(G43,G30)</x:f>
        <x:v>40</x:v>
      </x:c>
      <x:c r="H44" s="133">
        <x:f>SUM(H43,H30)</x:f>
        <x:v>496100</x:v>
      </x:c>
      <x:c r="I44" s="132">
        <x:f>SUM(I43,I30)</x:f>
        <x:v>207</x:v>
      </x:c>
      <x:c r="J44" s="390">
        <x:f>SUM(J43,J30)</x:f>
        <x:v>3833100</x:v>
      </x:c>
      <x:c r="K44" s="391"/>
      <x:c r="L44" s="391"/>
    </x:row>
    <x:row r="45" spans="1:17" s="85" customFormat="1" ht="24.75" customHeight="1">
      <x:c r="A45" s="83"/>
      <x:c r="B45" s="82"/>
      <x:c r="C45" s="83"/>
      <x:c r="D45" s="83"/>
      <x:c r="E45" s="83"/>
      <x:c r="F45" s="83"/>
      <x:c r="G45" s="83"/>
      <x:c r="H45" s="83"/>
      <x:c r="I45" s="83"/>
      <x:c r="J45" s="83"/>
      <x:c r="K45" s="116"/>
      <x:c r="L45" s="83"/>
      <x:c r="M45" s="83"/>
      <x:c r="N45" s="83"/>
      <x:c r="O45" s="84"/>
      <x:c r="P45" s="84"/>
      <x:c r="Q45" s="84"/>
    </x:row>
  </x:sheetData>
  <x:mergeCells count="69">
    <x:mergeCell ref="J43:L43"/>
    <x:mergeCell ref="J41:L41"/>
    <x:mergeCell ref="B1:E1"/>
    <x:mergeCell ref="F1:J1"/>
    <x:mergeCell ref="J34:L34"/>
    <x:mergeCell ref="J40:L40"/>
    <x:mergeCell ref="J39:L39"/>
    <x:mergeCell ref="J30:L30"/>
    <x:mergeCell ref="J19:L19"/>
    <x:mergeCell ref="J33:L33"/>
    <x:mergeCell ref="J35:L35"/>
    <x:mergeCell ref="J36:L36"/>
    <x:mergeCell ref="J37:L37"/>
    <x:mergeCell ref="J17:L17"/>
    <x:mergeCell ref="J18:L18"/>
    <x:mergeCell ref="J20:L20"/>
    <x:mergeCell ref="J44:L44"/>
    <x:mergeCell ref="L6:M6"/>
    <x:mergeCell ref="L7:M7"/>
    <x:mergeCell ref="L8:M8"/>
    <x:mergeCell ref="J24:L24"/>
    <x:mergeCell ref="J25:L25"/>
    <x:mergeCell ref="J26:L26"/>
    <x:mergeCell ref="J27:L27"/>
    <x:mergeCell ref="J28:L28"/>
    <x:mergeCell ref="J29:L29"/>
    <x:mergeCell ref="I32:L32"/>
    <x:mergeCell ref="L9:M9"/>
    <x:mergeCell ref="J22:L22"/>
    <x:mergeCell ref="J23:L23"/>
    <x:mergeCell ref="J38:L38"/>
    <x:mergeCell ref="J42:L42"/>
    <x:mergeCell ref="I7:J7"/>
    <x:mergeCell ref="B8:G8"/>
    <x:mergeCell ref="I8:J8"/>
    <x:mergeCell ref="B9:D9"/>
    <x:mergeCell ref="E9:G9"/>
    <x:mergeCell ref="I9:J9"/>
    <x:mergeCell ref="C4:D4"/>
    <x:mergeCell ref="C5:D5"/>
    <x:mergeCell ref="C6:D6"/>
    <x:mergeCell ref="C16:E16"/>
    <x:mergeCell ref="B32:B33"/>
    <x:mergeCell ref="C32:E32"/>
    <x:mergeCell ref="B7:G7"/>
    <x:mergeCell ref="E11:G11"/>
    <x:mergeCell ref="B12:G12"/>
    <x:mergeCell ref="B14:J14"/>
    <x:mergeCell ref="J21:L21"/>
    <x:mergeCell ref="F32:H32"/>
    <x:mergeCell ref="B10:G10"/>
    <x:mergeCell ref="B11:D11"/>
    <x:mergeCell ref="L12:M12"/>
    <x:mergeCell ref="B16:B17"/>
    <x:mergeCell ref="F16:H16"/>
    <x:mergeCell ref="I16:L16"/>
    <x:mergeCell ref="L10:M10"/>
    <x:mergeCell ref="L11:M11"/>
    <x:mergeCell ref="I10:J10"/>
    <x:mergeCell ref="I11:J11"/>
    <x:mergeCell ref="I12:J12"/>
    <x:mergeCell ref="F6:G6"/>
    <x:mergeCell ref="I6:J6"/>
    <x:mergeCell ref="F4:G4"/>
    <x:mergeCell ref="I4:J4"/>
    <x:mergeCell ref="L4:M4"/>
    <x:mergeCell ref="F5:G5"/>
    <x:mergeCell ref="I5:J5"/>
    <x:mergeCell ref="L5:M5"/>
  </x:mergeCells>
  <x:printOptions horizontalCentered="1" verticalCentered="0" headings="0" gridLines="0" gridLinesSet="1"/>
  <x:pageMargins left="0.1180555522441864" right="0.1180555522441864" top="0.2361111044883728" bottom="0.34000000357627869" header="0.2361111044883728" footer="0.1180555522441864"/>
  <x:pageSetup paperSize="9" scale="90" firstPageNumber="1" fitToWidth="1" fitToHeight="1" orientation="landscape" usePrinterDefaults="1" blackAndWhite="0" draft="0" useFirstPageNumber="0" horizontalDpi="600" verticalDpi="600" copies="1"/>
  <x:headerFooter>
    <x:oddFooter>&amp;C&amp;"맑은 고딕,Regular"&amp;P</x:oddFooter>
  </x:headerFooter>
  <x:rowBreaks count="1" manualBreakCount="1">
    <x:brk id="44" min="0" max="1048575" man="1" pt="0"/>
  </x:rowBreaks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최종</vt:lpstr>
      <vt:lpstr>내역서</vt:lpstr>
      <vt:lpstr>내역서(신규)</vt:lpstr>
    </vt:vector>
  </ep:TitlesOfParts>
  <ep:TotalTime>47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Sales-1</dc:creator>
  <cp:lastModifiedBy>waz_t</cp:lastModifiedBy>
  <cp:revision>3</cp:revision>
  <cp:lastPrinted>2024-07-16T09:32:45.000</cp:lastPrinted>
  <dcterms:created xsi:type="dcterms:W3CDTF">2020-09-23T08:42:30.000</dcterms:created>
  <dcterms:modified xsi:type="dcterms:W3CDTF">2024-09-24T08:39:16.734</dcterms:modified>
  <cp:version>1100.0100.01</cp:version>
</cp:coreProperties>
</file>