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3188"/>
  </bookViews>
  <sheets>
    <sheet name="方案一" sheetId="1" r:id="rId1"/>
    <sheet name="方案二" sheetId="2" r:id="rId2"/>
  </sheets>
  <calcPr calcId="144525"/>
</workbook>
</file>

<file path=xl/sharedStrings.xml><?xml version="1.0" encoding="utf-8"?>
<sst xmlns="http://schemas.openxmlformats.org/spreadsheetml/2006/main" count="185" uniqueCount="45">
  <si>
    <t>方案一：（武夷+东渡）换 三室两厅（共同贷款,商贷、公积金均可，扬支付）</t>
  </si>
  <si>
    <t>售卖预估</t>
  </si>
  <si>
    <t>武夷</t>
  </si>
  <si>
    <t>东渡</t>
  </si>
  <si>
    <t>均价（万）</t>
  </si>
  <si>
    <t>面积（㎡）</t>
  </si>
  <si>
    <t>预估总额（万）</t>
  </si>
  <si>
    <t>售卖期（天）</t>
  </si>
  <si>
    <t>购买预估</t>
  </si>
  <si>
    <t>南站</t>
  </si>
  <si>
    <t>雨花</t>
  </si>
  <si>
    <t>购买期（天）</t>
  </si>
  <si>
    <t>购买Plan1（全款，各付50%）</t>
  </si>
  <si>
    <t>全款</t>
  </si>
  <si>
    <t>扬付</t>
  </si>
  <si>
    <t>扬余</t>
  </si>
  <si>
    <t>姝付</t>
  </si>
  <si>
    <t>姝余</t>
  </si>
  <si>
    <t>购买Plan2（首付50%，各付50%）</t>
  </si>
  <si>
    <t>首付50%</t>
  </si>
  <si>
    <t>贷款</t>
  </si>
  <si>
    <t>商业</t>
  </si>
  <si>
    <t>公积金</t>
  </si>
  <si>
    <t>支付利息</t>
  </si>
  <si>
    <t>月供</t>
  </si>
  <si>
    <t>贷款（本息）</t>
  </si>
  <si>
    <t>-</t>
  </si>
  <si>
    <t>贷款（本金）</t>
  </si>
  <si>
    <t>16258.06 --&gt; 7164.22</t>
  </si>
  <si>
    <t>13719.44 --&gt; 6132.25</t>
  </si>
  <si>
    <t>17633.06 --&gt; 7168.04</t>
  </si>
  <si>
    <t>15094.44 --&gt; 6136.06</t>
  </si>
  <si>
    <t>购买Plan3（首付70%，各付50%）</t>
  </si>
  <si>
    <t>首付70%</t>
  </si>
  <si>
    <t>9191.11 --&gt; 4291.43</t>
  </si>
  <si>
    <t>7681.67 --&gt; 3677.82</t>
  </si>
  <si>
    <t>10566.11 --&gt; 4295.25</t>
  </si>
  <si>
    <t>9056.67 --&gt; 3681.64</t>
  </si>
  <si>
    <t>前置动作</t>
  </si>
  <si>
    <t>1、名下非卖房产过户给家人</t>
  </si>
  <si>
    <t>2、名下挂起售卖（预估周期90天）</t>
  </si>
  <si>
    <t>3、动作2执行过程中可查看目标区域房子，但仅能等动作2完成售卖后才可购买。（强依赖2）</t>
  </si>
  <si>
    <t>方案二：（武夷+永新）换 三室两厅（扬贷款，仅可商贷）</t>
  </si>
  <si>
    <t>1、名下挂起售卖（预估周期90天）</t>
  </si>
  <si>
    <t>2、动作1执行过程中可查看目标区域房子，但仅能等动作1完成售卖后才可购买。（强依赖1）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</si>
</sst>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4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8" tint="-0.25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24" borderId="16" applyNumberFormat="0" applyAlignment="0" applyProtection="0">
      <alignment vertical="center"/>
    </xf>
    <xf numFmtId="0" fontId="23" fillId="24" borderId="10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showGridLines="0" tabSelected="1" workbookViewId="0">
      <selection activeCell="D34" sqref="D34"/>
    </sheetView>
  </sheetViews>
  <sheetFormatPr defaultColWidth="8.88888888888889" defaultRowHeight="14.4"/>
  <cols>
    <col min="1" max="1" width="14.8888888888889" customWidth="1"/>
    <col min="2" max="3" width="11.8888888888889" customWidth="1"/>
    <col min="4" max="4" width="16.4444444444444" customWidth="1"/>
    <col min="5" max="5" width="23.1111111111111" customWidth="1"/>
    <col min="6" max="7" width="11.8888888888889" customWidth="1"/>
    <col min="8" max="8" width="16.4444444444444" customWidth="1"/>
    <col min="9" max="9" width="23.1111111111111" customWidth="1"/>
  </cols>
  <sheetData>
    <row r="1" ht="20.4" spans="1:9">
      <c r="A1" s="1" t="s">
        <v>0</v>
      </c>
      <c r="B1" s="2"/>
      <c r="C1" s="2"/>
      <c r="D1" s="2"/>
      <c r="E1" s="2"/>
      <c r="F1" s="2"/>
      <c r="G1" s="2"/>
      <c r="H1" s="2"/>
      <c r="I1" s="19"/>
    </row>
    <row r="2" spans="1:9">
      <c r="A2" s="26" t="s">
        <v>1</v>
      </c>
      <c r="B2" s="4" t="s">
        <v>2</v>
      </c>
      <c r="C2" s="5"/>
      <c r="D2" s="5"/>
      <c r="E2" s="6"/>
      <c r="F2" s="4" t="s">
        <v>3</v>
      </c>
      <c r="G2" s="5"/>
      <c r="H2" s="5"/>
      <c r="I2" s="20"/>
    </row>
    <row r="3" spans="1:9">
      <c r="A3" s="27"/>
      <c r="B3" s="8" t="s">
        <v>4</v>
      </c>
      <c r="C3" s="8" t="s">
        <v>5</v>
      </c>
      <c r="D3" s="8" t="s">
        <v>6</v>
      </c>
      <c r="E3" s="8" t="s">
        <v>7</v>
      </c>
      <c r="F3" s="8" t="s">
        <v>4</v>
      </c>
      <c r="G3" s="8" t="s">
        <v>5</v>
      </c>
      <c r="H3" s="8" t="s">
        <v>6</v>
      </c>
      <c r="I3" s="21" t="s">
        <v>7</v>
      </c>
    </row>
    <row r="4" spans="1:9">
      <c r="A4" s="27"/>
      <c r="B4" s="9">
        <v>2.917</v>
      </c>
      <c r="C4" s="8">
        <v>83</v>
      </c>
      <c r="D4" s="10">
        <f>B4*C4</f>
        <v>242.111</v>
      </c>
      <c r="E4" s="10">
        <v>90</v>
      </c>
      <c r="F4" s="8">
        <v>3.1872</v>
      </c>
      <c r="G4" s="8">
        <v>106</v>
      </c>
      <c r="H4" s="10">
        <f>F4*G4</f>
        <v>337.8432</v>
      </c>
      <c r="I4" s="21">
        <v>90</v>
      </c>
    </row>
    <row r="5" spans="1:9">
      <c r="A5" s="26" t="s">
        <v>8</v>
      </c>
      <c r="B5" s="4" t="s">
        <v>9</v>
      </c>
      <c r="C5" s="5"/>
      <c r="D5" s="5"/>
      <c r="E5" s="6"/>
      <c r="F5" s="4" t="s">
        <v>10</v>
      </c>
      <c r="G5" s="5"/>
      <c r="H5" s="5"/>
      <c r="I5" s="20"/>
    </row>
    <row r="6" spans="1:9">
      <c r="A6" s="27"/>
      <c r="B6" s="8" t="s">
        <v>4</v>
      </c>
      <c r="C6" s="8" t="s">
        <v>5</v>
      </c>
      <c r="D6" s="8" t="s">
        <v>6</v>
      </c>
      <c r="E6" s="8" t="s">
        <v>11</v>
      </c>
      <c r="F6" s="8" t="s">
        <v>4</v>
      </c>
      <c r="G6" s="8" t="s">
        <v>5</v>
      </c>
      <c r="H6" s="8" t="s">
        <v>6</v>
      </c>
      <c r="I6" s="21" t="s">
        <v>11</v>
      </c>
    </row>
    <row r="7" spans="1:9">
      <c r="A7" s="27"/>
      <c r="B7" s="8">
        <v>4.6766</v>
      </c>
      <c r="C7" s="8">
        <v>110</v>
      </c>
      <c r="D7" s="10">
        <f>B7*C7</f>
        <v>514.426</v>
      </c>
      <c r="E7" s="8">
        <v>90</v>
      </c>
      <c r="F7" s="8">
        <f>(4.0349+3.9472)/2</f>
        <v>3.99105</v>
      </c>
      <c r="G7" s="8">
        <v>110</v>
      </c>
      <c r="H7" s="10">
        <f>F7*G7</f>
        <v>439.0155</v>
      </c>
      <c r="I7" s="21">
        <v>90</v>
      </c>
    </row>
    <row r="8" spans="1:9">
      <c r="A8" s="11" t="s">
        <v>12</v>
      </c>
      <c r="B8" s="12"/>
      <c r="C8" s="12"/>
      <c r="D8" s="12"/>
      <c r="E8" s="12"/>
      <c r="F8" s="12"/>
      <c r="G8" s="12"/>
      <c r="H8" s="12"/>
      <c r="I8" s="22"/>
    </row>
    <row r="9" spans="1:9">
      <c r="A9" s="26" t="s">
        <v>13</v>
      </c>
      <c r="B9" s="8" t="s">
        <v>14</v>
      </c>
      <c r="C9" s="8" t="s">
        <v>15</v>
      </c>
      <c r="D9" s="10" t="s">
        <v>16</v>
      </c>
      <c r="E9" s="8" t="s">
        <v>17</v>
      </c>
      <c r="F9" s="8" t="s">
        <v>14</v>
      </c>
      <c r="G9" s="8" t="s">
        <v>15</v>
      </c>
      <c r="H9" s="10" t="s">
        <v>16</v>
      </c>
      <c r="I9" s="21" t="s">
        <v>17</v>
      </c>
    </row>
    <row r="10" spans="1:9">
      <c r="A10" s="27"/>
      <c r="B10" s="10">
        <f>D7/2</f>
        <v>257.213</v>
      </c>
      <c r="C10" s="10">
        <f>D4-B10</f>
        <v>-15.102</v>
      </c>
      <c r="D10" s="10">
        <f>D7/2</f>
        <v>257.213</v>
      </c>
      <c r="E10" s="10">
        <f>H4-D10</f>
        <v>80.6302</v>
      </c>
      <c r="F10" s="10">
        <f>H7/2</f>
        <v>219.50775</v>
      </c>
      <c r="G10" s="10">
        <f>D4-F10</f>
        <v>22.60325</v>
      </c>
      <c r="H10" s="10">
        <f>H7/2</f>
        <v>219.50775</v>
      </c>
      <c r="I10" s="23">
        <f>H4-H10</f>
        <v>118.33545</v>
      </c>
    </row>
    <row r="11" spans="1:9">
      <c r="A11" s="11" t="s">
        <v>18</v>
      </c>
      <c r="B11" s="12"/>
      <c r="C11" s="12"/>
      <c r="D11" s="12"/>
      <c r="E11" s="12"/>
      <c r="F11" s="12"/>
      <c r="G11" s="12"/>
      <c r="H11" s="12"/>
      <c r="I11" s="22"/>
    </row>
    <row r="12" spans="1:9">
      <c r="A12" s="28" t="s">
        <v>19</v>
      </c>
      <c r="B12" s="8" t="s">
        <v>14</v>
      </c>
      <c r="C12" s="8" t="s">
        <v>15</v>
      </c>
      <c r="D12" s="8" t="s">
        <v>16</v>
      </c>
      <c r="E12" s="8" t="s">
        <v>17</v>
      </c>
      <c r="F12" s="8" t="s">
        <v>14</v>
      </c>
      <c r="G12" s="8" t="s">
        <v>15</v>
      </c>
      <c r="H12" s="8" t="s">
        <v>16</v>
      </c>
      <c r="I12" s="21" t="s">
        <v>17</v>
      </c>
    </row>
    <row r="13" spans="1:9">
      <c r="A13" s="29"/>
      <c r="B13" s="10">
        <f>D7/2/2</f>
        <v>128.6065</v>
      </c>
      <c r="C13" s="10">
        <f>D4-B13</f>
        <v>113.5045</v>
      </c>
      <c r="D13" s="10">
        <f>D7/2/2</f>
        <v>128.6065</v>
      </c>
      <c r="E13" s="10">
        <f>H4-D13</f>
        <v>209.2367</v>
      </c>
      <c r="F13" s="10">
        <f>H7/2/2</f>
        <v>109.753875</v>
      </c>
      <c r="G13" s="10">
        <f>D4-F13</f>
        <v>132.357125</v>
      </c>
      <c r="H13" s="10">
        <f>H7/2/2</f>
        <v>109.753875</v>
      </c>
      <c r="I13" s="23">
        <f>H4-H13</f>
        <v>228.089325</v>
      </c>
    </row>
    <row r="14" spans="1:9">
      <c r="A14" s="26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21</v>
      </c>
      <c r="G14" s="8" t="s">
        <v>22</v>
      </c>
      <c r="H14" s="8" t="s">
        <v>23</v>
      </c>
      <c r="I14" s="21" t="s">
        <v>24</v>
      </c>
    </row>
    <row r="15" spans="1:9">
      <c r="A15" s="30" t="s">
        <v>25</v>
      </c>
      <c r="B15" s="10">
        <v>157</v>
      </c>
      <c r="C15" s="8">
        <v>100</v>
      </c>
      <c r="D15" s="8">
        <v>1996410.17</v>
      </c>
      <c r="E15" s="8">
        <v>12684.47</v>
      </c>
      <c r="F15" s="10">
        <v>120</v>
      </c>
      <c r="G15" s="8">
        <v>100</v>
      </c>
      <c r="H15" s="8">
        <v>1659482.18</v>
      </c>
      <c r="I15" s="21">
        <v>10720.78</v>
      </c>
    </row>
    <row r="16" spans="1:9">
      <c r="A16" s="31"/>
      <c r="B16" s="8">
        <v>257</v>
      </c>
      <c r="C16" s="8" t="s">
        <v>26</v>
      </c>
      <c r="D16" s="8">
        <v>2340283.62</v>
      </c>
      <c r="E16" s="8">
        <v>13639.68</v>
      </c>
      <c r="F16" s="8">
        <v>220</v>
      </c>
      <c r="G16" s="8" t="s">
        <v>26</v>
      </c>
      <c r="H16" s="8">
        <v>2003355.63</v>
      </c>
      <c r="I16" s="21">
        <v>11675.99</v>
      </c>
    </row>
    <row r="17" spans="1:9">
      <c r="A17" s="30" t="s">
        <v>27</v>
      </c>
      <c r="B17" s="10">
        <v>157</v>
      </c>
      <c r="C17" s="8">
        <v>100</v>
      </c>
      <c r="D17" s="8">
        <v>1646009.58</v>
      </c>
      <c r="E17" s="8" t="s">
        <v>28</v>
      </c>
      <c r="F17" s="10">
        <v>120</v>
      </c>
      <c r="G17" s="8">
        <v>100</v>
      </c>
      <c r="H17" s="8">
        <v>1373304.17</v>
      </c>
      <c r="I17" s="21" t="s">
        <v>29</v>
      </c>
    </row>
    <row r="18" spans="1:9">
      <c r="A18" s="31"/>
      <c r="B18" s="8">
        <v>257</v>
      </c>
      <c r="C18" s="8" t="s">
        <v>26</v>
      </c>
      <c r="D18" s="8">
        <v>1894197.08</v>
      </c>
      <c r="E18" s="8" t="s">
        <v>30</v>
      </c>
      <c r="F18" s="8">
        <v>220</v>
      </c>
      <c r="G18" s="8" t="s">
        <v>26</v>
      </c>
      <c r="H18" s="8">
        <v>1621491.67</v>
      </c>
      <c r="I18" s="21" t="s">
        <v>31</v>
      </c>
    </row>
    <row r="19" spans="1:9">
      <c r="A19" s="11" t="s">
        <v>32</v>
      </c>
      <c r="B19" s="12"/>
      <c r="C19" s="12"/>
      <c r="D19" s="12"/>
      <c r="E19" s="12"/>
      <c r="F19" s="12"/>
      <c r="G19" s="12"/>
      <c r="H19" s="12"/>
      <c r="I19" s="22"/>
    </row>
    <row r="20" spans="1:9">
      <c r="A20" s="26" t="s">
        <v>33</v>
      </c>
      <c r="B20" s="8" t="s">
        <v>14</v>
      </c>
      <c r="C20" s="8" t="s">
        <v>15</v>
      </c>
      <c r="D20" s="8" t="s">
        <v>16</v>
      </c>
      <c r="E20" s="8" t="s">
        <v>17</v>
      </c>
      <c r="F20" s="8" t="s">
        <v>14</v>
      </c>
      <c r="G20" s="8" t="s">
        <v>15</v>
      </c>
      <c r="H20" s="8" t="s">
        <v>16</v>
      </c>
      <c r="I20" s="21" t="s">
        <v>17</v>
      </c>
    </row>
    <row r="21" spans="1:9">
      <c r="A21" s="27"/>
      <c r="B21" s="10">
        <f>D7*0.7/2</f>
        <v>180.0491</v>
      </c>
      <c r="C21" s="10">
        <f>D4-B21</f>
        <v>62.0619</v>
      </c>
      <c r="D21" s="10">
        <f>D7*0.7/2</f>
        <v>180.0491</v>
      </c>
      <c r="E21" s="10">
        <f>H4-D21</f>
        <v>157.7941</v>
      </c>
      <c r="F21" s="10">
        <f>H7*0.7/2</f>
        <v>153.655425</v>
      </c>
      <c r="G21" s="10">
        <f>D4-F21</f>
        <v>88.455575</v>
      </c>
      <c r="H21" s="10">
        <f>H7*0.7/2</f>
        <v>153.655425</v>
      </c>
      <c r="I21" s="23">
        <f>H4-H21</f>
        <v>184.187775</v>
      </c>
    </row>
    <row r="22" spans="1:9">
      <c r="A22" s="26" t="s">
        <v>20</v>
      </c>
      <c r="B22" s="8" t="s">
        <v>21</v>
      </c>
      <c r="C22" s="8" t="s">
        <v>22</v>
      </c>
      <c r="D22" s="8" t="s">
        <v>23</v>
      </c>
      <c r="E22" s="8" t="s">
        <v>24</v>
      </c>
      <c r="F22" s="8" t="s">
        <v>21</v>
      </c>
      <c r="G22" s="8" t="s">
        <v>22</v>
      </c>
      <c r="H22" s="8" t="s">
        <v>23</v>
      </c>
      <c r="I22" s="21" t="s">
        <v>24</v>
      </c>
    </row>
    <row r="23" spans="1:9">
      <c r="A23" s="26" t="s">
        <v>25</v>
      </c>
      <c r="B23" s="10">
        <f>D7*0.3-100</f>
        <v>54.3278</v>
      </c>
      <c r="C23" s="8">
        <v>100</v>
      </c>
      <c r="D23" s="8">
        <v>1058475.49</v>
      </c>
      <c r="E23" s="8">
        <v>7217.99</v>
      </c>
      <c r="F23" s="10">
        <f>H7*0.3-100</f>
        <v>31.70465</v>
      </c>
      <c r="G23" s="8">
        <v>100</v>
      </c>
      <c r="H23" s="8">
        <v>858139.93</v>
      </c>
      <c r="I23" s="21">
        <v>6050.39</v>
      </c>
    </row>
    <row r="24" spans="1:9">
      <c r="A24" s="27"/>
      <c r="B24" s="8">
        <v>154</v>
      </c>
      <c r="C24" s="8" t="s">
        <v>26</v>
      </c>
      <c r="D24" s="8">
        <v>1402348.94</v>
      </c>
      <c r="E24" s="8">
        <v>8173.19</v>
      </c>
      <c r="F24" s="8">
        <v>132</v>
      </c>
      <c r="G24" s="8" t="s">
        <v>26</v>
      </c>
      <c r="H24" s="8">
        <v>1202013.38</v>
      </c>
      <c r="I24" s="21">
        <v>7005.59</v>
      </c>
    </row>
    <row r="25" spans="1:9">
      <c r="A25" s="26" t="s">
        <v>27</v>
      </c>
      <c r="B25" s="10">
        <v>54.3278</v>
      </c>
      <c r="C25" s="8">
        <v>100</v>
      </c>
      <c r="D25" s="8">
        <v>886856.67</v>
      </c>
      <c r="E25" s="8" t="s">
        <v>34</v>
      </c>
      <c r="F25" s="10">
        <v>31.70465</v>
      </c>
      <c r="G25" s="8">
        <v>100</v>
      </c>
      <c r="H25" s="8">
        <v>724707.5</v>
      </c>
      <c r="I25" s="21" t="s">
        <v>35</v>
      </c>
    </row>
    <row r="26" spans="1:9">
      <c r="A26" s="27"/>
      <c r="B26" s="8">
        <v>154</v>
      </c>
      <c r="C26" s="8" t="s">
        <v>26</v>
      </c>
      <c r="D26" s="8">
        <v>1135044.17</v>
      </c>
      <c r="E26" s="8" t="s">
        <v>36</v>
      </c>
      <c r="F26" s="8">
        <v>132</v>
      </c>
      <c r="G26" s="8" t="s">
        <v>26</v>
      </c>
      <c r="H26" s="8">
        <v>972895</v>
      </c>
      <c r="I26" s="21" t="s">
        <v>37</v>
      </c>
    </row>
    <row r="27" spans="1:9">
      <c r="A27" s="32" t="s">
        <v>38</v>
      </c>
      <c r="B27" s="16" t="s">
        <v>39</v>
      </c>
      <c r="C27" s="16"/>
      <c r="D27" s="16"/>
      <c r="E27" s="16"/>
      <c r="F27" s="16"/>
      <c r="G27" s="16"/>
      <c r="H27" s="16"/>
      <c r="I27" s="24"/>
    </row>
    <row r="28" spans="1:9">
      <c r="A28" s="33"/>
      <c r="B28" s="16" t="s">
        <v>40</v>
      </c>
      <c r="C28" s="16"/>
      <c r="D28" s="16"/>
      <c r="E28" s="16"/>
      <c r="F28" s="16"/>
      <c r="G28" s="16"/>
      <c r="H28" s="16"/>
      <c r="I28" s="24"/>
    </row>
    <row r="29" spans="1:9">
      <c r="A29" s="34"/>
      <c r="B29" s="18" t="s">
        <v>41</v>
      </c>
      <c r="C29" s="18"/>
      <c r="D29" s="18"/>
      <c r="E29" s="18"/>
      <c r="F29" s="18"/>
      <c r="G29" s="18"/>
      <c r="H29" s="18"/>
      <c r="I29" s="25"/>
    </row>
  </sheetData>
  <mergeCells count="23">
    <mergeCell ref="A1:I1"/>
    <mergeCell ref="B2:E2"/>
    <mergeCell ref="F2:I2"/>
    <mergeCell ref="B5:E5"/>
    <mergeCell ref="F5:I5"/>
    <mergeCell ref="A8:I8"/>
    <mergeCell ref="A11:I11"/>
    <mergeCell ref="A19:I19"/>
    <mergeCell ref="B27:I27"/>
    <mergeCell ref="B28:I28"/>
    <mergeCell ref="B29:I29"/>
    <mergeCell ref="B30:I30"/>
    <mergeCell ref="B31:I31"/>
    <mergeCell ref="A2:A4"/>
    <mergeCell ref="A5:A7"/>
    <mergeCell ref="A9:A10"/>
    <mergeCell ref="A12:A13"/>
    <mergeCell ref="A15:A16"/>
    <mergeCell ref="A17:A18"/>
    <mergeCell ref="A20:A21"/>
    <mergeCell ref="A23:A24"/>
    <mergeCell ref="A25:A26"/>
    <mergeCell ref="A27:A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showGridLines="0" workbookViewId="0">
      <selection activeCell="A20" sqref="A20"/>
    </sheetView>
  </sheetViews>
  <sheetFormatPr defaultColWidth="8.88888888888889" defaultRowHeight="14.4"/>
  <cols>
    <col min="1" max="1" width="14.1111111111111" customWidth="1"/>
    <col min="2" max="3" width="11.8888888888889" customWidth="1"/>
    <col min="4" max="4" width="16.4444444444444" customWidth="1"/>
    <col min="5" max="5" width="23.1111111111111" customWidth="1"/>
    <col min="6" max="7" width="11.8888888888889" customWidth="1"/>
    <col min="8" max="8" width="16.4444444444444" customWidth="1"/>
    <col min="9" max="9" width="23.1111111111111" customWidth="1"/>
  </cols>
  <sheetData>
    <row r="1" ht="20.4" spans="1:9">
      <c r="A1" s="1" t="s">
        <v>42</v>
      </c>
      <c r="B1" s="2"/>
      <c r="C1" s="2"/>
      <c r="D1" s="2"/>
      <c r="E1" s="2"/>
      <c r="F1" s="2"/>
      <c r="G1" s="2"/>
      <c r="H1" s="2"/>
      <c r="I1" s="19"/>
    </row>
    <row r="2" spans="1:9">
      <c r="A2" s="3" t="s">
        <v>1</v>
      </c>
      <c r="B2" s="4" t="s">
        <v>2</v>
      </c>
      <c r="C2" s="5"/>
      <c r="D2" s="5"/>
      <c r="E2" s="6"/>
      <c r="F2" s="4" t="s">
        <v>3</v>
      </c>
      <c r="G2" s="5"/>
      <c r="H2" s="5"/>
      <c r="I2" s="20"/>
    </row>
    <row r="3" spans="1:9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4</v>
      </c>
      <c r="G3" s="8" t="s">
        <v>5</v>
      </c>
      <c r="H3" s="8" t="s">
        <v>6</v>
      </c>
      <c r="I3" s="21" t="s">
        <v>7</v>
      </c>
    </row>
    <row r="4" spans="1:9">
      <c r="A4" s="7"/>
      <c r="B4" s="9">
        <v>2.917</v>
      </c>
      <c r="C4" s="8">
        <v>83</v>
      </c>
      <c r="D4" s="10">
        <f>B4*C4</f>
        <v>242.111</v>
      </c>
      <c r="E4" s="10">
        <v>90</v>
      </c>
      <c r="F4" s="8">
        <v>1.0534</v>
      </c>
      <c r="G4" s="8">
        <v>120</v>
      </c>
      <c r="H4" s="10">
        <f>F4*G4</f>
        <v>126.408</v>
      </c>
      <c r="I4" s="21">
        <v>90</v>
      </c>
    </row>
    <row r="5" spans="1:9">
      <c r="A5" s="3" t="s">
        <v>8</v>
      </c>
      <c r="B5" s="4" t="s">
        <v>9</v>
      </c>
      <c r="C5" s="5"/>
      <c r="D5" s="5"/>
      <c r="E5" s="6"/>
      <c r="F5" s="4" t="s">
        <v>10</v>
      </c>
      <c r="G5" s="5"/>
      <c r="H5" s="5"/>
      <c r="I5" s="20"/>
    </row>
    <row r="6" spans="1:9">
      <c r="A6" s="7"/>
      <c r="B6" s="8" t="s">
        <v>4</v>
      </c>
      <c r="C6" s="8" t="s">
        <v>5</v>
      </c>
      <c r="D6" s="8" t="s">
        <v>6</v>
      </c>
      <c r="E6" s="8" t="s">
        <v>11</v>
      </c>
      <c r="F6" s="8" t="s">
        <v>4</v>
      </c>
      <c r="G6" s="8" t="s">
        <v>5</v>
      </c>
      <c r="H6" s="8" t="s">
        <v>6</v>
      </c>
      <c r="I6" s="21" t="s">
        <v>11</v>
      </c>
    </row>
    <row r="7" spans="1:9">
      <c r="A7" s="7"/>
      <c r="B7" s="8">
        <v>4.6766</v>
      </c>
      <c r="C7" s="8">
        <v>110</v>
      </c>
      <c r="D7" s="10">
        <f>B7*C7</f>
        <v>514.426</v>
      </c>
      <c r="E7" s="8">
        <v>90</v>
      </c>
      <c r="F7" s="8">
        <f>(4.0349+3.9472)/2</f>
        <v>3.99105</v>
      </c>
      <c r="G7" s="8">
        <v>110</v>
      </c>
      <c r="H7" s="10">
        <f>F7*G7</f>
        <v>439.0155</v>
      </c>
      <c r="I7" s="21">
        <v>90</v>
      </c>
    </row>
    <row r="8" spans="1:9">
      <c r="A8" s="11" t="s">
        <v>12</v>
      </c>
      <c r="B8" s="12"/>
      <c r="C8" s="12"/>
      <c r="D8" s="12"/>
      <c r="E8" s="12"/>
      <c r="F8" s="12"/>
      <c r="G8" s="12"/>
      <c r="H8" s="12"/>
      <c r="I8" s="22"/>
    </row>
    <row r="9" spans="1:9">
      <c r="A9" s="3" t="s">
        <v>13</v>
      </c>
      <c r="B9" s="8" t="s">
        <v>14</v>
      </c>
      <c r="C9" s="8" t="s">
        <v>15</v>
      </c>
      <c r="D9" s="10" t="s">
        <v>16</v>
      </c>
      <c r="E9" s="8" t="s">
        <v>17</v>
      </c>
      <c r="F9" s="8" t="s">
        <v>14</v>
      </c>
      <c r="G9" s="8" t="s">
        <v>15</v>
      </c>
      <c r="H9" s="10" t="s">
        <v>16</v>
      </c>
      <c r="I9" s="21" t="s">
        <v>17</v>
      </c>
    </row>
    <row r="10" spans="1:9">
      <c r="A10" s="7"/>
      <c r="B10" s="10">
        <f>D7/2</f>
        <v>257.213</v>
      </c>
      <c r="C10" s="10">
        <f>D4-B10</f>
        <v>-15.102</v>
      </c>
      <c r="D10" s="10">
        <f>D7/2</f>
        <v>257.213</v>
      </c>
      <c r="E10" s="10">
        <f>H4-D10</f>
        <v>-130.805</v>
      </c>
      <c r="F10" s="10">
        <f>H7/2</f>
        <v>219.50775</v>
      </c>
      <c r="G10" s="10">
        <f>D4-F10</f>
        <v>22.60325</v>
      </c>
      <c r="H10" s="10">
        <f>H7/2</f>
        <v>219.50775</v>
      </c>
      <c r="I10" s="23">
        <f>H4-H10</f>
        <v>-93.09975</v>
      </c>
    </row>
    <row r="11" spans="1:9">
      <c r="A11" s="11" t="s">
        <v>18</v>
      </c>
      <c r="B11" s="12"/>
      <c r="C11" s="12"/>
      <c r="D11" s="12"/>
      <c r="E11" s="12"/>
      <c r="F11" s="12"/>
      <c r="G11" s="12"/>
      <c r="H11" s="12"/>
      <c r="I11" s="22"/>
    </row>
    <row r="12" spans="1:9">
      <c r="A12" s="13" t="s">
        <v>19</v>
      </c>
      <c r="B12" s="8" t="s">
        <v>14</v>
      </c>
      <c r="C12" s="8" t="s">
        <v>15</v>
      </c>
      <c r="D12" s="8" t="s">
        <v>16</v>
      </c>
      <c r="E12" s="8" t="s">
        <v>17</v>
      </c>
      <c r="F12" s="8" t="s">
        <v>14</v>
      </c>
      <c r="G12" s="8" t="s">
        <v>15</v>
      </c>
      <c r="H12" s="8" t="s">
        <v>16</v>
      </c>
      <c r="I12" s="21" t="s">
        <v>17</v>
      </c>
    </row>
    <row r="13" spans="1:9">
      <c r="A13" s="14"/>
      <c r="B13" s="10">
        <f>D7/2/2</f>
        <v>128.6065</v>
      </c>
      <c r="C13" s="10">
        <f>D4-B13</f>
        <v>113.5045</v>
      </c>
      <c r="D13" s="10">
        <f>D7/2/2</f>
        <v>128.6065</v>
      </c>
      <c r="E13" s="10">
        <f>H4-D13</f>
        <v>-2.1985</v>
      </c>
      <c r="F13" s="10">
        <f>H7/2/2</f>
        <v>109.753875</v>
      </c>
      <c r="G13" s="10">
        <f>D4-F13</f>
        <v>132.357125</v>
      </c>
      <c r="H13" s="10">
        <f>H7/2/2</f>
        <v>109.753875</v>
      </c>
      <c r="I13" s="23">
        <f>H4-H13</f>
        <v>16.654125</v>
      </c>
    </row>
    <row r="14" spans="1:9">
      <c r="A14" s="3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21</v>
      </c>
      <c r="G14" s="8" t="s">
        <v>22</v>
      </c>
      <c r="H14" s="8" t="s">
        <v>23</v>
      </c>
      <c r="I14" s="21" t="s">
        <v>24</v>
      </c>
    </row>
    <row r="15" spans="1:9">
      <c r="A15" s="3" t="s">
        <v>25</v>
      </c>
      <c r="B15" s="8">
        <v>257</v>
      </c>
      <c r="C15" s="8" t="s">
        <v>26</v>
      </c>
      <c r="D15" s="8">
        <v>2340283.62</v>
      </c>
      <c r="E15" s="8">
        <v>13639.68</v>
      </c>
      <c r="F15" s="8">
        <v>220</v>
      </c>
      <c r="G15" s="8" t="s">
        <v>26</v>
      </c>
      <c r="H15" s="8">
        <v>2003355.63</v>
      </c>
      <c r="I15" s="21">
        <v>11675.99</v>
      </c>
    </row>
    <row r="16" spans="1:9">
      <c r="A16" s="3" t="s">
        <v>27</v>
      </c>
      <c r="B16" s="8">
        <v>257</v>
      </c>
      <c r="C16" s="8" t="s">
        <v>26</v>
      </c>
      <c r="D16" s="8">
        <v>1894197.08</v>
      </c>
      <c r="E16" s="8" t="s">
        <v>30</v>
      </c>
      <c r="F16" s="8">
        <v>220</v>
      </c>
      <c r="G16" s="8" t="s">
        <v>26</v>
      </c>
      <c r="H16" s="8">
        <v>1621491.67</v>
      </c>
      <c r="I16" s="21" t="s">
        <v>31</v>
      </c>
    </row>
    <row r="17" spans="1:9">
      <c r="A17" s="11" t="s">
        <v>32</v>
      </c>
      <c r="B17" s="12"/>
      <c r="C17" s="12"/>
      <c r="D17" s="12"/>
      <c r="E17" s="12"/>
      <c r="F17" s="12"/>
      <c r="G17" s="12"/>
      <c r="H17" s="12"/>
      <c r="I17" s="22"/>
    </row>
    <row r="18" spans="1:9">
      <c r="A18" s="3" t="s">
        <v>33</v>
      </c>
      <c r="B18" s="8" t="s">
        <v>14</v>
      </c>
      <c r="C18" s="8" t="s">
        <v>15</v>
      </c>
      <c r="D18" s="8" t="s">
        <v>16</v>
      </c>
      <c r="E18" s="8" t="s">
        <v>17</v>
      </c>
      <c r="F18" s="8" t="s">
        <v>14</v>
      </c>
      <c r="G18" s="8" t="s">
        <v>15</v>
      </c>
      <c r="H18" s="8" t="s">
        <v>16</v>
      </c>
      <c r="I18" s="21" t="s">
        <v>17</v>
      </c>
    </row>
    <row r="19" spans="1:9">
      <c r="A19" s="7"/>
      <c r="B19" s="10">
        <f>D7*0.7/2</f>
        <v>180.0491</v>
      </c>
      <c r="C19" s="10">
        <f>D4-B19</f>
        <v>62.0619</v>
      </c>
      <c r="D19" s="10">
        <f>D7*0.7/2</f>
        <v>180.0491</v>
      </c>
      <c r="E19" s="10">
        <f>H4-D19</f>
        <v>-53.6411</v>
      </c>
      <c r="F19" s="10">
        <f>H7*0.7/2</f>
        <v>153.655425</v>
      </c>
      <c r="G19" s="10">
        <f>D4-F19</f>
        <v>88.455575</v>
      </c>
      <c r="H19" s="10">
        <f>H7*0.7/2</f>
        <v>153.655425</v>
      </c>
      <c r="I19" s="23">
        <f>H4-H19</f>
        <v>-27.247425</v>
      </c>
    </row>
    <row r="20" spans="1:9">
      <c r="A20" s="3" t="s">
        <v>20</v>
      </c>
      <c r="B20" s="8" t="s">
        <v>21</v>
      </c>
      <c r="C20" s="8" t="s">
        <v>22</v>
      </c>
      <c r="D20" s="8" t="s">
        <v>23</v>
      </c>
      <c r="E20" s="8" t="s">
        <v>24</v>
      </c>
      <c r="F20" s="8" t="s">
        <v>21</v>
      </c>
      <c r="G20" s="8" t="s">
        <v>22</v>
      </c>
      <c r="H20" s="8" t="s">
        <v>23</v>
      </c>
      <c r="I20" s="21" t="s">
        <v>24</v>
      </c>
    </row>
    <row r="21" spans="1:9">
      <c r="A21" s="3" t="s">
        <v>25</v>
      </c>
      <c r="B21" s="8">
        <v>154</v>
      </c>
      <c r="C21" s="8" t="s">
        <v>26</v>
      </c>
      <c r="D21" s="8">
        <v>1402348.94</v>
      </c>
      <c r="E21" s="8">
        <v>8173.19</v>
      </c>
      <c r="F21" s="8">
        <v>132</v>
      </c>
      <c r="G21" s="8" t="s">
        <v>26</v>
      </c>
      <c r="H21" s="8">
        <v>1202013.38</v>
      </c>
      <c r="I21" s="21">
        <v>7005.59</v>
      </c>
    </row>
    <row r="22" spans="1:9">
      <c r="A22" s="3" t="s">
        <v>27</v>
      </c>
      <c r="B22" s="8">
        <v>154</v>
      </c>
      <c r="C22" s="8" t="s">
        <v>26</v>
      </c>
      <c r="D22" s="8">
        <v>1135044.17</v>
      </c>
      <c r="E22" s="8" t="s">
        <v>36</v>
      </c>
      <c r="F22" s="8">
        <v>132</v>
      </c>
      <c r="G22" s="8" t="s">
        <v>26</v>
      </c>
      <c r="H22" s="8">
        <v>972895</v>
      </c>
      <c r="I22" s="21" t="s">
        <v>37</v>
      </c>
    </row>
    <row r="23" spans="1:9">
      <c r="A23" s="15" t="s">
        <v>38</v>
      </c>
      <c r="B23" s="16" t="s">
        <v>43</v>
      </c>
      <c r="C23" s="16"/>
      <c r="D23" s="16"/>
      <c r="E23" s="16"/>
      <c r="F23" s="16"/>
      <c r="G23" s="16"/>
      <c r="H23" s="16"/>
      <c r="I23" s="24"/>
    </row>
    <row r="24" spans="1:9">
      <c r="A24" s="17"/>
      <c r="B24" s="18" t="s">
        <v>44</v>
      </c>
      <c r="C24" s="18"/>
      <c r="D24" s="18"/>
      <c r="E24" s="18"/>
      <c r="F24" s="18"/>
      <c r="G24" s="18"/>
      <c r="H24" s="18"/>
      <c r="I24" s="25"/>
    </row>
  </sheetData>
  <mergeCells count="16">
    <mergeCell ref="A1:I1"/>
    <mergeCell ref="B2:E2"/>
    <mergeCell ref="F2:I2"/>
    <mergeCell ref="B5:E5"/>
    <mergeCell ref="F5:I5"/>
    <mergeCell ref="A8:I8"/>
    <mergeCell ref="A11:I11"/>
    <mergeCell ref="A17:I17"/>
    <mergeCell ref="B23:I23"/>
    <mergeCell ref="B24:I24"/>
    <mergeCell ref="A2:A4"/>
    <mergeCell ref="A5:A7"/>
    <mergeCell ref="A9:A10"/>
    <mergeCell ref="A12:A13"/>
    <mergeCell ref="A18:A19"/>
    <mergeCell ref="A23:A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方案一</vt:lpstr>
      <vt:lpstr>方案二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wangyang7</dc:creator>
  <cp:lastModifiedBy>wangyang7</cp:lastModifiedBy>
  <dcterms:created xsi:type="dcterms:W3CDTF">2022-04-07T03:23:22Z</dcterms:created>
  <dcterms:modified xsi:type="dcterms:W3CDTF">2022-04-07T08:08:38Z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1DB7644393C145A4BFF04FD36DE0FF68</vt:lpwstr>
  </property>
  <property fmtid="{D5CDD505-2E9C-101B-9397-08002B2CF9AE}" pid="3" name="KSOProductBuildVer">
    <vt:lpwstr>2052-11.1.0.11365</vt:lpwstr>
  </property>
</Properties>
</file>